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8800" windowHeight="12045" firstSheet="2" activeTab="3"/>
  </bookViews>
  <sheets>
    <sheet name="Factbook Q4 2016" sheetId="2" r:id="rId1"/>
    <sheet name="Contents" sheetId="3" r:id="rId2"/>
    <sheet name="Overview start" sheetId="4" r:id="rId3"/>
    <sheet name="Nordea overview" sheetId="5" r:id="rId4"/>
    <sheet name="Financials start" sheetId="6" r:id="rId5"/>
    <sheet name="Key financial figures " sheetId="79" r:id="rId6"/>
    <sheet name="Net interest income" sheetId="68" r:id="rId7"/>
    <sheet name="Net fee and commission inco" sheetId="93" r:id="rId8"/>
    <sheet name="Personal Banking start" sheetId="10" r:id="rId9"/>
    <sheet name="BA - PeB " sheetId="86" r:id="rId10"/>
    <sheet name="PeB - Den &amp; Fin   " sheetId="87" r:id="rId11"/>
    <sheet name="PeB - Nor &amp; Swe  " sheetId="88" r:id="rId12"/>
    <sheet name=" PeB - Baltic &amp; Other " sheetId="89" r:id="rId13"/>
    <sheet name="Nordea Finance " sheetId="72" r:id="rId14"/>
    <sheet name="Com &amp; Bus Banking  Start" sheetId="95" r:id="rId15"/>
    <sheet name="BA - CBB" sheetId="83" r:id="rId16"/>
    <sheet name="CBB - CB &amp; BB" sheetId="84" r:id="rId17"/>
    <sheet name="CBB - Other" sheetId="85" r:id="rId18"/>
    <sheet name="Wholesale start" sheetId="17" r:id="rId19"/>
    <sheet name="BA - Wholesale" sheetId="76" r:id="rId20"/>
    <sheet name="Wholesale - CIB &amp; SOO" sheetId="77" r:id="rId21"/>
    <sheet name="Wholesale - Russia &amp; Other " sheetId="78" r:id="rId22"/>
    <sheet name="Wealth start" sheetId="21" r:id="rId23"/>
    <sheet name="BA - Wealth Man &amp; Asset Man " sheetId="80" r:id="rId24"/>
    <sheet name="Wealth - Private Bankin &amp; O " sheetId="81" r:id="rId25"/>
    <sheet name="Wealth Mgmt - Life &amp; Pension" sheetId="67" r:id="rId26"/>
    <sheet name="Wealth Mgmt - AuM  " sheetId="25" r:id="rId27"/>
    <sheet name="Group Functions and Other start" sheetId="26" r:id="rId28"/>
    <sheet name="Group Functions and Other" sheetId="75" r:id="rId29"/>
    <sheet name="Risk, liquidity, capital start" sheetId="28" r:id="rId30"/>
    <sheet name="Lending, loan losses, impai " sheetId="94" r:id="rId31"/>
    <sheet name="Past due loans, not impaire " sheetId="69" r:id="rId32"/>
    <sheet name="Loans and impairment " sheetId="92" r:id="rId33"/>
    <sheet name="Rating, Market risk" sheetId="32" r:id="rId34"/>
    <sheet name=" LTV and amortization" sheetId="91" r:id="rId35"/>
    <sheet name="Group Capital" sheetId="53" r:id="rId36"/>
    <sheet name="Group2" sheetId="54" r:id="rId37"/>
    <sheet name="Group3" sheetId="55" r:id="rId38"/>
    <sheet name="Group4" sheetId="56" r:id="rId39"/>
    <sheet name="Group5" sheetId="57" r:id="rId40"/>
    <sheet name="Group6" sheetId="58" r:id="rId41"/>
    <sheet name="Group7" sheetId="60" r:id="rId42"/>
    <sheet name="Graph" sheetId="59" r:id="rId43"/>
    <sheet name="Bank Capital" sheetId="61" r:id="rId44"/>
    <sheet name="Bank2" sheetId="62" r:id="rId45"/>
    <sheet name="Bank3" sheetId="63" r:id="rId46"/>
    <sheet name="Bank4" sheetId="64" r:id="rId47"/>
    <sheet name="Bank5" sheetId="65" r:id="rId48"/>
    <sheet name="Funding" sheetId="47" r:id="rId49"/>
    <sheet name="Liquidity buffer " sheetId="73" r:id="rId50"/>
    <sheet name="General info &amp; macro start" sheetId="50" r:id="rId51"/>
    <sheet name="Market shares  " sheetId="90" r:id="rId52"/>
    <sheet name="Info - Payments &amp; transacti " sheetId="49" r:id="rId53"/>
    <sheet name="Info - Macroeconomic data  " sheetId="51" r:id="rId54"/>
    <sheet name="Contacts and financial calendar" sheetId="52" r:id="rId55"/>
    <sheet name="Sheet1" sheetId="1" r:id="rId56"/>
  </sheets>
  <externalReferences>
    <externalReference r:id="rId57"/>
  </externalReferences>
  <definedNames>
    <definedName name="_AMO_UniqueIdentifier" hidden="1">"'965a6ed6-3ee4-4d00-96d5-1559ea48fc0d'"</definedName>
    <definedName name="_Order1" hidden="1">255</definedName>
    <definedName name="_Order2" hidden="1">255</definedName>
    <definedName name="_Sort" localSheetId="34" hidden="1">'[1]Work Sheet'!#REF!</definedName>
    <definedName name="_Sort" localSheetId="15" hidden="1">'[1]Work Sheet'!#REF!</definedName>
    <definedName name="_Sort" localSheetId="16" hidden="1">'[1]Work Sheet'!#REF!</definedName>
    <definedName name="_Sort" localSheetId="17" hidden="1">'[1]Work Sheet'!#REF!</definedName>
    <definedName name="_Sort" localSheetId="28" hidden="1">'[1]Work Sheet'!#REF!</definedName>
    <definedName name="_Sort" localSheetId="53" hidden="1">'[1]Work Sheet'!#REF!</definedName>
    <definedName name="_Sort" localSheetId="5" hidden="1">'[1]Work Sheet'!#REF!</definedName>
    <definedName name="_Sort" localSheetId="30" hidden="1">'[1]Work Sheet'!#REF!</definedName>
    <definedName name="_Sort" localSheetId="32" hidden="1">'[1]Work Sheet'!#REF!</definedName>
    <definedName name="_Sort" localSheetId="7" hidden="1">'[1]Work Sheet'!#REF!</definedName>
    <definedName name="_Sort" localSheetId="6" hidden="1">'[1]Work Sheet'!#REF!</definedName>
    <definedName name="_Sort" localSheetId="31" hidden="1">'[1]Work Sheet'!#REF!</definedName>
    <definedName name="_Sort" localSheetId="25" hidden="1">'[1]Work Sheet'!#REF!</definedName>
    <definedName name="_Sort" hidden="1">'[1]Work Sheet'!#REF!</definedName>
    <definedName name="as" localSheetId="34"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53"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13"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dddd" localSheetId="34"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53"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13"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ggg" localSheetId="34"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53"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13"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53"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13"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mar" localSheetId="34"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53"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13"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_xlnm.Print_Area" localSheetId="34">' LTV and amortization'!$A$1:$K$67</definedName>
    <definedName name="_xlnm.Print_Area" localSheetId="15">'BA - CBB'!$A$1:$N$77</definedName>
    <definedName name="_xlnm.Print_Area" localSheetId="9">'BA - PeB '!$A$1:$N$77</definedName>
    <definedName name="_xlnm.Print_Area" localSheetId="23">'BA - Wealth Man &amp; Asset Man '!$A$1:$M$85</definedName>
    <definedName name="_xlnm.Print_Area" localSheetId="19">'BA - Wholesale'!$A$1:$N$64</definedName>
    <definedName name="_xlnm.Print_Area" localSheetId="43">'Bank Capital'!$A$1:$J$65</definedName>
    <definedName name="_xlnm.Print_Area" localSheetId="44">Bank2!$A$1:$J$18</definedName>
    <definedName name="_xlnm.Print_Area" localSheetId="45">Bank3!$A$1:$G$52</definedName>
    <definedName name="_xlnm.Print_Area" localSheetId="46">Bank4!$A$1:$F$61</definedName>
    <definedName name="_xlnm.Print_Area" localSheetId="47">Bank5!$A$1:$I$16</definedName>
    <definedName name="_xlnm.Print_Area" localSheetId="54">'Contacts and financial calendar'!$A$1:$E$57</definedName>
    <definedName name="_xlnm.Print_Area" localSheetId="1">Contents!$A$1:$F$80</definedName>
    <definedName name="_xlnm.Print_Area" localSheetId="42">Graph!$A$1:$L$70</definedName>
    <definedName name="_xlnm.Print_Area" localSheetId="35">'Group Capital'!$A$1:$K$58</definedName>
    <definedName name="_xlnm.Print_Area" localSheetId="36">Group2!$A$1:$J$63</definedName>
    <definedName name="_xlnm.Print_Area" localSheetId="37">Group3!$A$1:$G$53</definedName>
    <definedName name="_xlnm.Print_Area" localSheetId="38">Group4!$A$1:$I$18</definedName>
    <definedName name="_xlnm.Print_Area" localSheetId="39">Group5!$A$1:$J$58</definedName>
    <definedName name="_xlnm.Print_Area" localSheetId="40">Group6!$A$1:$F$61</definedName>
    <definedName name="_xlnm.Print_Area" localSheetId="41">Group7!$A$1:$J$41</definedName>
    <definedName name="_xlnm.Print_Area" localSheetId="53">'Info - Macroeconomic data  '!$A$1:$J$183</definedName>
    <definedName name="_xlnm.Print_Area" localSheetId="52">'Info - Payments &amp; transacti '!$A$1:$I$67</definedName>
    <definedName name="_xlnm.Print_Area" localSheetId="30">'Lending, loan losses, impai '!$A$1:$CJ$71</definedName>
    <definedName name="_xlnm.Print_Area" localSheetId="49">'Liquidity buffer '!$A$1:$BD$60</definedName>
    <definedName name="_xlnm.Print_Area" localSheetId="32">'Loans and impairment '!$A$1:$J$77</definedName>
    <definedName name="_xlnm.Print_Area" localSheetId="51">'Market shares  '!$A$1:$M$56</definedName>
    <definedName name="_xlnm.Print_Area" localSheetId="7">'Net fee and commission inco'!$A$1:$O$69</definedName>
    <definedName name="_xlnm.Print_Area" localSheetId="13">'Nordea Finance '!$A$1:$L$79</definedName>
    <definedName name="_xlnm.Print_Area" localSheetId="3">'Nordea overview'!$A$1:$AN$52</definedName>
    <definedName name="_xlnm.Print_Area" localSheetId="31">'Past due loans, not impaire '!$A$1:$H$69</definedName>
    <definedName name="_xlnm.Print_Area" localSheetId="33">'Rating, Market risk'!$A$1:$O$77</definedName>
    <definedName name="_xlnm.Print_Area" localSheetId="24">'Wealth - Private Bankin &amp; O '!$A$1:$K$85</definedName>
    <definedName name="_xlnm.Print_Area" localSheetId="26">'Wealth Mgmt - AuM  '!$A$1:$K$74</definedName>
    <definedName name="_xlnm.Print_Area" localSheetId="25">'Wealth Mgmt - Life &amp; Pension'!$A$1:$S$72</definedName>
    <definedName name="_xlnm.Print_Area" localSheetId="20">'Wholesale - CIB &amp; SOO'!$A$1:$J$77</definedName>
    <definedName name="_xlnm.Print_Area" localSheetId="21">'Wholesale - Russia &amp; Other '!$A$1:$M$81</definedName>
    <definedName name="q" localSheetId="34"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53"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13"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53"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13"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53"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13"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53"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13"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wrn.Bransch." localSheetId="34"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53"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13"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4"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53"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13"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4"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53"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13"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53"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13"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4"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53"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13"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4"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53"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13"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 i="79" l="1"/>
  <c r="BR20" i="94" l="1"/>
  <c r="BQ20" i="94"/>
  <c r="BP20" i="94"/>
  <c r="BO20" i="94"/>
  <c r="BN20" i="94"/>
  <c r="BM20" i="94"/>
  <c r="BL20" i="94"/>
  <c r="BK20" i="94"/>
  <c r="BJ20" i="94"/>
  <c r="S43" i="94" l="1"/>
  <c r="U43" i="94"/>
  <c r="Y44" i="94"/>
  <c r="B12" i="91" l="1"/>
  <c r="D12" i="91"/>
  <c r="B24" i="91"/>
  <c r="D24" i="91"/>
  <c r="F24" i="91"/>
  <c r="H24" i="91"/>
  <c r="J24" i="91"/>
  <c r="B36" i="91"/>
  <c r="D36" i="91"/>
  <c r="F36" i="91"/>
  <c r="H36" i="91"/>
  <c r="J36" i="91"/>
  <c r="D49" i="91"/>
  <c r="B3" i="81" l="1"/>
  <c r="I3" i="81"/>
  <c r="J3" i="81"/>
  <c r="B11" i="79" l="1"/>
  <c r="C11" i="79"/>
  <c r="D11" i="79"/>
  <c r="E11" i="79"/>
  <c r="F11" i="79"/>
  <c r="G11" i="79"/>
  <c r="H11" i="79"/>
  <c r="I11" i="79"/>
  <c r="J11" i="79"/>
  <c r="K11" i="79"/>
  <c r="X11" i="79"/>
  <c r="Y11" i="79"/>
  <c r="B17" i="79"/>
  <c r="C17" i="79"/>
  <c r="D17" i="79"/>
  <c r="B20" i="79"/>
  <c r="B22" i="79" s="1"/>
  <c r="C20" i="79"/>
  <c r="C22" i="79" s="1"/>
  <c r="C26" i="79" s="1"/>
  <c r="X20" i="79"/>
  <c r="Y20" i="79"/>
  <c r="D22" i="79"/>
  <c r="D26" i="79" s="1"/>
  <c r="Y23" i="79"/>
  <c r="M30" i="79"/>
  <c r="N30" i="79"/>
  <c r="O30" i="79"/>
  <c r="AI30" i="79"/>
  <c r="AJ30" i="79"/>
  <c r="AK30" i="79"/>
  <c r="AL30" i="79"/>
  <c r="M50" i="79"/>
  <c r="N50" i="79"/>
  <c r="O50" i="79"/>
  <c r="O60" i="79" s="1"/>
  <c r="AI50" i="79"/>
  <c r="AJ50" i="79"/>
  <c r="AK50" i="79"/>
  <c r="AL50" i="79"/>
  <c r="AL60" i="79" s="1"/>
  <c r="M59" i="79"/>
  <c r="N59" i="79"/>
  <c r="AI59" i="79"/>
  <c r="AJ59" i="79"/>
  <c r="AK59" i="79"/>
  <c r="M60" i="79" l="1"/>
  <c r="AJ60" i="79"/>
  <c r="AK60" i="79"/>
  <c r="AI60" i="79"/>
  <c r="N60" i="79"/>
  <c r="F33" i="76"/>
  <c r="F34" i="76"/>
  <c r="F35" i="76"/>
  <c r="F36" i="76"/>
  <c r="F37" i="76"/>
  <c r="F38" i="76"/>
  <c r="F39" i="76"/>
  <c r="F40" i="76"/>
  <c r="F41" i="76"/>
  <c r="F42" i="76"/>
  <c r="F43" i="76"/>
  <c r="F45" i="76"/>
  <c r="H54" i="51" l="1"/>
  <c r="H53" i="51"/>
  <c r="H52" i="51"/>
  <c r="H51" i="51"/>
  <c r="H50" i="51"/>
  <c r="H49" i="51"/>
  <c r="H48" i="51"/>
  <c r="H47" i="51"/>
  <c r="I49" i="49"/>
  <c r="H49" i="49"/>
  <c r="G49" i="49"/>
  <c r="F49" i="49"/>
  <c r="E49" i="49"/>
  <c r="D49" i="49"/>
  <c r="C49" i="49"/>
  <c r="B49" i="49"/>
  <c r="I41" i="49"/>
  <c r="H41" i="49"/>
  <c r="G41" i="49"/>
  <c r="F41" i="49"/>
  <c r="E41" i="49"/>
  <c r="D41" i="49"/>
  <c r="C41" i="49"/>
  <c r="B41" i="49"/>
  <c r="I33" i="49"/>
  <c r="H33" i="49"/>
  <c r="G33" i="49"/>
  <c r="F33" i="49"/>
  <c r="E33" i="49"/>
  <c r="D33" i="49"/>
  <c r="C33" i="49"/>
  <c r="B33" i="49"/>
  <c r="I25" i="49"/>
  <c r="H25" i="49"/>
  <c r="G25" i="49"/>
  <c r="F25" i="49"/>
  <c r="E25" i="49"/>
  <c r="D25" i="49"/>
  <c r="C25" i="49"/>
  <c r="B25" i="49"/>
  <c r="I67" i="49"/>
  <c r="H67" i="49"/>
  <c r="G67" i="49"/>
  <c r="F67" i="49"/>
  <c r="E67" i="49"/>
  <c r="D67" i="49"/>
  <c r="C67" i="49"/>
  <c r="B67" i="49"/>
  <c r="I17" i="49"/>
  <c r="H17" i="49"/>
  <c r="G17" i="49"/>
  <c r="F17" i="49"/>
  <c r="E17" i="49"/>
  <c r="D17" i="49"/>
  <c r="C17" i="49"/>
  <c r="B17" i="49"/>
  <c r="I59" i="49"/>
  <c r="H59" i="49"/>
  <c r="G59" i="49"/>
  <c r="F59" i="49"/>
  <c r="E59" i="49"/>
  <c r="D59" i="49"/>
  <c r="C59" i="49"/>
  <c r="B59" i="49"/>
  <c r="I9" i="49"/>
  <c r="H9" i="49"/>
  <c r="G9" i="49"/>
  <c r="F9" i="49"/>
  <c r="E9" i="49"/>
  <c r="D9" i="49"/>
  <c r="C9" i="49"/>
  <c r="B9" i="49"/>
</calcChain>
</file>

<file path=xl/sharedStrings.xml><?xml version="1.0" encoding="utf-8"?>
<sst xmlns="http://schemas.openxmlformats.org/spreadsheetml/2006/main" count="4867" uniqueCount="1515">
  <si>
    <t xml:space="preserve"> </t>
  </si>
  <si>
    <t>Contents</t>
  </si>
  <si>
    <t>Nordea overview</t>
  </si>
  <si>
    <t xml:space="preserve">   Group Corporate Centre</t>
  </si>
  <si>
    <t xml:space="preserve"> - Nordea in brief</t>
  </si>
  <si>
    <t xml:space="preserve"> - Group Corporate Centre Financial highlights</t>
  </si>
  <si>
    <t xml:space="preserve"> - Board of Directors &amp; GEM</t>
  </si>
  <si>
    <t xml:space="preserve"> - Rating</t>
  </si>
  <si>
    <t xml:space="preserve">   Group Functions</t>
  </si>
  <si>
    <t xml:space="preserve"> - Nordea’s largest shareholders</t>
  </si>
  <si>
    <t xml:space="preserve"> - Group Functions, Other Eliminations</t>
  </si>
  <si>
    <t>Key financial figures</t>
  </si>
  <si>
    <t>Risk, liquidity and capital management</t>
  </si>
  <si>
    <t xml:space="preserve"> - Lending, loan losses and impaired loans</t>
  </si>
  <si>
    <t xml:space="preserve"> - Risk</t>
  </si>
  <si>
    <t xml:space="preserve"> - Quarterly development</t>
  </si>
  <si>
    <t xml:space="preserve"> - Ratios and key figures</t>
  </si>
  <si>
    <t xml:space="preserve"> - LTV distribution</t>
  </si>
  <si>
    <t xml:space="preserve"> - Net interest income development</t>
  </si>
  <si>
    <t xml:space="preserve"> - Loans and impairment</t>
  </si>
  <si>
    <t xml:space="preserve"> - Net fee and commission Income</t>
  </si>
  <si>
    <t xml:space="preserve"> - Other expenses</t>
  </si>
  <si>
    <t xml:space="preserve"> - Capital position</t>
  </si>
  <si>
    <t xml:space="preserve"> - Business area overview</t>
  </si>
  <si>
    <t xml:space="preserve"> - Short-term funding</t>
  </si>
  <si>
    <t xml:space="preserve"> - Liquidity buffer</t>
  </si>
  <si>
    <t>Business areas</t>
  </si>
  <si>
    <t>General information &amp; Macro</t>
  </si>
  <si>
    <t xml:space="preserve"> - Payments and transactions</t>
  </si>
  <si>
    <t xml:space="preserve"> - Macroeconomic data </t>
  </si>
  <si>
    <t xml:space="preserve"> - Market development - interest rates</t>
  </si>
  <si>
    <t xml:space="preserve"> - Contacts and financial calendar</t>
  </si>
  <si>
    <t xml:space="preserve"> - Banking Baltic countries</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</si>
  <si>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</si>
  <si>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</si>
  <si>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</si>
  <si>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</si>
  <si>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</si>
  <si>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</si>
  <si>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</si>
  <si>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</si>
  <si>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</si>
  <si>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</si>
  <si>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</si>
  <si>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</si>
  <si>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</si>
  <si>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</si>
  <si>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</si>
  <si>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Overview</t>
  </si>
  <si>
    <t>Nordea in brief</t>
  </si>
  <si>
    <t>Board of Directors</t>
  </si>
  <si>
    <t>Group Executive Management</t>
  </si>
  <si>
    <t>Rating</t>
  </si>
  <si>
    <t>Q4 2016</t>
  </si>
  <si>
    <t>End of Q4 2016</t>
  </si>
  <si>
    <t>Moody's</t>
  </si>
  <si>
    <t>S&amp;P</t>
  </si>
  <si>
    <t>Fitch</t>
  </si>
  <si>
    <t>DBRS</t>
  </si>
  <si>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</si>
  <si>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</si>
  <si>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r>
      <rPr>
        <b/>
        <sz val="8"/>
        <rFont val="Arial"/>
        <family val="2"/>
      </rPr>
      <t>Birger Steen</t>
    </r>
    <r>
      <rPr>
        <sz val="8"/>
        <rFont val="Arial"/>
        <family val="2"/>
      </rPr>
      <t xml:space="preserve">
MSc (Computer Science) and MBA.
Board member since 2015.
Born 1966.</t>
    </r>
  </si>
  <si>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</si>
  <si>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</si>
  <si>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t>Short</t>
  </si>
  <si>
    <t>Long</t>
  </si>
  <si>
    <t>Nordea is the largest financial services group in the Nordic and Baltic Sea region.</t>
  </si>
  <si>
    <t>Nordea Bank AB (publ)</t>
  </si>
  <si>
    <t>P-1</t>
  </si>
  <si>
    <t>Aa3</t>
  </si>
  <si>
    <t>A-1+</t>
  </si>
  <si>
    <t>AA-**</t>
  </si>
  <si>
    <t>F1+</t>
  </si>
  <si>
    <t>AA-</t>
  </si>
  <si>
    <t>R-1 (mid)</t>
  </si>
  <si>
    <t>AA (low)</t>
  </si>
  <si>
    <t>Nordea Bank Finland Plc</t>
  </si>
  <si>
    <t>Nordea Bank Norge ASA</t>
  </si>
  <si>
    <t>Nordea Hypotek AB (publ)</t>
  </si>
  <si>
    <t>Aaa*</t>
  </si>
  <si>
    <t>AAA*</t>
  </si>
  <si>
    <t>Nordea Kredit Realkreditaktieselskab</t>
  </si>
  <si>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</si>
  <si>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</si>
  <si>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Sarah Russell</t>
    </r>
    <r>
      <rPr>
        <sz val="8"/>
        <rFont val="Arial"/>
        <family val="2"/>
      </rPr>
      <t xml:space="preserve">
Master of Applied Finance.
Board member since 2010.
Born 1962.</t>
    </r>
  </si>
  <si>
    <r>
      <rPr>
        <b/>
        <sz val="8"/>
        <rFont val="Arial"/>
        <family val="2"/>
      </rPr>
      <t>Julie Galbo
Head of Group Risk Management and CRO</t>
    </r>
    <r>
      <rPr>
        <sz val="8"/>
        <rFont val="Arial"/>
        <family val="2"/>
      </rPr>
      <t xml:space="preserve">
Member of Group Executive Management since 2016.</t>
    </r>
    <r>
      <rPr>
        <sz val="8"/>
        <color rgb="FFFF0000"/>
        <rFont val="Arial"/>
        <family val="2"/>
      </rPr>
      <t xml:space="preserve">
</t>
    </r>
    <r>
      <rPr>
        <sz val="8"/>
        <color theme="1"/>
        <rFont val="Arial"/>
        <family val="2"/>
      </rPr>
      <t>Born 1971.</t>
    </r>
  </si>
  <si>
    <r>
      <rPr>
        <b/>
        <sz val="8"/>
        <rFont val="Arial"/>
        <family val="2"/>
      </rPr>
      <t xml:space="preserve">Karen Tobiasen
Chief HR Officer 
Head of Group Human Resources </t>
    </r>
    <r>
      <rPr>
        <sz val="8"/>
        <rFont val="Arial"/>
        <family val="2"/>
      </rPr>
      <t xml:space="preserve">
Member of Group Executive Management since 2016.
Born 1965.</t>
    </r>
  </si>
  <si>
    <r>
      <rPr>
        <b/>
        <sz val="8"/>
        <rFont val="Arial"/>
        <family val="2"/>
      </rPr>
      <t xml:space="preserve">Snorre Storset
Head of Wealth Management </t>
    </r>
    <r>
      <rPr>
        <sz val="8"/>
        <rFont val="Arial"/>
        <family val="2"/>
      </rPr>
      <t xml:space="preserve">
Member of Group Executive Management since 2015.
Born 1972.</t>
    </r>
  </si>
  <si>
    <t>Nordea Eiendomskreditt</t>
  </si>
  <si>
    <t>Nordea Mortgage Bank Plc***</t>
  </si>
  <si>
    <t>AT1 in Sep 2014 issue rating</t>
  </si>
  <si>
    <t>BBB</t>
  </si>
  <si>
    <t>AT1 in March 2015 issue rating</t>
  </si>
  <si>
    <t>*Covered bond rating, ** Negative outlook as of 20 Nov 2012 *** New entity registered 1 Oct 2016</t>
  </si>
  <si>
    <t>Largest shareholders</t>
  </si>
  <si>
    <t>No.of shares, mill</t>
  </si>
  <si>
    <t>Percent end Q4</t>
  </si>
  <si>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</si>
  <si>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</si>
  <si>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Kari Stadigh</t>
    </r>
    <r>
      <rPr>
        <sz val="8"/>
        <rFont val="Arial"/>
        <family val="2"/>
      </rPr>
      <t xml:space="preserve">
Master of Science (Engineering) and Bachelor of Business Administration.
Board member since 2010.
Born 1955.</t>
    </r>
  </si>
  <si>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</si>
  <si>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b/>
        <sz val="9"/>
        <rFont val="Arial"/>
        <family val="2"/>
      </rPr>
      <t>Martin A Persson</t>
    </r>
    <r>
      <rPr>
        <sz val="8"/>
        <rFont val="Arial"/>
        <family val="2"/>
      </rPr>
      <t xml:space="preserve">
</t>
    </r>
    <r>
      <rPr>
        <b/>
        <sz val="8"/>
        <rFont val="Arial"/>
        <family val="2"/>
      </rPr>
      <t xml:space="preserve">Head of Wholesale Banking
</t>
    </r>
    <r>
      <rPr>
        <sz val="8"/>
        <rFont val="Arial"/>
        <family val="2"/>
      </rPr>
      <t xml:space="preserve">Member of Group Executive Management since 2016 </t>
    </r>
    <r>
      <rPr>
        <sz val="8"/>
        <color rgb="FFFF0000"/>
        <rFont val="Arial"/>
        <family val="2"/>
      </rPr>
      <t xml:space="preserve">
</t>
    </r>
    <r>
      <rPr>
        <sz val="8"/>
        <color theme="1"/>
        <rFont val="Arial"/>
        <family val="2"/>
      </rPr>
      <t>Born 1975.</t>
    </r>
  </si>
  <si>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</si>
  <si>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t>Sampo Plc</t>
  </si>
  <si>
    <t>Nordea Fonden</t>
  </si>
  <si>
    <t>Alecta</t>
  </si>
  <si>
    <t>Swedbank Robur Funds</t>
  </si>
  <si>
    <t>Norwegian Petroleum Fund</t>
  </si>
  <si>
    <t>AMF Insurance &amp; Funds</t>
  </si>
  <si>
    <t>SEB Funds</t>
  </si>
  <si>
    <t>Nordea Group organisation chart as of 1 July 2016</t>
  </si>
  <si>
    <t>SHB Funds</t>
  </si>
  <si>
    <t>Didner &amp; Gerge Funds</t>
  </si>
  <si>
    <t>Nordea Funds</t>
  </si>
  <si>
    <t>Fourth Swedish National Pension Fund</t>
  </si>
  <si>
    <t>Henderon Funds</t>
  </si>
  <si>
    <t>Third Swedish National Pension Fund</t>
  </si>
  <si>
    <t>First Swedish National Pension Fund</t>
  </si>
  <si>
    <t>Varma Mutual Pension Insurance</t>
  </si>
  <si>
    <t>Vanguard Funds</t>
  </si>
  <si>
    <t>SPP Funds</t>
  </si>
  <si>
    <t>Abu Dhabi Investment Authority</t>
  </si>
  <si>
    <t>AFA Insurance</t>
  </si>
  <si>
    <t>Second Swedish National Pension Fund</t>
  </si>
  <si>
    <t>Other</t>
  </si>
  <si>
    <t>Total number of outstanding shares*</t>
  </si>
  <si>
    <t>100.0%</t>
  </si>
  <si>
    <t>*) Excluding shares issued for the Long Term Incentive Programme (LTIP).</t>
  </si>
  <si>
    <t>9 quarter overview</t>
  </si>
  <si>
    <t>Net fee and commission income</t>
  </si>
  <si>
    <t>Historical numbers for 2014 restated following that IT Poland is included in continuing operations</t>
  </si>
  <si>
    <t>Historical numbers for Q1 2015 to Q1 2014 restated following that IT Poland is included in continuing operations</t>
  </si>
  <si>
    <t>YTD</t>
  </si>
  <si>
    <t>Q3</t>
  </si>
  <si>
    <t>Q2</t>
  </si>
  <si>
    <t>Q1</t>
  </si>
  <si>
    <t>Q4</t>
  </si>
  <si>
    <t>Income statement</t>
  </si>
  <si>
    <t>Balance sheet</t>
  </si>
  <si>
    <t>Nordea Group</t>
  </si>
  <si>
    <r>
      <rPr>
        <sz val="8"/>
        <color rgb="FF000000"/>
        <rFont val="Arial"/>
        <family val="2"/>
      </rPr>
      <t>EURm</t>
    </r>
  </si>
  <si>
    <r>
      <rPr>
        <sz val="8"/>
        <color rgb="FF000000"/>
        <rFont val="Arial"/>
        <family val="2"/>
      </rPr>
      <t>Asset management commissions</t>
    </r>
  </si>
  <si>
    <t>EURm</t>
  </si>
  <si>
    <t>Q3/16</t>
  </si>
  <si>
    <t>Q2/16</t>
  </si>
  <si>
    <t>Q1/16</t>
  </si>
  <si>
    <t>Q4/15</t>
  </si>
  <si>
    <t>Q3/15</t>
  </si>
  <si>
    <t>Q2/15</t>
  </si>
  <si>
    <t>Q1/15</t>
  </si>
  <si>
    <t>Q4/14</t>
  </si>
  <si>
    <t>Q3/14</t>
  </si>
  <si>
    <r>
      <rPr>
        <sz val="8"/>
        <color rgb="FF000000"/>
        <rFont val="Arial"/>
        <family val="2"/>
      </rPr>
      <t>Life &amp; Pensions</t>
    </r>
  </si>
  <si>
    <t>Net interest income</t>
  </si>
  <si>
    <t>Q3 2016</t>
  </si>
  <si>
    <t>NII beginning of period</t>
  </si>
  <si>
    <r>
      <rPr>
        <sz val="8"/>
        <color rgb="FF000000"/>
        <rFont val="Arial"/>
        <family val="2"/>
      </rPr>
      <t>Deposit Products</t>
    </r>
  </si>
  <si>
    <t>Assets</t>
  </si>
  <si>
    <t xml:space="preserve">Net fee and commission income </t>
  </si>
  <si>
    <t>Margin driven NII</t>
  </si>
  <si>
    <t xml:space="preserve">Brokerage, securities issues and corporate finance
</t>
  </si>
  <si>
    <t>Net result from items at fair value</t>
  </si>
  <si>
    <t>Lending margin</t>
  </si>
  <si>
    <r>
      <rPr>
        <sz val="8"/>
        <color rgb="FF000000"/>
        <rFont val="Arial"/>
        <family val="2"/>
      </rPr>
      <t>Custody and issuer services</t>
    </r>
    <r>
      <rPr>
        <sz val="8"/>
        <rFont val="Arial"/>
        <family val="2"/>
      </rPr>
      <t xml:space="preserve">
</t>
    </r>
  </si>
  <si>
    <t>Equity method</t>
  </si>
  <si>
    <t xml:space="preserve">Cash and balances with central banks </t>
  </si>
  <si>
    <t>Deposit margin</t>
  </si>
  <si>
    <r>
      <rPr>
        <sz val="8"/>
        <color rgb="FF000000"/>
        <rFont val="Arial"/>
        <family val="2"/>
      </rPr>
      <t xml:space="preserve">Payments  </t>
    </r>
  </si>
  <si>
    <t>Other income</t>
  </si>
  <si>
    <t>Loans to central banks</t>
  </si>
  <si>
    <t>Volume driven NII</t>
  </si>
  <si>
    <r>
      <rPr>
        <sz val="8"/>
        <color rgb="FF000000"/>
        <rFont val="Arial"/>
        <family val="2"/>
      </rPr>
      <t>Cards</t>
    </r>
  </si>
  <si>
    <t>Total operating income</t>
  </si>
  <si>
    <t xml:space="preserve">Loans to credit institutions </t>
  </si>
  <si>
    <t>Lending volume</t>
  </si>
  <si>
    <r>
      <rPr>
        <sz val="8"/>
        <color rgb="FF000000"/>
        <rFont val="Arial"/>
        <family val="2"/>
      </rPr>
      <t>Lending Products</t>
    </r>
  </si>
  <si>
    <t>General administrative expenses:</t>
  </si>
  <si>
    <t xml:space="preserve">Loans to the public </t>
  </si>
  <si>
    <r>
      <t>Total operating income, excl, non-recurring items</t>
    </r>
    <r>
      <rPr>
        <b/>
        <vertAlign val="superscript"/>
        <sz val="8"/>
        <color theme="1"/>
        <rFont val="Arial"/>
        <family val="2"/>
      </rPr>
      <t>1</t>
    </r>
  </si>
  <si>
    <t>Deposit volume</t>
  </si>
  <si>
    <r>
      <rPr>
        <sz val="8"/>
        <color rgb="FF000000"/>
        <rFont val="Arial"/>
        <family val="2"/>
      </rPr>
      <t>Guarantees</t>
    </r>
  </si>
  <si>
    <t xml:space="preserve">  Staff costs</t>
  </si>
  <si>
    <t xml:space="preserve">Interest-bearing securities </t>
  </si>
  <si>
    <t>Staff costs</t>
  </si>
  <si>
    <t>Day count</t>
  </si>
  <si>
    <r>
      <rPr>
        <sz val="8"/>
        <color rgb="FF000000"/>
        <rFont val="Arial"/>
        <family val="2"/>
      </rPr>
      <t>Other</t>
    </r>
  </si>
  <si>
    <t xml:space="preserve">  Other expenses</t>
  </si>
  <si>
    <t xml:space="preserve">Financial instruments pledged as collateral </t>
  </si>
  <si>
    <t>11 24</t>
  </si>
  <si>
    <t>Other expenses</t>
  </si>
  <si>
    <t>GCC including treasury</t>
  </si>
  <si>
    <t>Depreciation of tangible and intangible assets</t>
  </si>
  <si>
    <t>Shares</t>
  </si>
  <si>
    <t>Depreciation tangible and intangible assets</t>
  </si>
  <si>
    <t>Other*</t>
  </si>
  <si>
    <t>Assets in pooled schemes and unit-linked investment contact</t>
  </si>
  <si>
    <t>Total operating expenses</t>
  </si>
  <si>
    <t xml:space="preserve">   * of which FX</t>
  </si>
  <si>
    <t xml:space="preserve">Derivatives </t>
  </si>
  <si>
    <t>Profit before loan losses</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</si>
  <si>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</si>
  <si>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</si>
  <si>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</si>
  <si>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</si>
  <si>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</si>
  <si>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</si>
  <si>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r>
      <rPr>
        <sz val="8"/>
        <color rgb="FF000000"/>
        <rFont val="Arial"/>
        <family val="2"/>
      </rPr>
      <t>Information technology</t>
    </r>
  </si>
  <si>
    <t>Net profit for period from continuing operations</t>
  </si>
  <si>
    <t xml:space="preserve">Property and equipment </t>
  </si>
  <si>
    <r>
      <rPr>
        <sz val="8"/>
        <color rgb="FF000000"/>
        <rFont val="Arial"/>
        <family val="2"/>
      </rPr>
      <t>Marketing and representation</t>
    </r>
  </si>
  <si>
    <t>Investment property</t>
  </si>
  <si>
    <t>Net profit (continuing operations)</t>
  </si>
  <si>
    <t>Postage, transportation, telephone and office expenses</t>
  </si>
  <si>
    <t>Net profit for the period from discontinued operations after tax</t>
  </si>
  <si>
    <t>-</t>
  </si>
  <si>
    <t xml:space="preserve">Deferred tax assets </t>
  </si>
  <si>
    <t xml:space="preserve">Rents, premises and real estate </t>
  </si>
  <si>
    <t xml:space="preserve">Current tax assets </t>
  </si>
  <si>
    <t>Ratios and key figures</t>
  </si>
  <si>
    <r>
      <rPr>
        <sz val="8"/>
        <color rgb="FF000000"/>
        <rFont val="Arial"/>
        <family val="2"/>
      </rPr>
      <t>Other</t>
    </r>
    <r>
      <rPr>
        <vertAlign val="superscript"/>
        <sz val="8"/>
        <color rgb="FF000000"/>
        <rFont val="Arial"/>
        <family val="2"/>
      </rPr>
      <t xml:space="preserve"> </t>
    </r>
  </si>
  <si>
    <t>Net profit for the period</t>
  </si>
  <si>
    <t xml:space="preserve">Retirement benefit assets </t>
  </si>
  <si>
    <r>
      <rPr>
        <b/>
        <sz val="8"/>
        <color rgb="FF000000"/>
        <rFont val="Arial"/>
        <family val="2"/>
      </rPr>
      <t>Total</t>
    </r>
  </si>
  <si>
    <t xml:space="preserve">Other assets </t>
  </si>
  <si>
    <t>Diluted earnings per share, EUR</t>
  </si>
  <si>
    <t>0.22</t>
  </si>
  <si>
    <t>0.25</t>
  </si>
  <si>
    <t>0.19</t>
  </si>
  <si>
    <t>0.21</t>
  </si>
  <si>
    <t>0.24</t>
  </si>
  <si>
    <t>0.27</t>
  </si>
  <si>
    <t>0.23</t>
  </si>
  <si>
    <t xml:space="preserve">Prepaid expenses and accrued income </t>
  </si>
  <si>
    <t>8.85</t>
  </si>
  <si>
    <t>7.52</t>
  </si>
  <si>
    <t>8.46</t>
  </si>
  <si>
    <t>10.15</t>
  </si>
  <si>
    <t>9.91</t>
  </si>
  <si>
    <t>11.22</t>
  </si>
  <si>
    <t>11.33</t>
  </si>
  <si>
    <t>9.68</t>
  </si>
  <si>
    <t>10.27</t>
  </si>
  <si>
    <t>Assets held for sale</t>
  </si>
  <si>
    <t>Total shareholders' return, %</t>
  </si>
  <si>
    <t>28.7</t>
  </si>
  <si>
    <t>-2.6</t>
  </si>
  <si>
    <t>-10.4</t>
  </si>
  <si>
    <t>5.5</t>
  </si>
  <si>
    <t>3.5</t>
  </si>
  <si>
    <t>22.1</t>
  </si>
  <si>
    <t>0.8</t>
  </si>
  <si>
    <t>3.7</t>
  </si>
  <si>
    <t xml:space="preserve">Total assets </t>
  </si>
  <si>
    <t>7.47</t>
  </si>
  <si>
    <t>7.22</t>
  </si>
  <si>
    <t>7.69</t>
  </si>
  <si>
    <t>7.43</t>
  </si>
  <si>
    <t>7.39</t>
  </si>
  <si>
    <t>7.07</t>
  </si>
  <si>
    <t>7.40</t>
  </si>
  <si>
    <t xml:space="preserve">Diluted earnings per share, EUR </t>
  </si>
  <si>
    <t>0.66</t>
  </si>
  <si>
    <t>0.91</t>
  </si>
  <si>
    <t>0.83</t>
  </si>
  <si>
    <t>0.77</t>
  </si>
  <si>
    <t>0.65</t>
  </si>
  <si>
    <t>0.60</t>
  </si>
  <si>
    <t>0.79</t>
  </si>
  <si>
    <t>0.93</t>
  </si>
  <si>
    <t>Weighted average number of diluted shares, million</t>
  </si>
  <si>
    <t>9.78</t>
  </si>
  <si>
    <t>7.24</t>
  </si>
  <si>
    <t>5.98</t>
  </si>
  <si>
    <t>8.16</t>
  </si>
  <si>
    <t>7.10</t>
  </si>
  <si>
    <t>3.90</t>
  </si>
  <si>
    <t>8.90</t>
  </si>
  <si>
    <t>Liabilities</t>
  </si>
  <si>
    <t xml:space="preserve">Return on equity, % </t>
  </si>
  <si>
    <t>11.6</t>
  </si>
  <si>
    <t>13.4</t>
  </si>
  <si>
    <t>10.3</t>
  </si>
  <si>
    <t>11.1</t>
  </si>
  <si>
    <t>10.4</t>
  </si>
  <si>
    <t>13.1</t>
  </si>
  <si>
    <t>14.3</t>
  </si>
  <si>
    <t>11.8</t>
  </si>
  <si>
    <t>12.8</t>
  </si>
  <si>
    <r>
      <rPr>
        <b/>
        <sz val="8"/>
        <color rgb="FF000000"/>
        <rFont val="Arial"/>
        <family val="2"/>
      </rPr>
      <t>Loan losses divided by class</t>
    </r>
  </si>
  <si>
    <t>8.2</t>
  </si>
  <si>
    <t>9.2</t>
  </si>
  <si>
    <t>44.6</t>
  </si>
  <si>
    <t>-24.4</t>
  </si>
  <si>
    <t>78.6</t>
  </si>
  <si>
    <t>-46.9</t>
  </si>
  <si>
    <t>6.4</t>
  </si>
  <si>
    <t>Assets under management, EURbn</t>
  </si>
  <si>
    <t>317.4</t>
  </si>
  <si>
    <t>300.2</t>
  </si>
  <si>
    <t>290.9</t>
  </si>
  <si>
    <t>288.2</t>
  </si>
  <si>
    <t>273.3</t>
  </si>
  <si>
    <t>286.1</t>
  </si>
  <si>
    <t>262.2</t>
  </si>
  <si>
    <t>254.5</t>
  </si>
  <si>
    <t>Recoveries on previous realised loan losses</t>
  </si>
  <si>
    <t>0.64</t>
  </si>
  <si>
    <t>0.62</t>
  </si>
  <si>
    <t>0.43</t>
  </si>
  <si>
    <t>0.34</t>
  </si>
  <si>
    <t>0.26</t>
  </si>
  <si>
    <t>0.29</t>
  </si>
  <si>
    <t>0.20</t>
  </si>
  <si>
    <t>0.50</t>
  </si>
  <si>
    <t xml:space="preserve">Deposits by credit institutions </t>
  </si>
  <si>
    <r>
      <rPr>
        <sz val="8"/>
        <color rgb="FF000000"/>
        <rFont val="Arial"/>
        <family val="2"/>
      </rPr>
      <t>Provisions</t>
    </r>
  </si>
  <si>
    <r>
      <rPr>
        <sz val="8"/>
        <color rgb="FF000000"/>
        <rFont val="Arial"/>
        <family val="2"/>
      </rPr>
      <t>0</t>
    </r>
  </si>
  <si>
    <t>7.4</t>
  </si>
  <si>
    <t>7.27</t>
  </si>
  <si>
    <t>6.96</t>
  </si>
  <si>
    <t>6.47</t>
  </si>
  <si>
    <t>6.07</t>
  </si>
  <si>
    <t>5.56</t>
  </si>
  <si>
    <t>5.29</t>
  </si>
  <si>
    <t>5.09</t>
  </si>
  <si>
    <t xml:space="preserve">Deposits and borrowings from the public </t>
  </si>
  <si>
    <r>
      <rPr>
        <sz val="8"/>
        <color rgb="FF000000"/>
        <rFont val="Arial"/>
        <family val="2"/>
      </rPr>
      <t>Reversal of previous provisions</t>
    </r>
  </si>
  <si>
    <t>Deposits in pooled schemes and unit-linked investment contacts</t>
  </si>
  <si>
    <t>17.9</t>
  </si>
  <si>
    <t>16.8</t>
  </si>
  <si>
    <t>16.7</t>
  </si>
  <si>
    <t>16.5</t>
  </si>
  <si>
    <t>16.3</t>
  </si>
  <si>
    <t>15.6</t>
  </si>
  <si>
    <t>15.7</t>
  </si>
  <si>
    <r>
      <rPr>
        <b/>
        <sz val="8"/>
        <color rgb="FF000000"/>
        <rFont val="Arial"/>
        <family val="2"/>
      </rPr>
      <t>Loans to credit institutions</t>
    </r>
  </si>
  <si>
    <r>
      <rPr>
        <b/>
        <sz val="8"/>
        <color rgb="FF000000"/>
        <rFont val="Arial"/>
        <family val="2"/>
      </rPr>
      <t>0</t>
    </r>
  </si>
  <si>
    <t xml:space="preserve">Liabilities to policyholders </t>
  </si>
  <si>
    <t>20.1</t>
  </si>
  <si>
    <t>18.9</t>
  </si>
  <si>
    <t>18.7</t>
  </si>
  <si>
    <t>18.5</t>
  </si>
  <si>
    <t>18.2</t>
  </si>
  <si>
    <t>17.5</t>
  </si>
  <si>
    <t>17.6</t>
  </si>
  <si>
    <t>17.4</t>
  </si>
  <si>
    <t>Wholesale Banking</t>
  </si>
  <si>
    <r>
      <rPr>
        <sz val="8"/>
        <color rgb="FF000000"/>
        <rFont val="Arial"/>
        <family val="2"/>
      </rPr>
      <t>Realised loan losses</t>
    </r>
  </si>
  <si>
    <t>12.2</t>
  </si>
  <si>
    <t>11.4</t>
  </si>
  <si>
    <t>10.6</t>
  </si>
  <si>
    <t>11.5</t>
  </si>
  <si>
    <t>11.3</t>
  </si>
  <si>
    <t>15.3</t>
  </si>
  <si>
    <t>19.7</t>
  </si>
  <si>
    <t xml:space="preserve">Debt securities in issue </t>
  </si>
  <si>
    <t>24.1</t>
  </si>
  <si>
    <t>21.8</t>
  </si>
  <si>
    <t>21.6</t>
  </si>
  <si>
    <t>21.3</t>
  </si>
  <si>
    <t>20.7</t>
  </si>
  <si>
    <t>20.3</t>
  </si>
  <si>
    <t>20.2</t>
  </si>
  <si>
    <r>
      <rPr>
        <sz val="8"/>
        <color rgb="FF000000"/>
        <rFont val="Arial"/>
        <family val="2"/>
      </rPr>
      <t xml:space="preserve">Allowances to cover realised loan losses </t>
    </r>
  </si>
  <si>
    <t>232.1</t>
  </si>
  <si>
    <t>218.3</t>
  </si>
  <si>
    <t>187.4</t>
  </si>
  <si>
    <t>158.1</t>
  </si>
  <si>
    <t>125.6</t>
  </si>
  <si>
    <t>157.1</t>
  </si>
  <si>
    <r>
      <rPr>
        <sz val="8"/>
        <color rgb="FF000000"/>
        <rFont val="Arial"/>
        <family val="2"/>
      </rPr>
      <t>Recoveries on previous realised loan losses</t>
    </r>
  </si>
  <si>
    <t xml:space="preserve">Current tax liabilities </t>
  </si>
  <si>
    <t>14.9</t>
  </si>
  <si>
    <t>11.2</t>
  </si>
  <si>
    <t>8.5</t>
  </si>
  <si>
    <t>7.5</t>
  </si>
  <si>
    <t xml:space="preserve">Other liabilities </t>
  </si>
  <si>
    <r>
      <rPr>
        <b/>
        <sz val="8"/>
        <color rgb="FF000000"/>
        <rFont val="Arial"/>
        <family val="2"/>
      </rPr>
      <t>Loans to the public</t>
    </r>
  </si>
  <si>
    <t>7.0</t>
  </si>
  <si>
    <t xml:space="preserve">Accrued expenses and prepaid income </t>
  </si>
  <si>
    <t>20.6</t>
  </si>
  <si>
    <t>18.1</t>
  </si>
  <si>
    <t>16.2</t>
  </si>
  <si>
    <t>9.5</t>
  </si>
  <si>
    <t>9.1</t>
  </si>
  <si>
    <t xml:space="preserve">Deferred tax liabilities </t>
  </si>
  <si>
    <t>26.4</t>
  </si>
  <si>
    <t>27.3</t>
  </si>
  <si>
    <t>24.8</t>
  </si>
  <si>
    <t>25.1</t>
  </si>
  <si>
    <t>25.2</t>
  </si>
  <si>
    <t>23.9</t>
  </si>
  <si>
    <t xml:space="preserve">Provisions </t>
  </si>
  <si>
    <t>13.2</t>
  </si>
  <si>
    <t>12.5</t>
  </si>
  <si>
    <t>12.1</t>
  </si>
  <si>
    <t>12.4</t>
  </si>
  <si>
    <t>15.2</t>
  </si>
  <si>
    <t>13.3</t>
  </si>
  <si>
    <t xml:space="preserve">Retirement benefit obligations </t>
  </si>
  <si>
    <t xml:space="preserve">Subordinated liabilities </t>
  </si>
  <si>
    <r>
      <rPr>
        <b/>
        <sz val="8"/>
        <color rgb="FF000000"/>
        <rFont val="Arial"/>
        <family val="2"/>
      </rPr>
      <t>Off-balance sheet items</t>
    </r>
  </si>
  <si>
    <t>Liabilities held for sale</t>
  </si>
  <si>
    <r>
      <rPr>
        <b/>
        <sz val="8"/>
        <color rgb="FF000000"/>
        <rFont val="Arial"/>
        <family val="2"/>
      </rPr>
      <t xml:space="preserve">Net loan losses </t>
    </r>
  </si>
  <si>
    <t xml:space="preserve">Total liabilities </t>
  </si>
  <si>
    <t>24.3</t>
  </si>
  <si>
    <t>23.5</t>
  </si>
  <si>
    <t>24.6</t>
  </si>
  <si>
    <t>17.7</t>
  </si>
  <si>
    <t>15.8</t>
  </si>
  <si>
    <t>14.0</t>
  </si>
  <si>
    <t>Equity</t>
  </si>
  <si>
    <t xml:space="preserve">Non-controlling interests </t>
  </si>
  <si>
    <r>
      <rPr>
        <sz val="8"/>
        <color rgb="FF000000"/>
        <rFont val="Arial"/>
        <family val="2"/>
      </rPr>
      <t>Loan loss ratio, basis points</t>
    </r>
    <r>
      <rPr>
        <vertAlign val="superscript"/>
        <sz val="8"/>
        <color rgb="FF000000"/>
        <rFont val="Arial"/>
        <family val="2"/>
      </rPr>
      <t xml:space="preserve"> </t>
    </r>
  </si>
  <si>
    <t xml:space="preserve">Share capital </t>
  </si>
  <si>
    <t>Wealth Management</t>
  </si>
  <si>
    <r>
      <rPr>
        <sz val="8"/>
        <color rgb="FF000000"/>
        <rFont val="Arial"/>
        <family val="2"/>
      </rPr>
      <t>- of which individual</t>
    </r>
  </si>
  <si>
    <t xml:space="preserve">Share premium reserve </t>
  </si>
  <si>
    <r>
      <rPr>
        <sz val="8"/>
        <color rgb="FF000000"/>
        <rFont val="Arial"/>
        <family val="2"/>
      </rPr>
      <t>- of which collective</t>
    </r>
  </si>
  <si>
    <t xml:space="preserve">Other reserves </t>
  </si>
  <si>
    <t xml:space="preserve">Retained earnings </t>
  </si>
  <si>
    <t xml:space="preserve">Total equity </t>
  </si>
  <si>
    <t xml:space="preserve">Total liabilities and equity </t>
  </si>
  <si>
    <t>Chg %</t>
  </si>
  <si>
    <t>Equity method &amp; other income</t>
  </si>
  <si>
    <t>Other exp, excl depriciations</t>
  </si>
  <si>
    <t>Cost/income ratio. %</t>
  </si>
  <si>
    <t>ROCAR.%</t>
  </si>
  <si>
    <t>Economic capital (EC)</t>
  </si>
  <si>
    <t>Risk Exposure Amount (REA)</t>
  </si>
  <si>
    <t>Number of employees (FTEs)</t>
  </si>
  <si>
    <t>Chg local curr. %</t>
  </si>
  <si>
    <t>EURbn</t>
  </si>
  <si>
    <t>Lending to corporates</t>
  </si>
  <si>
    <t>Lending to households</t>
  </si>
  <si>
    <t>Consumer lending</t>
  </si>
  <si>
    <t>Total lending</t>
  </si>
  <si>
    <t>Corporate deposits</t>
  </si>
  <si>
    <t>Household deposits</t>
  </si>
  <si>
    <t>Total deposits</t>
  </si>
  <si>
    <t>DEN</t>
  </si>
  <si>
    <t>FIN</t>
  </si>
  <si>
    <t>NOR</t>
  </si>
  <si>
    <t>SWE</t>
  </si>
  <si>
    <t>BALT</t>
  </si>
  <si>
    <t>Total</t>
  </si>
  <si>
    <t>Employees (FTEs)</t>
  </si>
  <si>
    <t/>
  </si>
  <si>
    <t>Other exp. excl depriciations</t>
  </si>
  <si>
    <t>Banking Finland</t>
  </si>
  <si>
    <t>Banking Norway</t>
  </si>
  <si>
    <t>Banking Sweden</t>
  </si>
  <si>
    <t>Banking Baltic countries</t>
  </si>
  <si>
    <t>Q1/14</t>
  </si>
  <si>
    <t>ROCAR, %</t>
  </si>
  <si>
    <t>Total income incl. allocations</t>
  </si>
  <si>
    <t>Other exp, excl. depreciations</t>
  </si>
  <si>
    <t>Total expenses incl. allocations</t>
  </si>
  <si>
    <t xml:space="preserve">Banking Denmark </t>
  </si>
  <si>
    <t>Mortgage lending</t>
  </si>
  <si>
    <t>17.3%</t>
  </si>
  <si>
    <t>18.5%</t>
  </si>
  <si>
    <t>18.7%</t>
  </si>
  <si>
    <t>19.0%</t>
  </si>
  <si>
    <t>19.1%</t>
  </si>
  <si>
    <t>19.5%</t>
  </si>
  <si>
    <t>Corporate lending</t>
  </si>
  <si>
    <t>22.4%</t>
  </si>
  <si>
    <t>22.3%</t>
  </si>
  <si>
    <t>23.0%</t>
  </si>
  <si>
    <t>24.0%</t>
  </si>
  <si>
    <t>23.7%</t>
  </si>
  <si>
    <t>22.7%</t>
  </si>
  <si>
    <t>22.9%</t>
  </si>
  <si>
    <t>22.8%</t>
  </si>
  <si>
    <t>23.2%</t>
  </si>
  <si>
    <t>24.7%</t>
  </si>
  <si>
    <t>25.9%</t>
  </si>
  <si>
    <t>26.4%</t>
  </si>
  <si>
    <t>26.0%</t>
  </si>
  <si>
    <t>28.6%</t>
  </si>
  <si>
    <t>29.3%</t>
  </si>
  <si>
    <t>30.0%</t>
  </si>
  <si>
    <t>30.1%</t>
  </si>
  <si>
    <t>30.2%</t>
  </si>
  <si>
    <t>30.3%</t>
  </si>
  <si>
    <t>30.4%</t>
  </si>
  <si>
    <t>30.6%</t>
  </si>
  <si>
    <t>30.8%</t>
  </si>
  <si>
    <t>27.0%</t>
  </si>
  <si>
    <t>27.2%</t>
  </si>
  <si>
    <t>27.5%</t>
  </si>
  <si>
    <t>28.5%</t>
  </si>
  <si>
    <t>28.8%</t>
  </si>
  <si>
    <t>29.0%</t>
  </si>
  <si>
    <t>29.1%</t>
  </si>
  <si>
    <t>29.4%</t>
  </si>
  <si>
    <t>36.5%</t>
  </si>
  <si>
    <t>35.1%</t>
  </si>
  <si>
    <t>34.6%</t>
  </si>
  <si>
    <t>32.4%</t>
  </si>
  <si>
    <t>34.4%</t>
  </si>
  <si>
    <t>11.0%</t>
  </si>
  <si>
    <t>11.1%</t>
  </si>
  <si>
    <t>Nordea Finance - Financial highlights</t>
  </si>
  <si>
    <t>Nordea Finance is a product responsible unit where the result is included in the Business areas Retail Banking and Wholesale Banking</t>
  </si>
  <si>
    <t>Nordea Finance - Volumes by Product Class</t>
  </si>
  <si>
    <t>Investment credits</t>
  </si>
  <si>
    <t>12.0</t>
  </si>
  <si>
    <t>Working capital</t>
  </si>
  <si>
    <t>2.5</t>
  </si>
  <si>
    <t>2.3</t>
  </si>
  <si>
    <t>2.4</t>
  </si>
  <si>
    <t xml:space="preserve">Consumer credits </t>
  </si>
  <si>
    <t>2.6</t>
  </si>
  <si>
    <t>2.7</t>
  </si>
  <si>
    <t>2.8</t>
  </si>
  <si>
    <t>Total volume</t>
  </si>
  <si>
    <t>17.1</t>
  </si>
  <si>
    <t>17.0</t>
  </si>
  <si>
    <t>16.6</t>
  </si>
  <si>
    <t>Nordea Finance - New business volume by Concept</t>
  </si>
  <si>
    <t>Sales Finance</t>
  </si>
  <si>
    <t>Equipment Finance</t>
  </si>
  <si>
    <t>Car Finance</t>
  </si>
  <si>
    <t>Point of Sale (POS)</t>
  </si>
  <si>
    <t>Bank Channel</t>
  </si>
  <si>
    <t>Asset Finance Solutions</t>
  </si>
  <si>
    <t>Unsecured Lending</t>
  </si>
  <si>
    <t>Wholesale Banking - Financial highlights</t>
  </si>
  <si>
    <t>Cost/income ratio, %</t>
  </si>
  <si>
    <t>Risk exposure amount (REA)</t>
  </si>
  <si>
    <t>Wholesale Banking - Volumes</t>
  </si>
  <si>
    <t>Wholesale Banking - Divisional breakdown</t>
  </si>
  <si>
    <t>CIB</t>
  </si>
  <si>
    <t>Russia</t>
  </si>
  <si>
    <t>Other exp, excl. Depreciation</t>
  </si>
  <si>
    <t>Corporate Institutional Banking - Financial highlights</t>
  </si>
  <si>
    <t xml:space="preserve">   Number of employees (FTEs)</t>
  </si>
  <si>
    <t>Corporate Institutional Banking - Volumes</t>
  </si>
  <si>
    <t>Shipping, Offshore and Oil Services - Financial highlights</t>
  </si>
  <si>
    <t>Other exp, excl. Depreciations</t>
  </si>
  <si>
    <t>Shipping, Offshore and Oil Services - Volumes</t>
  </si>
  <si>
    <t>Banking Russia - Financial highlights</t>
  </si>
  <si>
    <t>Banking Russia - Volumes</t>
  </si>
  <si>
    <t>Wholesale Banking - Other</t>
  </si>
  <si>
    <t>Wholesale Banking Other - Volumes</t>
  </si>
  <si>
    <t>Wealth Management - Financial highlights</t>
  </si>
  <si>
    <t>Asset Management - Financial highlights</t>
  </si>
  <si>
    <t>Income/AuM in bp p.a.</t>
  </si>
  <si>
    <t>AuM, Nordea Retail, Private Banking and Life, EURbn</t>
  </si>
  <si>
    <t>AuM, External Institutional &amp; 3rd party distribution, EURbn</t>
  </si>
  <si>
    <t>Net inflow, Nordea Retail, Private Banking and Life, EURbn</t>
  </si>
  <si>
    <t>Net inflow, External Institutional &amp; 3rd party distribution, EURbn</t>
  </si>
  <si>
    <t>Wealth Management - Divisional breakdown</t>
  </si>
  <si>
    <t>Asset Mgmt</t>
  </si>
  <si>
    <t>Life &amp; Pensions</t>
  </si>
  <si>
    <t>Private Banking</t>
  </si>
  <si>
    <t>Private Banking - Financial highlights</t>
  </si>
  <si>
    <t>Wealth Management - Other</t>
  </si>
  <si>
    <t>Life &amp; Pensions - Financial highlights</t>
  </si>
  <si>
    <t>Life &amp; Pensions - Profit drivers</t>
  </si>
  <si>
    <t>Traditional insurance</t>
  </si>
  <si>
    <t xml:space="preserve">  Fee contribution</t>
  </si>
  <si>
    <t xml:space="preserve">  Profit sharing</t>
  </si>
  <si>
    <t xml:space="preserve">  Contribution from cost result</t>
  </si>
  <si>
    <t xml:space="preserve">  Contribution from risk result</t>
  </si>
  <si>
    <t>Profit Traditional</t>
  </si>
  <si>
    <t>Other exp. excl. depreciations</t>
  </si>
  <si>
    <t>Profit Market Return products</t>
  </si>
  <si>
    <t>Profit Risk products</t>
  </si>
  <si>
    <t>Total product result</t>
  </si>
  <si>
    <t>Net funding costs / other profits</t>
  </si>
  <si>
    <t xml:space="preserve"> Of which commissions paid to Nordea Bank</t>
  </si>
  <si>
    <t>Return on Equity %</t>
  </si>
  <si>
    <t>AuM, EURbn</t>
  </si>
  <si>
    <t>Fee contribution</t>
  </si>
  <si>
    <t>Fee income based on the volume of Traditional ”with profit” portfolios in DK, FI and NO.</t>
  </si>
  <si>
    <t>Premiums</t>
  </si>
  <si>
    <t>Profit sharing</t>
  </si>
  <si>
    <t>Profit-sharing of investment return from the Norwegian and Swedish business (individual portfolio).</t>
  </si>
  <si>
    <t>Contribution from cost result</t>
  </si>
  <si>
    <t xml:space="preserve">Profit originating from administration of insurance policies. Fully in favour of owner, except for DK with 50% of profit and 100% of loss. </t>
  </si>
  <si>
    <t>Life &amp; Pensions - Gross written premiums by market</t>
  </si>
  <si>
    <t>Contribution from risk result</t>
  </si>
  <si>
    <t>Profit originating from risk products sold (bundled) with the traditional products. Fully in favour of owner, except for DK with 50% of profit and 100% of loss.</t>
  </si>
  <si>
    <t>Denmark</t>
  </si>
  <si>
    <t>Profit from unit linked and premium guarantee products including cost result and risk result.</t>
  </si>
  <si>
    <t>Finland</t>
  </si>
  <si>
    <t>Norway</t>
  </si>
  <si>
    <t>Profit from Pure risk products (not bundled with pension schemes) including Health &amp; Accident result.</t>
  </si>
  <si>
    <t>Sweden</t>
  </si>
  <si>
    <t>Poland</t>
  </si>
  <si>
    <t>Financial buffers</t>
  </si>
  <si>
    <t>% of provisions</t>
  </si>
  <si>
    <t>Life &amp; Pensions - Asset allocation</t>
  </si>
  <si>
    <t>Total EURbn</t>
  </si>
  <si>
    <t>Net equity exposure %</t>
  </si>
  <si>
    <t>Life Group</t>
  </si>
  <si>
    <t>Required solvency</t>
  </si>
  <si>
    <t>Actual solvency capital</t>
  </si>
  <si>
    <t>Life &amp; Pensions -  Guaranteed client returns per category</t>
  </si>
  <si>
    <t>Solvency buffer</t>
  </si>
  <si>
    <t>Solvency in % of req</t>
  </si>
  <si>
    <t>Total Traditional AuM</t>
  </si>
  <si>
    <t>of which &gt;5%</t>
  </si>
  <si>
    <t>of which 3-5%</t>
  </si>
  <si>
    <t>of which 0-3%</t>
  </si>
  <si>
    <t>of which 0%</t>
  </si>
  <si>
    <t>Percentage</t>
  </si>
  <si>
    <t>NLP Group</t>
  </si>
  <si>
    <r>
      <t xml:space="preserve">of which non-guaranteed </t>
    </r>
    <r>
      <rPr>
        <vertAlign val="superscript"/>
        <sz val="8"/>
        <rFont val="Arial"/>
        <family val="2"/>
      </rPr>
      <t>*)</t>
    </r>
  </si>
  <si>
    <t>Solvency in % of requirement</t>
  </si>
  <si>
    <t>Total Market Return AuM</t>
  </si>
  <si>
    <t>Equities drop 12%</t>
  </si>
  <si>
    <t>of which guaranteed</t>
  </si>
  <si>
    <t>Interest rates down 50bp</t>
  </si>
  <si>
    <t>Interest rates up 50bp</t>
  </si>
  <si>
    <t>Total Assets under Management</t>
  </si>
  <si>
    <t>Q4/16</t>
  </si>
  <si>
    <t>Q2/14</t>
  </si>
  <si>
    <t>Q4/13</t>
  </si>
  <si>
    <t>Q3/13</t>
  </si>
  <si>
    <t>Q2/13</t>
  </si>
  <si>
    <t>Q1/13</t>
  </si>
  <si>
    <t>Q4/12</t>
  </si>
  <si>
    <t>Q3/12</t>
  </si>
  <si>
    <t>Q2/12</t>
  </si>
  <si>
    <t>Q1/12</t>
  </si>
  <si>
    <t>Q4/11</t>
  </si>
  <si>
    <t>Q3/11</t>
  </si>
  <si>
    <t>Q2/11</t>
  </si>
  <si>
    <t>Q1/11</t>
  </si>
  <si>
    <t>Q4/10</t>
  </si>
  <si>
    <t>Q3/10</t>
  </si>
  <si>
    <t>Q2/10</t>
  </si>
  <si>
    <t>Q1/10</t>
  </si>
  <si>
    <t>Q4/09</t>
  </si>
  <si>
    <t>Q3/09</t>
  </si>
  <si>
    <t>Q2/09</t>
  </si>
  <si>
    <t>Q1/09</t>
  </si>
  <si>
    <t>Q4/08</t>
  </si>
  <si>
    <t>AuM</t>
  </si>
  <si>
    <t>Inflow</t>
  </si>
  <si>
    <t xml:space="preserve">Broad based Assets under Management </t>
  </si>
  <si>
    <t>Retail Funds</t>
  </si>
  <si>
    <t>PB</t>
  </si>
  <si>
    <t>Inst Sales</t>
  </si>
  <si>
    <t>L&amp;P</t>
  </si>
  <si>
    <t>All Products</t>
  </si>
  <si>
    <t>International</t>
  </si>
  <si>
    <t>All Countries</t>
  </si>
  <si>
    <t xml:space="preserve">Net inflow </t>
  </si>
  <si>
    <t>Retail funds</t>
  </si>
  <si>
    <t>Institutional sales</t>
  </si>
  <si>
    <t xml:space="preserve">Asset mix </t>
  </si>
  <si>
    <t>%</t>
  </si>
  <si>
    <t>Equities</t>
  </si>
  <si>
    <t xml:space="preserve">Fixed income </t>
  </si>
  <si>
    <t>Group Corporate Centre - Financial highlights</t>
  </si>
  <si>
    <t>Group functions, Other &amp; Eliminations</t>
  </si>
  <si>
    <t>Lending to the public by sector</t>
  </si>
  <si>
    <t>Lending to the public by country and industry excluding Baltic countries</t>
  </si>
  <si>
    <t>Credit portfolio by business unit excluding Baltics</t>
  </si>
  <si>
    <t>Shipping and Offshore Loan Portfolio</t>
  </si>
  <si>
    <t>Impaired loans on and off balance gross by country and industry excluding Baltic countries</t>
  </si>
  <si>
    <t>Loan losses quarterly</t>
  </si>
  <si>
    <t xml:space="preserve">TOTAL: EUR </t>
  </si>
  <si>
    <t>Impaired loans</t>
  </si>
  <si>
    <t>Allowances</t>
  </si>
  <si>
    <t xml:space="preserve">Impairment </t>
  </si>
  <si>
    <t xml:space="preserve">  Allow-</t>
  </si>
  <si>
    <t>Provi-</t>
  </si>
  <si>
    <t>Lending</t>
  </si>
  <si>
    <t>ch.</t>
  </si>
  <si>
    <t>on/off bal.</t>
  </si>
  <si>
    <t>Individually</t>
  </si>
  <si>
    <t>Loan loss</t>
  </si>
  <si>
    <t>Corporate</t>
  </si>
  <si>
    <t>Mortgage</t>
  </si>
  <si>
    <t>Consumer</t>
  </si>
  <si>
    <t>Reverse repos</t>
  </si>
  <si>
    <t>Public sector</t>
  </si>
  <si>
    <t>Nordea</t>
  </si>
  <si>
    <t>TOT</t>
  </si>
  <si>
    <t>Net loan</t>
  </si>
  <si>
    <t xml:space="preserve">Impaired </t>
  </si>
  <si>
    <t>ratio,</t>
  </si>
  <si>
    <t>ances</t>
  </si>
  <si>
    <t>sioning</t>
  </si>
  <si>
    <t>Lending to</t>
  </si>
  <si>
    <t>to the public</t>
  </si>
  <si>
    <t>gross</t>
  </si>
  <si>
    <t>&amp; collectively</t>
  </si>
  <si>
    <t>net</t>
  </si>
  <si>
    <t>Loan losses</t>
  </si>
  <si>
    <t xml:space="preserve">Loan loss </t>
  </si>
  <si>
    <t xml:space="preserve">Provisioning </t>
  </si>
  <si>
    <t>Gross</t>
  </si>
  <si>
    <t xml:space="preserve">   Real estate management and investment</t>
  </si>
  <si>
    <t>losses</t>
  </si>
  <si>
    <t xml:space="preserve"> ratio, bps</t>
  </si>
  <si>
    <t>loans</t>
  </si>
  <si>
    <r>
      <t>bps</t>
    </r>
    <r>
      <rPr>
        <b/>
        <vertAlign val="superscript"/>
        <sz val="7"/>
        <color theme="1"/>
        <rFont val="Arial"/>
        <family val="2"/>
      </rPr>
      <t>1</t>
    </r>
  </si>
  <si>
    <t>total</t>
  </si>
  <si>
    <r>
      <t>Provisioning ratio</t>
    </r>
    <r>
      <rPr>
        <b/>
        <vertAlign val="superscript"/>
        <sz val="7"/>
        <color theme="1"/>
        <rFont val="Arial"/>
        <family val="2"/>
      </rPr>
      <t>2</t>
    </r>
    <r>
      <rPr>
        <b/>
        <sz val="7"/>
        <color theme="1"/>
        <rFont val="Arial"/>
        <family val="2"/>
      </rPr>
      <t>,  %</t>
    </r>
  </si>
  <si>
    <t>Individual</t>
  </si>
  <si>
    <t>Coll.</t>
  </si>
  <si>
    <t>the public</t>
  </si>
  <si>
    <t>ratio, bps</t>
  </si>
  <si>
    <t>ratio, bps1</t>
  </si>
  <si>
    <t xml:space="preserve">  Allowances</t>
  </si>
  <si>
    <t>ratio2,  %</t>
  </si>
  <si>
    <t>Dry Cargo</t>
  </si>
  <si>
    <t xml:space="preserve">   Consumer staples (food, agriculture etc)</t>
  </si>
  <si>
    <t>Reversals</t>
  </si>
  <si>
    <t xml:space="preserve">   Industrial commercial services etc</t>
  </si>
  <si>
    <t>Net</t>
  </si>
  <si>
    <t xml:space="preserve">   Other financial institutions</t>
  </si>
  <si>
    <t xml:space="preserve">   Housing loans</t>
  </si>
  <si>
    <t>RoRo Vessels</t>
  </si>
  <si>
    <t xml:space="preserve">   Collateralised lending</t>
  </si>
  <si>
    <t xml:space="preserve">     Individually</t>
  </si>
  <si>
    <t>Container Ships</t>
  </si>
  <si>
    <t xml:space="preserve">   Other materials (chemical, building materials etc)</t>
  </si>
  <si>
    <t xml:space="preserve">   Shipping and offshore</t>
  </si>
  <si>
    <t xml:space="preserve">    Collectively</t>
  </si>
  <si>
    <t>Car Carriers</t>
  </si>
  <si>
    <t xml:space="preserve">   Retail trade</t>
  </si>
  <si>
    <t>Household</t>
  </si>
  <si>
    <t>Other Shipping</t>
  </si>
  <si>
    <t xml:space="preserve">   Other, public and organisations</t>
  </si>
  <si>
    <t xml:space="preserve">   Other, public and organisations inc rev. repos</t>
  </si>
  <si>
    <t xml:space="preserve">   Construction and engineering</t>
  </si>
  <si>
    <t xml:space="preserve">   Consumer durables (cars, appliances etc)</t>
  </si>
  <si>
    <t xml:space="preserve">   Utilities (distribution and production)</t>
  </si>
  <si>
    <t xml:space="preserve">   Metals and mining materials</t>
  </si>
  <si>
    <t xml:space="preserve">   Banks</t>
  </si>
  <si>
    <t xml:space="preserve">   Telecommunication operators</t>
  </si>
  <si>
    <t xml:space="preserve">   Transportation</t>
  </si>
  <si>
    <t>Cruise</t>
  </si>
  <si>
    <t xml:space="preserve">   Industrial capital goods</t>
  </si>
  <si>
    <t xml:space="preserve">   Energy (oil, gas etc)</t>
  </si>
  <si>
    <t>Ferries</t>
  </si>
  <si>
    <t xml:space="preserve">   Media and leisure</t>
  </si>
  <si>
    <t xml:space="preserve">   IT software, hardware and services</t>
  </si>
  <si>
    <t>Tankers (crude, product, chemical)</t>
  </si>
  <si>
    <t xml:space="preserve">   Health care and pharmaceuticals</t>
  </si>
  <si>
    <t>Impaired loans and total allowances</t>
  </si>
  <si>
    <t>9 quarters</t>
  </si>
  <si>
    <t xml:space="preserve">   Paper and forest materials</t>
  </si>
  <si>
    <t>Baltic countries</t>
  </si>
  <si>
    <t xml:space="preserve">   Telecommunication equipment</t>
  </si>
  <si>
    <t>Impaired loans gross</t>
  </si>
  <si>
    <t>Allowances for individually assessed loans</t>
  </si>
  <si>
    <t>Reversed repurchase agreements</t>
  </si>
  <si>
    <t>Total Retail Banking</t>
  </si>
  <si>
    <t>Impaired loans net</t>
  </si>
  <si>
    <t>Impairment rate, gross, basis points</t>
  </si>
  <si>
    <t>Allowances individually assessed / Impaired loans gross (%)</t>
  </si>
  <si>
    <t>Lending to the public by country</t>
  </si>
  <si>
    <t>Allowances for collectively assessed loans / Impaired loans gross (%)</t>
  </si>
  <si>
    <t>Excl. reversed repurchase agreements</t>
  </si>
  <si>
    <t>Total allowances / Impaired loans gross individually assessed (%)</t>
  </si>
  <si>
    <t>Lending to the public by country and industry</t>
  </si>
  <si>
    <t>Allowances for collectively assessed loans</t>
  </si>
  <si>
    <t xml:space="preserve">Reversed repurchase agreements </t>
  </si>
  <si>
    <t>Shipping, Offshore &amp; Oil Services</t>
  </si>
  <si>
    <t>Total allowances and provisions</t>
  </si>
  <si>
    <t>Q2/13*</t>
  </si>
  <si>
    <t>Total allowances on balance sheet items</t>
  </si>
  <si>
    <t>Provisions for off balance sheet items</t>
  </si>
  <si>
    <t>Total excl. off-balance</t>
  </si>
  <si>
    <t>Total incl. loans to central banks and credit inst.</t>
  </si>
  <si>
    <t>1) For both on- and off-balance impaired loans</t>
  </si>
  <si>
    <t>2) For both on- and off-balance allowances and impaired loans</t>
  </si>
  <si>
    <t>Total Wholesale Banking</t>
  </si>
  <si>
    <t>Other units</t>
  </si>
  <si>
    <t>Total Nordea</t>
  </si>
  <si>
    <t>* Excluding Poland</t>
  </si>
  <si>
    <t>** Excluding Baltic countries</t>
  </si>
  <si>
    <t>Household customers</t>
  </si>
  <si>
    <t>Corporate customers</t>
  </si>
  <si>
    <t>Total lending to the public</t>
  </si>
  <si>
    <t>6-30 days</t>
  </si>
  <si>
    <t>31-60 days</t>
  </si>
  <si>
    <t>61-90 days</t>
  </si>
  <si>
    <t>&gt;90 days</t>
  </si>
  <si>
    <t>Past due loans not impaired in %</t>
  </si>
  <si>
    <t>Past due loans, not impaired</t>
  </si>
  <si>
    <t xml:space="preserve"> Loans and impairment</t>
  </si>
  <si>
    <r>
      <rPr>
        <sz val="9"/>
        <color rgb="FF000000"/>
        <rFont val="Arial"/>
        <family val="2"/>
      </rPr>
      <t>Total</t>
    </r>
  </si>
  <si>
    <t>30 Sep</t>
  </si>
  <si>
    <t>31 Dec</t>
  </si>
  <si>
    <r>
      <rPr>
        <sz val="9"/>
        <color rgb="FF000000"/>
        <rFont val="Arial"/>
        <family val="2"/>
      </rPr>
      <t>EURm</t>
    </r>
  </si>
  <si>
    <r>
      <rPr>
        <sz val="9"/>
        <color rgb="FF000000"/>
        <rFont val="Arial"/>
        <family val="2"/>
      </rPr>
      <t>Loans, not impaired</t>
    </r>
  </si>
  <si>
    <r>
      <rPr>
        <sz val="9"/>
        <color rgb="FF000000"/>
        <rFont val="Arial"/>
        <family val="2"/>
      </rPr>
      <t>Impaired loans</t>
    </r>
  </si>
  <si>
    <r>
      <rPr>
        <sz val="9"/>
        <color rgb="FF000000"/>
        <rFont val="Arial"/>
        <family val="2"/>
      </rPr>
      <t>-of which servicing</t>
    </r>
  </si>
  <si>
    <r>
      <rPr>
        <sz val="9"/>
        <color rgb="FF000000"/>
        <rFont val="Arial"/>
        <family val="2"/>
      </rPr>
      <t>-of which non-servicing</t>
    </r>
  </si>
  <si>
    <r>
      <rPr>
        <b/>
        <sz val="9"/>
        <color rgb="FF000000"/>
        <rFont val="Arial"/>
        <family val="2"/>
      </rPr>
      <t>Loans before allowances</t>
    </r>
  </si>
  <si>
    <r>
      <rPr>
        <sz val="9"/>
        <color rgb="FF000000"/>
        <rFont val="Arial"/>
        <family val="2"/>
      </rPr>
      <t>Allowances for individually assessed impaired loans</t>
    </r>
  </si>
  <si>
    <r>
      <rPr>
        <sz val="9"/>
        <color rgb="FF000000"/>
        <rFont val="Arial"/>
        <family val="2"/>
      </rPr>
      <t>Allowances for collectively assessed impaired loans</t>
    </r>
  </si>
  <si>
    <r>
      <rPr>
        <b/>
        <sz val="9"/>
        <color rgb="FF000000"/>
        <rFont val="Arial"/>
        <family val="2"/>
      </rPr>
      <t>Allowances</t>
    </r>
  </si>
  <si>
    <r>
      <rPr>
        <b/>
        <sz val="9"/>
        <color rgb="FF000000"/>
        <rFont val="Arial"/>
        <family val="2"/>
      </rPr>
      <t>Loans, carrying amount</t>
    </r>
  </si>
  <si>
    <t>Central banks and credit institutions</t>
  </si>
  <si>
    <r>
      <rPr>
        <sz val="9"/>
        <color rgb="FF000000"/>
        <rFont val="Arial"/>
        <family val="2"/>
      </rPr>
      <t>The public</t>
    </r>
  </si>
  <si>
    <r>
      <rPr>
        <b/>
        <sz val="9"/>
        <color rgb="FF000000"/>
        <rFont val="Arial"/>
        <family val="2"/>
      </rPr>
      <t>Allowances and provisions</t>
    </r>
  </si>
  <si>
    <r>
      <rPr>
        <sz val="9"/>
        <color rgb="FF000000"/>
        <rFont val="Arial"/>
        <family val="2"/>
      </rPr>
      <t>Allowances for items on the balance sheet</t>
    </r>
  </si>
  <si>
    <r>
      <rPr>
        <sz val="9"/>
        <color rgb="FF000000"/>
        <rFont val="Arial"/>
        <family val="2"/>
      </rPr>
      <t>Provisions for off balance sheet items</t>
    </r>
  </si>
  <si>
    <r>
      <rPr>
        <b/>
        <sz val="9"/>
        <color rgb="FF000000"/>
        <rFont val="Arial"/>
        <family val="2"/>
      </rPr>
      <t>Total allowances and provisions</t>
    </r>
  </si>
  <si>
    <r>
      <rPr>
        <b/>
        <sz val="9"/>
        <color rgb="FF000000"/>
        <rFont val="Arial"/>
        <family val="2"/>
      </rPr>
      <t>Key ratios</t>
    </r>
  </si>
  <si>
    <r>
      <rPr>
        <sz val="9"/>
        <color rgb="FF000000"/>
        <rFont val="Arial"/>
        <family val="2"/>
      </rPr>
      <t>Impairment rate, gross, basis points</t>
    </r>
  </si>
  <si>
    <r>
      <rPr>
        <sz val="9"/>
        <color rgb="FF000000"/>
        <rFont val="Arial"/>
        <family val="2"/>
      </rPr>
      <t>Impairment rate, net, basis points</t>
    </r>
  </si>
  <si>
    <r>
      <rPr>
        <sz val="9"/>
        <color rgb="FF000000"/>
        <rFont val="Arial"/>
        <family val="2"/>
      </rPr>
      <t>Total allowance rate, basis points</t>
    </r>
  </si>
  <si>
    <r>
      <rPr>
        <sz val="9"/>
        <color rgb="FF000000"/>
        <rFont val="Arial"/>
        <family val="2"/>
      </rPr>
      <t>Allowances in relation to impaired loans, %</t>
    </r>
  </si>
  <si>
    <r>
      <rPr>
        <sz val="9"/>
        <color rgb="FF000000"/>
        <rFont val="Arial"/>
        <family val="2"/>
      </rPr>
      <t>Total allowances in relation to impaired loans, %</t>
    </r>
  </si>
  <si>
    <r>
      <rPr>
        <sz val="9"/>
        <color rgb="FF000000"/>
        <rFont val="Arial"/>
        <family val="2"/>
      </rPr>
      <t>Non-performing, not impaired,</t>
    </r>
    <r>
      <rPr>
        <vertAlign val="superscript"/>
        <sz val="9"/>
        <color rgb="FF000000"/>
        <rFont val="Arial"/>
        <family val="2"/>
      </rPr>
      <t xml:space="preserve"> </t>
    </r>
    <r>
      <rPr>
        <sz val="9"/>
        <color rgb="FF000000"/>
        <rFont val="Arial"/>
        <family val="2"/>
      </rPr>
      <t>EURm</t>
    </r>
  </si>
  <si>
    <t>Credit quality</t>
  </si>
  <si>
    <t>Corporate rating distribution</t>
  </si>
  <si>
    <t>Corporate rating migration</t>
  </si>
  <si>
    <t>Market risk VaR</t>
  </si>
  <si>
    <t>Banking book</t>
  </si>
  <si>
    <t>Q416</t>
  </si>
  <si>
    <t>Q316</t>
  </si>
  <si>
    <t>Q216</t>
  </si>
  <si>
    <t>Q116</t>
  </si>
  <si>
    <t>Q415</t>
  </si>
  <si>
    <t>Total risk, VaR</t>
  </si>
  <si>
    <t>Interest rate risk, VaR</t>
  </si>
  <si>
    <t>Equity risk, VaR</t>
  </si>
  <si>
    <t>Foreign exchange risk, VaR</t>
  </si>
  <si>
    <t>Credit spread risk, VaR</t>
  </si>
  <si>
    <t>Diversification effect</t>
  </si>
  <si>
    <t xml:space="preserve">Trading book </t>
  </si>
  <si>
    <t>Loan-to-value distribution</t>
  </si>
  <si>
    <t>Mortgage loans EURbn*</t>
  </si>
  <si>
    <t>˂40%</t>
  </si>
  <si>
    <t>40-50%</t>
  </si>
  <si>
    <t>50-60%</t>
  </si>
  <si>
    <t>60-70%</t>
  </si>
  <si>
    <t>70-100%**</t>
  </si>
  <si>
    <t>Mortgage loans EURbn***</t>
  </si>
  <si>
    <t>70-80%</t>
  </si>
  <si>
    <t>80-90%</t>
  </si>
  <si>
    <r>
      <rPr>
        <sz val="9"/>
        <color theme="1"/>
        <rFont val="Calibri"/>
        <family val="2"/>
      </rPr>
      <t>˃</t>
    </r>
    <r>
      <rPr>
        <sz val="9"/>
        <color theme="1"/>
        <rFont val="Arial"/>
        <family val="2"/>
      </rPr>
      <t>90%</t>
    </r>
  </si>
  <si>
    <t>Mortgage loans EURbn</t>
  </si>
  <si>
    <t>**Other eligible assets</t>
  </si>
  <si>
    <t>***LTV unindexed distribution where a loan is reported in the highest bucket</t>
  </si>
  <si>
    <t>Goodwill</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</si>
  <si>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</si>
  <si>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</si>
  <si>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</si>
  <si>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</si>
  <si>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</si>
  <si>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</si>
  <si>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</si>
  <si>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</si>
  <si>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</si>
  <si>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</si>
  <si>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r>
      <t>31 Dec</t>
    </r>
    <r>
      <rPr>
        <b/>
        <vertAlign val="superscript"/>
        <sz val="7.65"/>
        <rFont val="Arial"/>
        <family val="2"/>
      </rPr>
      <t>2</t>
    </r>
  </si>
  <si>
    <t>Total Own funds</t>
  </si>
  <si>
    <t>Total Capital ratio</t>
  </si>
  <si>
    <t>REA, including Basel I floor</t>
  </si>
  <si>
    <t>REA, excluding Basel I floor</t>
  </si>
  <si>
    <t>* Including profit</t>
  </si>
  <si>
    <t>Capital ratios (Nordea Group)</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</si>
  <si>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</si>
  <si>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</si>
  <si>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</si>
  <si>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</si>
  <si>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</si>
  <si>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</si>
  <si>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Capital ratios including Basel I floor</t>
  </si>
  <si>
    <t>Total capital ratio, including profit</t>
  </si>
  <si>
    <t>Leverage ratio</t>
  </si>
  <si>
    <t>Tier 1 capital, transitional definition, EURm</t>
  </si>
  <si>
    <t>Leverage ratio exposure, EURm</t>
  </si>
  <si>
    <t>Leverage ratio, percentage</t>
  </si>
  <si>
    <t>Risk Exposure Amount (Nordea Group)</t>
  </si>
  <si>
    <t>Credit risk</t>
  </si>
  <si>
    <t>IRB</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</si>
  <si>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</si>
  <si>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</si>
  <si>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</si>
  <si>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</si>
  <si>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</si>
  <si>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</si>
  <si>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</si>
  <si>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</si>
  <si>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 xml:space="preserve"> - sovereign</t>
  </si>
  <si>
    <t>Credit Value Adjustment Risk</t>
  </si>
  <si>
    <t>Market risk</t>
  </si>
  <si>
    <t xml:space="preserve"> - trading book, Internal Approach</t>
  </si>
  <si>
    <t xml:space="preserve"> - banking book, Standardised Approach</t>
  </si>
  <si>
    <t>Operational risk</t>
  </si>
  <si>
    <t>Additional risk exposure amount due to Article 3 CRR</t>
  </si>
  <si>
    <t>Sub total</t>
  </si>
  <si>
    <t>Additional capital requirement according to Basel I floor</t>
  </si>
  <si>
    <t>Risk-weight breakdown, % (Nordea Group)</t>
  </si>
  <si>
    <t>Asset class</t>
  </si>
  <si>
    <t>Institutions</t>
  </si>
  <si>
    <t>Corporate total</t>
  </si>
  <si>
    <t>Corporate - Wholesale Banking</t>
  </si>
  <si>
    <t>Retail mortgages</t>
  </si>
  <si>
    <t>Minimum capital requirement and REA (Nordea Group)</t>
  </si>
  <si>
    <t>End Q3/2016</t>
  </si>
  <si>
    <t>End Q4/2015</t>
  </si>
  <si>
    <t>Min. capital requirement</t>
  </si>
  <si>
    <t>REA</t>
  </si>
  <si>
    <t xml:space="preserve">Credit risk </t>
  </si>
  <si>
    <t xml:space="preserve"> - of which counterparty credit risk</t>
  </si>
  <si>
    <t xml:space="preserve">IRB </t>
  </si>
  <si>
    <t xml:space="preserve"> - advanced</t>
  </si>
  <si>
    <t xml:space="preserve"> - foundation</t>
  </si>
  <si>
    <t>- central governments or central banks</t>
  </si>
  <si>
    <t>- regional governments or local authorities</t>
  </si>
  <si>
    <t>- public sector entities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</si>
  <si>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</si>
  <si>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</si>
  <si>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</si>
  <si>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</si>
  <si>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</si>
  <si>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</si>
  <si>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</si>
  <si>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</si>
  <si>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</si>
  <si>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</si>
  <si>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</si>
  <si>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</si>
  <si>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</si>
  <si>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 xml:space="preserve"> - trading book, Standardised Approach</t>
  </si>
  <si>
    <t>Adjustment for transitional rules</t>
  </si>
  <si>
    <t>Additional capital requirement according to transitional rules</t>
  </si>
  <si>
    <t>Capital requirements for market risk (Nordea Group)</t>
  </si>
  <si>
    <t>Trading book, IM</t>
  </si>
  <si>
    <t>Trading book, SA</t>
  </si>
  <si>
    <t>Banking book, SA</t>
  </si>
  <si>
    <t>Capital requirement</t>
  </si>
  <si>
    <r>
      <t>Interest rate risk &amp; other</t>
    </r>
    <r>
      <rPr>
        <vertAlign val="superscript"/>
        <sz val="8"/>
        <rFont val="Arial"/>
        <family val="2"/>
      </rPr>
      <t>1</t>
    </r>
  </si>
  <si>
    <t>Equity risk</t>
  </si>
  <si>
    <t>Foreign exchange risk</t>
  </si>
  <si>
    <t>Commodity risk</t>
  </si>
  <si>
    <t>Settlement risk</t>
  </si>
  <si>
    <t>Stressed Value-at-Risk</t>
  </si>
  <si>
    <t>Incremental Risk Measure</t>
  </si>
  <si>
    <t>Comprehensive Risk Measure</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</si>
  <si>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</si>
  <si>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 http://www.nordea.com/en/investor-relations/capital-adequacy/interim-disclosure/</t>
  </si>
  <si>
    <t>Summary of items included in own funds (Nordea Group)</t>
  </si>
  <si>
    <t>These figures are according to part 8 of CRR, in Sweden implemented in FFFS 2014:12</t>
  </si>
  <si>
    <t>Calculation of own funds</t>
  </si>
  <si>
    <t>Equity in the consolidated situation</t>
  </si>
  <si>
    <t>Proposed/actual dividend</t>
  </si>
  <si>
    <t>Common Equity Tier 1 capital before regulatory adjustments</t>
  </si>
  <si>
    <t>Deferred tax assets</t>
  </si>
  <si>
    <t>Intangible assets</t>
  </si>
  <si>
    <t>IRB provisions shortfall (-)</t>
  </si>
  <si>
    <r>
      <t>Deduction for investments in credit institutions (50%)</t>
    </r>
    <r>
      <rPr>
        <vertAlign val="superscript"/>
        <sz val="8"/>
        <rFont val="Arial"/>
        <family val="2"/>
      </rPr>
      <t xml:space="preserve"> </t>
    </r>
  </si>
  <si>
    <r>
      <t>Pension assets in excess of related liabilities</t>
    </r>
    <r>
      <rPr>
        <vertAlign val="superscript"/>
        <sz val="8"/>
        <rFont val="Arial"/>
        <family val="2"/>
      </rPr>
      <t>1</t>
    </r>
  </si>
  <si>
    <t>Other items, net</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</si>
  <si>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</si>
  <si>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</si>
  <si>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</si>
  <si>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</si>
  <si>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</si>
  <si>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</si>
  <si>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</si>
  <si>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</si>
  <si>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Deduction for investments in credit institutions (50%)</t>
  </si>
  <si>
    <t>Pension assets in excess of related liabilities</t>
  </si>
  <si>
    <t>Total regulatory adjustments to Tier 2 capital</t>
  </si>
  <si>
    <r>
      <t>Own funds (net after deduction)</t>
    </r>
    <r>
      <rPr>
        <b/>
        <vertAlign val="superscript"/>
        <sz val="8"/>
        <rFont val="Arial"/>
        <family val="2"/>
      </rPr>
      <t>2</t>
    </r>
  </si>
  <si>
    <t>Own Funds excluding profit (Nordea Group)</t>
  </si>
  <si>
    <t>Common Equity Tier 1 capital, excluding profit</t>
  </si>
  <si>
    <t>Total Own Funds, excluding profit</t>
  </si>
  <si>
    <t>Minimum Capital Requirement &amp; Capital Buffers (Nordea Group)</t>
  </si>
  <si>
    <t>Capital Buffers</t>
  </si>
  <si>
    <r>
      <t xml:space="preserve">Capital Buffers total </t>
    </r>
    <r>
      <rPr>
        <b/>
        <vertAlign val="superscript"/>
        <sz val="8"/>
        <color theme="1" tint="4.9989318521683403E-2"/>
        <rFont val="Arial"/>
        <family val="2"/>
      </rPr>
      <t>1</t>
    </r>
  </si>
  <si>
    <t>CCoB</t>
  </si>
  <si>
    <t>CCyB</t>
  </si>
  <si>
    <t>SII</t>
  </si>
  <si>
    <t>SRB</t>
  </si>
  <si>
    <t>Common Equity Tier 1 capital</t>
  </si>
  <si>
    <t>Own funds</t>
  </si>
  <si>
    <t>Common Equity Tier 1 available to meet Capital Buffers</t>
  </si>
  <si>
    <t>Percentage points of REA</t>
  </si>
  <si>
    <t>Additional information on exposures for which internal models are used (Nordea Group)</t>
  </si>
  <si>
    <t>On-balance exposure, EURm</t>
  </si>
  <si>
    <t>Off-balance exposure, EURm</t>
  </si>
  <si>
    <r>
      <t>Exposure value (EAD), EURm</t>
    </r>
    <r>
      <rPr>
        <b/>
        <vertAlign val="superscript"/>
        <sz val="8"/>
        <rFont val="Arial"/>
        <family val="2"/>
      </rPr>
      <t>1</t>
    </r>
  </si>
  <si>
    <t>of which EAD for off-balance, EURm</t>
  </si>
  <si>
    <t>Exposure-weighted average risk weight</t>
  </si>
  <si>
    <t>Corporate, foundation IRB:</t>
  </si>
  <si>
    <t>of which:</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</si>
  <si>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</si>
  <si>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</si>
  <si>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</si>
  <si>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</si>
  <si>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</si>
  <si>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</si>
  <si>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</si>
  <si>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</si>
  <si>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</si>
  <si>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</si>
  <si>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</si>
  <si>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Retail, of which other retail:</t>
  </si>
  <si>
    <t>Other non credit-obligation assets:</t>
  </si>
  <si>
    <t>Nordea does not have the following IRB exposure classes: equity exposures, central governments and central banks, qualifying revolving retail</t>
  </si>
  <si>
    <r>
      <rPr>
        <vertAlign val="superscript"/>
        <sz val="7"/>
        <rFont val="Arial"/>
        <family val="2"/>
      </rPr>
      <t>1</t>
    </r>
    <r>
      <rPr>
        <sz val="7"/>
        <rFont val="Arial"/>
        <family val="2"/>
      </rPr>
      <t xml:space="preserve"> Includes EAD for on-balance, off-balance, derivatives and securities financing</t>
    </r>
  </si>
  <si>
    <t>Economic Capital, EURbn (Nordea Group)</t>
  </si>
  <si>
    <t>Risk Exposure Amount, REA EURbn (Nordea Group)</t>
  </si>
  <si>
    <t>Common Equity Tier 1 capital ratio (excluding Hybrids) % (Nordea Group)</t>
  </si>
  <si>
    <t>Total capital ratios (excluding Basel I floor) % (Nordea Group)</t>
  </si>
  <si>
    <t>Legal entities contribution to REA (Nordea Group)</t>
  </si>
  <si>
    <t>Nordea Bank AB</t>
  </si>
  <si>
    <t>Nordea Hypotek AB</t>
  </si>
  <si>
    <t>Nordea Finans AB</t>
  </si>
  <si>
    <t>Nordea Investment Management AB</t>
  </si>
  <si>
    <t>Nordea Finance Finland Ltd</t>
  </si>
  <si>
    <t>Nordea Invest</t>
  </si>
  <si>
    <t>Nordea Bank Denmark ASA</t>
  </si>
  <si>
    <t>Nordea Eiendomskreditt AS</t>
  </si>
  <si>
    <t>Nordea Finans Norge AS</t>
  </si>
  <si>
    <t>Luxembourg</t>
  </si>
  <si>
    <t>Nordea Bank S.A</t>
  </si>
  <si>
    <t>OJSC Nordea Bank</t>
  </si>
  <si>
    <t>Summary of items included in own funds (Nordea Bank AB)</t>
  </si>
  <si>
    <t>Capital ratios (Nordea Bank AB)</t>
  </si>
  <si>
    <t>Common Equity Tier 1 capital ratio, excluding profit and dividend</t>
  </si>
  <si>
    <t>Tier 1 ratio, excluding profit and dividend</t>
  </si>
  <si>
    <t>Total Capital ratio, excluding profit and dividend</t>
  </si>
  <si>
    <t>Minimum Capital Requirement &amp; Capital Buffers (Nordea Bank AB)</t>
  </si>
  <si>
    <t>Capital Buffers total</t>
  </si>
  <si>
    <t>Minimum capital requirement and REA (Nordea Bank AB)</t>
  </si>
  <si>
    <t>Additional information on exposures for which internal models are used (Nordea Bank AB)</t>
  </si>
  <si>
    <t>of which</t>
  </si>
  <si>
    <t>0.0</t>
  </si>
  <si>
    <t>Capital requirements for market risk (Nordea Bank AB)</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</si>
  <si>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</si>
  <si>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Short-term funding</t>
  </si>
  <si>
    <t>Diversification of Short-term funding programs</t>
  </si>
  <si>
    <t>Outstanding volume of short-term funding EUR 34bn</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</si>
  <si>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</si>
  <si>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</si>
  <si>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</si>
  <si>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</si>
  <si>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</si>
  <si>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t>
  </si>
  <si>
    <t>Asset Encumbrance</t>
  </si>
  <si>
    <t>in EURbn</t>
  </si>
  <si>
    <t>According to Swedish FSA and Swedish Bankers’ Association definition</t>
  </si>
  <si>
    <t>Combined</t>
  </si>
  <si>
    <t>USD</t>
  </si>
  <si>
    <t>EUR</t>
  </si>
  <si>
    <t>as well as Nordea definition</t>
  </si>
  <si>
    <t>DKK</t>
  </si>
  <si>
    <t>NOK</t>
  </si>
  <si>
    <t>SEK</t>
  </si>
  <si>
    <t>Not distributed</t>
  </si>
  <si>
    <t>&lt;1 month</t>
  </si>
  <si>
    <t>1-3 months</t>
  </si>
  <si>
    <t>3-12 months</t>
  </si>
  <si>
    <t>1-2 years</t>
  </si>
  <si>
    <t>2-5 years</t>
  </si>
  <si>
    <t>5-10 years</t>
  </si>
  <si>
    <t>&gt; 10 years</t>
  </si>
  <si>
    <t>Not specified</t>
  </si>
  <si>
    <t>After factors</t>
  </si>
  <si>
    <t>Before factors</t>
  </si>
  <si>
    <t>Template A-Assets</t>
  </si>
  <si>
    <t xml:space="preserve">Cash balances with central banks </t>
  </si>
  <si>
    <t xml:space="preserve">  </t>
  </si>
  <si>
    <t>Liquid assets level 1</t>
  </si>
  <si>
    <t>Carrying amount of
encumbered assets</t>
  </si>
  <si>
    <t>Fair value of
encumbered assets</t>
  </si>
  <si>
    <t>Carrying amount of
unencumbered assets</t>
  </si>
  <si>
    <t>Fair value of
unencumbered assets</t>
  </si>
  <si>
    <t>Currency distribution, market value in millions EUR</t>
  </si>
  <si>
    <t>Loans to the public</t>
  </si>
  <si>
    <t>Liquid assets level 2</t>
  </si>
  <si>
    <t>Sum</t>
  </si>
  <si>
    <t>Loans to credit institutions</t>
  </si>
  <si>
    <t>Cap on level 2</t>
  </si>
  <si>
    <t>Cash and balances with central banks</t>
  </si>
  <si>
    <t>Interest-bearing securities incl. Treasury bills</t>
  </si>
  <si>
    <t xml:space="preserve">  A. Liquid assets total</t>
  </si>
  <si>
    <t>010</t>
  </si>
  <si>
    <t>040</t>
  </si>
  <si>
    <t>060</t>
  </si>
  <si>
    <t>090</t>
  </si>
  <si>
    <t>Balances with other banks</t>
  </si>
  <si>
    <t>Derivatives</t>
  </si>
  <si>
    <t>Assets of the reporting institution</t>
  </si>
  <si>
    <t>Securities issued or guaranteed by sovereigns, central banks or multilateral development banks *</t>
  </si>
  <si>
    <t>Other assets</t>
  </si>
  <si>
    <t>Total assets</t>
  </si>
  <si>
    <t>Customer deposits</t>
  </si>
  <si>
    <t>030</t>
  </si>
  <si>
    <t>Equity instruments</t>
  </si>
  <si>
    <t>Securities issued or guaranteed by municipalities or other public sector entities *</t>
  </si>
  <si>
    <t>Deposits and borrowings from public</t>
  </si>
  <si>
    <t>Market borrowing</t>
  </si>
  <si>
    <t>Debt securities</t>
  </si>
  <si>
    <t>Covered bonds * :</t>
  </si>
  <si>
    <t>Deposits by credit institutions</t>
  </si>
  <si>
    <t>Other cash outflows</t>
  </si>
  <si>
    <t>120</t>
  </si>
  <si>
    <t>- Securities issued by other bank or financial institute</t>
  </si>
  <si>
    <t>Issued CDs&amp;CPs</t>
  </si>
  <si>
    <t xml:space="preserve">  B. Cash outflows total</t>
  </si>
  <si>
    <t>- Securities issued by the own bank or related unit</t>
  </si>
  <si>
    <t>Issued covered bonds</t>
  </si>
  <si>
    <t>Securities issued by non financial corporates *</t>
  </si>
  <si>
    <t>Debt securities in issue</t>
  </si>
  <si>
    <t>Issued other bonds</t>
  </si>
  <si>
    <t>Lending to non-financial customer</t>
  </si>
  <si>
    <t>Template B-Collateral received</t>
  </si>
  <si>
    <t>Securities issued by financial corporates, excluding covered bonds *</t>
  </si>
  <si>
    <t xml:space="preserve"> - of which CD &amp; CP's</t>
  </si>
  <si>
    <t>Subordinated liabilities</t>
  </si>
  <si>
    <t>Other cash inflows</t>
  </si>
  <si>
    <t>Fair value of encumbered
collateral received or own
debt securities issued</t>
  </si>
  <si>
    <t>Fair value of collateral
received or own debt securities
 issued available for encumbrance</t>
  </si>
  <si>
    <t>All other securities **</t>
  </si>
  <si>
    <t xml:space="preserve"> - of which covered bonds</t>
  </si>
  <si>
    <t>Limit on inflows</t>
  </si>
  <si>
    <t>Total (according to Swedish FSA and Swedish Bankers’ Association definition)</t>
  </si>
  <si>
    <t xml:space="preserve"> - of which other bonds</t>
  </si>
  <si>
    <t xml:space="preserve">  C. Total inflows</t>
  </si>
  <si>
    <t>Total liabilities and equity</t>
  </si>
  <si>
    <t>Derivatives, net inflows/outflows</t>
  </si>
  <si>
    <t xml:space="preserve"> LCR Ratio [A/(B-C)]</t>
  </si>
  <si>
    <t>Adjustments to Nordea’s official buffer *** :</t>
  </si>
  <si>
    <t>Other liabilities</t>
  </si>
  <si>
    <t>Total (according to Nordea definition)</t>
  </si>
  <si>
    <t>* Corresponds to Chapter 4, Articles 10-13 in Swedish LCR regulation, containing e.g. portion of corporate deposits, market funding, repos and other secured funding</t>
  </si>
  <si>
    <t>130</t>
  </si>
  <si>
    <t>Collateral received by the reporting institution</t>
  </si>
  <si>
    <t>* 0-20 % Risk weight</t>
  </si>
  <si>
    <t>150</t>
  </si>
  <si>
    <t>** All other eligible &amp; unencumbered securities held by Treasury</t>
  </si>
  <si>
    <t>Position not reported/distributed on the balance sheet</t>
  </si>
  <si>
    <t>** Corresponds to Chapter 4, Articles 14-25, containing e.g. unutilised credit and liquidity facilities, collateral need for derivatives and derivative outflows</t>
  </si>
  <si>
    <t>160</t>
  </si>
  <si>
    <t xml:space="preserve">*** Cash and balances with other banks/central banks (-), central banks haircuts (-) </t>
  </si>
  <si>
    <t>Net position, currencies</t>
  </si>
  <si>
    <t>230</t>
  </si>
  <si>
    <t>Other collateral received</t>
  </si>
  <si>
    <t>240</t>
  </si>
  <si>
    <t>Own debt securities issued other than own covered bonds or ABSs</t>
  </si>
  <si>
    <t>Maturity analysis for assets and liabilities</t>
  </si>
  <si>
    <t>Liquidity buffer - Nordea Group</t>
  </si>
  <si>
    <t xml:space="preserve">Template C-Encumbered assets/collateral received and associated liabilities </t>
  </si>
  <si>
    <t>Matching liabilities,
contingent liabilities or
securities lent</t>
  </si>
  <si>
    <t>Assets, collateral received
and own debt securities issued
other than covered bonds
and ABSs encumbered</t>
  </si>
  <si>
    <t>Securities issued by sovereigns, central banks or multilateral development banks</t>
  </si>
  <si>
    <t xml:space="preserve"> - of which repos</t>
  </si>
  <si>
    <t>Securities issued or guaranteed by municipalities</t>
  </si>
  <si>
    <t>Covered bonds:</t>
  </si>
  <si>
    <t>Securities issued by other bank or financial institute</t>
  </si>
  <si>
    <t>Securities issued by the own bank or related unit</t>
  </si>
  <si>
    <t>Carrying amount of selected financial liabilities</t>
  </si>
  <si>
    <t>Securities issued by non financial companies</t>
  </si>
  <si>
    <t>OTHER</t>
  </si>
  <si>
    <t>Securities issued by financial corporates, excl. covered bonds</t>
  </si>
  <si>
    <t>All other eligible and unencumbered securities</t>
  </si>
  <si>
    <t>D - Information on importance of encumbrance</t>
  </si>
  <si>
    <t>Total (according to Swedish FSA and Swedish Bankers Assoc. Definition)</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</si>
  <si>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</si>
  <si>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Adjustments to Nordeas official buffer. Cash and balances with other banks/central banks (-), central banks haircuts   (-)</t>
  </si>
  <si>
    <t>Payments and transactions - Online banking</t>
  </si>
  <si>
    <t>Cards</t>
  </si>
  <si>
    <t>Private netbank customers, active</t>
  </si>
  <si>
    <t>Credit Cards</t>
  </si>
  <si>
    <t>Thousands</t>
  </si>
  <si>
    <t xml:space="preserve">Norway  </t>
  </si>
  <si>
    <t>Private netbank logons</t>
  </si>
  <si>
    <t>Debit Cards</t>
  </si>
  <si>
    <t>Private netbank transactions</t>
  </si>
  <si>
    <t>Mobile logins</t>
  </si>
  <si>
    <t>Mobile transactions</t>
  </si>
  <si>
    <t>Digital touch points (Private Netbank, Mobile and Contact Centre)</t>
  </si>
  <si>
    <t xml:space="preserve">Long. EUR (5 years)                                       </t>
  </si>
  <si>
    <t>Macroeconomic data - Nordic region</t>
  </si>
  <si>
    <t>Country</t>
  </si>
  <si>
    <t>2016E</t>
  </si>
  <si>
    <t>2017E</t>
  </si>
  <si>
    <t>2018E</t>
  </si>
  <si>
    <t xml:space="preserve">  Gross domestic product</t>
  </si>
  <si>
    <t xml:space="preserve">  Inflation</t>
  </si>
  <si>
    <t>-0.2</t>
  </si>
  <si>
    <t xml:space="preserve">  Private consumption </t>
  </si>
  <si>
    <t>0.5</t>
  </si>
  <si>
    <t xml:space="preserve">  Unemployment</t>
  </si>
  <si>
    <t>Denmark*</t>
  </si>
  <si>
    <t>8.7</t>
  </si>
  <si>
    <t>4.4</t>
  </si>
  <si>
    <t>4.8</t>
  </si>
  <si>
    <t>7.9</t>
  </si>
  <si>
    <t>*Registered unemployment rate</t>
  </si>
  <si>
    <t>Source: Nordea Economic Outlook December 2016</t>
  </si>
  <si>
    <t>Macroeconomic data - Russia and Baltic countries</t>
  </si>
  <si>
    <t>Estonia</t>
  </si>
  <si>
    <t>Latvia</t>
  </si>
  <si>
    <t>Lithuania</t>
  </si>
  <si>
    <t>0.7</t>
  </si>
  <si>
    <t>-3.7</t>
  </si>
  <si>
    <t>1.3</t>
  </si>
  <si>
    <t>-0.1</t>
  </si>
  <si>
    <t>0.2</t>
  </si>
  <si>
    <t>7.8</t>
  </si>
  <si>
    <t>15.5</t>
  </si>
  <si>
    <t xml:space="preserve">  Private consumption</t>
  </si>
  <si>
    <t>4.0</t>
  </si>
  <si>
    <t>1.5</t>
  </si>
  <si>
    <t>1.7</t>
  </si>
  <si>
    <t>10.8</t>
  </si>
  <si>
    <t>5.2</t>
  </si>
  <si>
    <t>Market development - interest rates</t>
  </si>
  <si>
    <t>Market rates</t>
  </si>
  <si>
    <t xml:space="preserve">Short. EUR (1W Eonia ) </t>
  </si>
  <si>
    <t xml:space="preserve">Short. DK                                                        </t>
  </si>
  <si>
    <t xml:space="preserve">Long. DK                                                        </t>
  </si>
  <si>
    <t xml:space="preserve">Short. NO                                                       </t>
  </si>
  <si>
    <t xml:space="preserve">Long. NO                                                        </t>
  </si>
  <si>
    <t xml:space="preserve">Short. SE                                                        </t>
  </si>
  <si>
    <t xml:space="preserve">Long. SE                                                        </t>
  </si>
  <si>
    <t>Nordic GDP index, quarterly 2007-2016 Q3</t>
  </si>
  <si>
    <t>Source: Nordea Markets and Macrobond</t>
  </si>
  <si>
    <t>Source: Nordea Markets and EC spring 2016 Forecasts</t>
  </si>
  <si>
    <t>Nordic house price development index, quarterly 2005-2016 Q3</t>
  </si>
  <si>
    <t>Nordic households credit development index, monthly 2009-2016 Q3</t>
  </si>
  <si>
    <t>Nordic household debt to disposable income developments, annually 2002-2015</t>
  </si>
  <si>
    <t>Private consumption development index, quarterly 2007-2016 Q3</t>
  </si>
  <si>
    <t xml:space="preserve">This publication is a supplement to quarterly interim reports and Annual Report. </t>
  </si>
  <si>
    <t>Additional information can be found at: www.nordea.com/IR</t>
  </si>
  <si>
    <t>For further information, please contact:</t>
  </si>
  <si>
    <t>Torsten Hagen Jørgensen, EVP &amp; Group COO</t>
  </si>
  <si>
    <t>+45 5547 2200</t>
  </si>
  <si>
    <t>torsten.jorgensen@nordea.com</t>
  </si>
  <si>
    <t>Rodney Alfvén, Head of IR</t>
  </si>
  <si>
    <t>+46 722 350 515</t>
  </si>
  <si>
    <t>rodney.alfven@nordea.com</t>
  </si>
  <si>
    <t>+46 709 707 555</t>
  </si>
  <si>
    <t>andreas.larsson@nordea.com</t>
  </si>
  <si>
    <t>Pawel Wyszynski, Senior IR Officer</t>
  </si>
  <si>
    <t>+46 721 411 233</t>
  </si>
  <si>
    <t>pawel.wyszynski@nordea.com</t>
  </si>
  <si>
    <t>Carolina Brikho, IR Officer</t>
  </si>
  <si>
    <t>+46 761 347 530</t>
  </si>
  <si>
    <t>carolina.brikho@nordea.com</t>
  </si>
  <si>
    <t>Michel Karimunda, IR Officer</t>
  </si>
  <si>
    <t>+46 721 411 234</t>
  </si>
  <si>
    <t>michel.karimunda@nordea.com</t>
  </si>
  <si>
    <t>Financial calendar 2017</t>
  </si>
  <si>
    <t>Nordea Annual General Meeting 2017</t>
  </si>
  <si>
    <t>16 March 2017</t>
  </si>
  <si>
    <t>7-26 April 2017</t>
  </si>
  <si>
    <t>Silent period</t>
  </si>
  <si>
    <t>First Quarter Report 2017</t>
  </si>
  <si>
    <t>7-19 July 2017</t>
  </si>
  <si>
    <t>Second Quarter Report 2017</t>
  </si>
  <si>
    <t>7-25 October 2017</t>
  </si>
  <si>
    <t>Third Quarter Report 2017</t>
  </si>
  <si>
    <t xml:space="preserve">Nordea Bank AB (publ) | Corporate registration no. 516406-0120 | Smålandsgatan 17, SE-105 71 | Tel: +46 8 614 78 00 </t>
  </si>
  <si>
    <t xml:space="preserve">     www.nordea.com</t>
  </si>
  <si>
    <t>Own Funds (Nordea Group)*</t>
  </si>
  <si>
    <t>Balance sheet equity</t>
  </si>
  <si>
    <t>Valuation adjustment for non-CRR companies</t>
  </si>
  <si>
    <t>Sub-total</t>
  </si>
  <si>
    <t>Dividend **</t>
  </si>
  <si>
    <t>Other intangibles assets</t>
  </si>
  <si>
    <t xml:space="preserve">IRB provisions shortfall </t>
  </si>
  <si>
    <t>Pensions assets in excess of related liabilities</t>
  </si>
  <si>
    <t>69.7% ***</t>
  </si>
  <si>
    <t>70.6%***</t>
  </si>
  <si>
    <t>***Proposed payout</t>
  </si>
  <si>
    <r>
      <t xml:space="preserve">Q4/16 </t>
    </r>
    <r>
      <rPr>
        <b/>
        <vertAlign val="superscript"/>
        <sz val="8"/>
        <color theme="1" tint="4.9989318521683403E-2"/>
        <rFont val="Arial"/>
        <family val="2"/>
      </rPr>
      <t>1</t>
    </r>
  </si>
  <si>
    <r>
      <t xml:space="preserve">Q3/16 </t>
    </r>
    <r>
      <rPr>
        <b/>
        <vertAlign val="superscript"/>
        <sz val="8"/>
        <rFont val="Arial"/>
        <family val="2"/>
      </rPr>
      <t>1</t>
    </r>
  </si>
  <si>
    <r>
      <t xml:space="preserve">Q2/16 </t>
    </r>
    <r>
      <rPr>
        <b/>
        <vertAlign val="superscript"/>
        <sz val="8"/>
        <rFont val="Arial"/>
        <family val="2"/>
      </rPr>
      <t>1</t>
    </r>
  </si>
  <si>
    <r>
      <t xml:space="preserve">Q4/15 </t>
    </r>
    <r>
      <rPr>
        <b/>
        <vertAlign val="superscript"/>
        <sz val="8"/>
        <rFont val="Arial"/>
        <family val="2"/>
      </rPr>
      <t>1</t>
    </r>
  </si>
  <si>
    <r>
      <t xml:space="preserve">Q3/15 </t>
    </r>
    <r>
      <rPr>
        <b/>
        <vertAlign val="superscript"/>
        <sz val="8"/>
        <rFont val="Arial"/>
        <family val="2"/>
      </rPr>
      <t>1</t>
    </r>
  </si>
  <si>
    <r>
      <t xml:space="preserve">Q4/14 </t>
    </r>
    <r>
      <rPr>
        <b/>
        <vertAlign val="superscript"/>
        <sz val="8"/>
        <rFont val="Arial"/>
        <family val="2"/>
      </rPr>
      <t>1, 2</t>
    </r>
  </si>
  <si>
    <r>
      <rPr>
        <vertAlign val="superscript"/>
        <sz val="7"/>
        <rFont val="Arial"/>
        <family val="2"/>
      </rPr>
      <t>1</t>
    </r>
    <r>
      <rPr>
        <sz val="7"/>
        <rFont val="Arial"/>
        <family val="2"/>
      </rPr>
      <t xml:space="preserve"> Including profit of the period</t>
    </r>
  </si>
  <si>
    <r>
      <rPr>
        <vertAlign val="superscript"/>
        <sz val="7"/>
        <color theme="1"/>
        <rFont val="Arial"/>
        <family val="2"/>
      </rPr>
      <t>2</t>
    </r>
    <r>
      <rPr>
        <sz val="7"/>
        <color theme="1"/>
        <rFont val="Arial"/>
        <family val="2"/>
      </rPr>
      <t xml:space="preserve"> Q4 2014 leverage ratio and volumes based on three month average according to local FSA reporting process</t>
    </r>
  </si>
  <si>
    <t>Corporate - Personal, Commercial &amp; Business Banking *</t>
  </si>
  <si>
    <t>* Formerly Corporate - Retail Banking</t>
  </si>
  <si>
    <t>End Q4/2016</t>
  </si>
  <si>
    <t xml:space="preserve">These figures are according to part 8 of CRR, in Sweden implemented in FFFS 2014:12
</t>
  </si>
  <si>
    <r>
      <t xml:space="preserve">Q4/16 </t>
    </r>
    <r>
      <rPr>
        <b/>
        <vertAlign val="superscript"/>
        <sz val="8"/>
        <color theme="1" tint="4.9989318521683403E-2"/>
        <rFont val="Arial"/>
        <family val="2"/>
      </rPr>
      <t>3</t>
    </r>
  </si>
  <si>
    <r>
      <t xml:space="preserve">Q3/16 </t>
    </r>
    <r>
      <rPr>
        <b/>
        <vertAlign val="superscript"/>
        <sz val="8"/>
        <color theme="1" tint="4.9989318521683403E-2"/>
        <rFont val="Arial"/>
        <family val="2"/>
      </rPr>
      <t>3</t>
    </r>
  </si>
  <si>
    <r>
      <t xml:space="preserve">Q2/16 </t>
    </r>
    <r>
      <rPr>
        <b/>
        <vertAlign val="superscript"/>
        <sz val="6.8"/>
        <color theme="1" tint="4.9989318521683403E-2"/>
        <rFont val="Arial"/>
        <family val="2"/>
      </rPr>
      <t>3</t>
    </r>
  </si>
  <si>
    <r>
      <t xml:space="preserve">Q4/15 </t>
    </r>
    <r>
      <rPr>
        <b/>
        <vertAlign val="superscript"/>
        <sz val="6.8"/>
        <color theme="1" tint="4.9989318521683403E-2"/>
        <rFont val="Arial"/>
        <family val="2"/>
      </rPr>
      <t>3</t>
    </r>
  </si>
  <si>
    <r>
      <t xml:space="preserve">Q4/14 </t>
    </r>
    <r>
      <rPr>
        <b/>
        <vertAlign val="superscript"/>
        <sz val="6.8"/>
        <color theme="1" tint="4.9989318521683403E-2"/>
        <rFont val="Arial"/>
        <family val="2"/>
      </rPr>
      <t>3</t>
    </r>
  </si>
  <si>
    <r>
      <rPr>
        <vertAlign val="superscript"/>
        <sz val="7"/>
        <rFont val="Arial"/>
        <family val="2"/>
      </rPr>
      <t>1</t>
    </r>
    <r>
      <rPr>
        <sz val="7"/>
        <rFont val="Arial"/>
        <family val="2"/>
      </rPr>
      <t xml:space="preserve">  Based on conditional FSA approval</t>
    </r>
  </si>
  <si>
    <r>
      <rPr>
        <vertAlign val="superscript"/>
        <sz val="7"/>
        <rFont val="Arial"/>
        <family val="2"/>
      </rPr>
      <t>2</t>
    </r>
    <r>
      <rPr>
        <sz val="7"/>
        <rFont val="Arial"/>
        <family val="2"/>
      </rPr>
      <t xml:space="preserve"> Own Funds adjusted for IRB provision, i.e. adjusted own funds equal 33038 EURm by 31 Dec 2016</t>
    </r>
  </si>
  <si>
    <r>
      <rPr>
        <vertAlign val="superscript"/>
        <sz val="7"/>
        <rFont val="Arial"/>
        <family val="2"/>
      </rPr>
      <t>3</t>
    </r>
    <r>
      <rPr>
        <sz val="7"/>
        <rFont val="Arial"/>
        <family val="2"/>
      </rPr>
      <t xml:space="preserve"> including profit of the period</t>
    </r>
  </si>
  <si>
    <r>
      <rPr>
        <vertAlign val="superscript"/>
        <sz val="7"/>
        <rFont val="Arial"/>
        <family val="2"/>
      </rPr>
      <t>1</t>
    </r>
    <r>
      <rPr>
        <sz val="7"/>
        <rFont val="Arial"/>
        <family val="2"/>
      </rPr>
      <t xml:space="preserve"> Only the maximum of the SRB and SII is used in the calculation of the total capital buffers</t>
    </r>
  </si>
  <si>
    <r>
      <t xml:space="preserve">Q2/16 </t>
    </r>
    <r>
      <rPr>
        <vertAlign val="superscript"/>
        <sz val="6.8"/>
        <rFont val="Arial"/>
        <family val="2"/>
      </rPr>
      <t>1</t>
    </r>
  </si>
  <si>
    <r>
      <t xml:space="preserve">Q4/14 </t>
    </r>
    <r>
      <rPr>
        <b/>
        <vertAlign val="superscript"/>
        <sz val="8"/>
        <rFont val="Arial"/>
        <family val="2"/>
      </rPr>
      <t>1</t>
    </r>
  </si>
  <si>
    <r>
      <rPr>
        <vertAlign val="superscript"/>
        <sz val="7"/>
        <rFont val="Arial"/>
        <family val="2"/>
      </rPr>
      <t>1</t>
    </r>
    <r>
      <rPr>
        <sz val="7"/>
        <rFont val="Arial"/>
        <family val="2"/>
      </rPr>
      <t xml:space="preserve"> Including profit for the period </t>
    </r>
  </si>
  <si>
    <t>Exposure value (EAD), EURm1</t>
  </si>
  <si>
    <t>8,6</t>
  </si>
  <si>
    <t>- scoring grades A</t>
  </si>
  <si>
    <t>- scoring grades B</t>
  </si>
  <si>
    <t>- scoring grades C</t>
  </si>
  <si>
    <t>- scoring grades D</t>
  </si>
  <si>
    <t>- scoring grades E</t>
  </si>
  <si>
    <t>- scoring grades F</t>
  </si>
  <si>
    <t>- not scored</t>
  </si>
  <si>
    <t>*Implementation of CRD IV</t>
  </si>
  <si>
    <t>Economic Capital, distributed by risk type (Nordea Group) Q4 2016</t>
  </si>
  <si>
    <t>Nordea Mortgage Bank</t>
  </si>
  <si>
    <r>
      <t xml:space="preserve">Q3/16 </t>
    </r>
    <r>
      <rPr>
        <b/>
        <vertAlign val="superscript"/>
        <sz val="8"/>
        <color theme="1" tint="4.9989318521683403E-2"/>
        <rFont val="Arial"/>
        <family val="2"/>
      </rPr>
      <t>4</t>
    </r>
  </si>
  <si>
    <r>
      <rPr>
        <vertAlign val="superscript"/>
        <sz val="7"/>
        <rFont val="Arial"/>
        <family val="2"/>
      </rPr>
      <t>1</t>
    </r>
    <r>
      <rPr>
        <sz val="7"/>
        <rFont val="Arial"/>
        <family val="2"/>
      </rPr>
      <t xml:space="preserve"> Based on conditional FSA approval</t>
    </r>
  </si>
  <si>
    <r>
      <rPr>
        <vertAlign val="superscript"/>
        <sz val="7"/>
        <rFont val="Arial"/>
        <family val="2"/>
      </rPr>
      <t>2</t>
    </r>
    <r>
      <rPr>
        <sz val="7"/>
        <rFont val="Arial"/>
        <family val="2"/>
      </rPr>
      <t xml:space="preserve"> Own Funds adjusted for IRB provision, i.e. adjusted own funds equal 24170 EURm by 31 Dec 2016</t>
    </r>
  </si>
  <si>
    <t>4 Q3 2016 has been restated</t>
  </si>
  <si>
    <t>Own Funds excluding profit (Nordea Bank AB)</t>
  </si>
  <si>
    <r>
      <t xml:space="preserve">Q4/15 </t>
    </r>
    <r>
      <rPr>
        <b/>
        <vertAlign val="superscript"/>
        <sz val="6.8"/>
        <color theme="1" tint="4.9989318521683403E-2"/>
        <rFont val="Arial"/>
        <family val="2"/>
      </rPr>
      <t>1</t>
    </r>
  </si>
  <si>
    <r>
      <t xml:space="preserve">Q4/14 </t>
    </r>
    <r>
      <rPr>
        <b/>
        <vertAlign val="superscript"/>
        <sz val="6.8"/>
        <color theme="1" tint="4.9989318521683403E-2"/>
        <rFont val="Arial"/>
        <family val="2"/>
      </rPr>
      <t>1, 2</t>
    </r>
  </si>
  <si>
    <r>
      <rPr>
        <vertAlign val="superscript"/>
        <sz val="7"/>
        <rFont val="Arial"/>
        <family val="2"/>
      </rPr>
      <t>2</t>
    </r>
    <r>
      <rPr>
        <sz val="7"/>
        <rFont val="Arial"/>
        <family val="2"/>
      </rPr>
      <t xml:space="preserve"> Q4 2014 leverage ratio and volumes based on three month average according to local FSA reporting process</t>
    </r>
  </si>
  <si>
    <r>
      <t xml:space="preserve">Q4/14 </t>
    </r>
    <r>
      <rPr>
        <b/>
        <vertAlign val="superscript"/>
        <sz val="8"/>
        <color theme="1" tint="4.9989318521683403E-2"/>
        <rFont val="Arial"/>
        <family val="2"/>
      </rPr>
      <t>1</t>
    </r>
  </si>
  <si>
    <r>
      <rPr>
        <vertAlign val="superscript"/>
        <sz val="7"/>
        <color theme="1"/>
        <rFont val="Arial"/>
        <family val="2"/>
      </rPr>
      <t>1</t>
    </r>
    <r>
      <rPr>
        <sz val="7"/>
        <color theme="1"/>
        <rFont val="Arial"/>
        <family val="2"/>
      </rPr>
      <t xml:space="preserve"> Including profit for the period </t>
    </r>
  </si>
  <si>
    <r>
      <rPr>
        <vertAlign val="superscript"/>
        <sz val="8"/>
        <color theme="1"/>
        <rFont val="Arial"/>
        <family val="2"/>
      </rPr>
      <t>*)</t>
    </r>
    <r>
      <rPr>
        <sz val="8"/>
        <color theme="1"/>
        <rFont val="Arial"/>
        <family val="2"/>
      </rPr>
      <t xml:space="preserve"> Includes assets exceeding liabilities to policyholders</t>
    </r>
  </si>
  <si>
    <t>Life &amp; Pensions - Solvency II sensitivity 30.11.2016</t>
  </si>
  <si>
    <t>Life &amp; Pensions - Solvency II position 30.11.2016</t>
  </si>
  <si>
    <t>**** Following the mergers of Nordea’s subsidiaries Nordea Bank Danmark, Nordea Bank Finland and Nordea Bank Norge into the parent company Nordea Bank AB (publ), these three subsidiaries do no longer exist as separate legal entities in the Nordea Group and subsequently the ratings of these subsidiaries have been withdrawn.</t>
  </si>
  <si>
    <t>Nordea Bank Danmark A/S****</t>
  </si>
  <si>
    <t>Nordea Bank Finland Plc****</t>
  </si>
  <si>
    <t>Nordea Bank Norge ASA****</t>
  </si>
  <si>
    <t>NII end of period</t>
  </si>
  <si>
    <t>YtD Dec</t>
  </si>
  <si>
    <t>Commercial &amp; Business Banking</t>
  </si>
  <si>
    <t>Personal Banking</t>
  </si>
  <si>
    <t>NORDEA</t>
  </si>
  <si>
    <t>Households customers</t>
  </si>
  <si>
    <t>mEUR</t>
  </si>
  <si>
    <t xml:space="preserve">Past due loans, not impaired </t>
  </si>
  <si>
    <t>Q4/Q4</t>
  </si>
  <si>
    <t>Q4/Q3</t>
  </si>
  <si>
    <t>For Nordea Bank Norway Group combined LCR, as specified by Delegated Act, was 172%, NOK LCR 84%, EUR 187% and USD 1151%.
For Nordea Bank Norge ASA combined LCR was 205%, NOK LCR 93%, EUR LCR 187% and USD LCR 1151%.
For Nordea Eiendomskreditt corresponding figures were: combined LCR 449% and NOK LCR 445%.</t>
  </si>
  <si>
    <t>SOO</t>
  </si>
  <si>
    <t>Household mortgage lending</t>
  </si>
  <si>
    <t>7 For more detailed information regarding ratios and key figures definied as Alternative performance measures, see http://www.nordea.com/en/investor-relations/.</t>
  </si>
  <si>
    <t>Volumes, EURbn:</t>
  </si>
  <si>
    <t>6 ROCAR restated Q4 2015 due to changed definition.</t>
  </si>
  <si>
    <t>5 Including the result for the period,</t>
  </si>
  <si>
    <t>4 Including Loans to the public reported in Assets held for sale,</t>
  </si>
  <si>
    <r>
      <rPr>
        <vertAlign val="superscript"/>
        <sz val="7"/>
        <color rgb="FF000000"/>
        <rFont val="Arial"/>
        <family val="2"/>
      </rPr>
      <t>3</t>
    </r>
    <r>
      <rPr>
        <sz val="7"/>
        <color rgb="FF000000"/>
        <rFont val="Arial"/>
        <family val="2"/>
      </rPr>
      <t xml:space="preserve"> End of period,</t>
    </r>
  </si>
  <si>
    <t>RAROCAR, %</t>
  </si>
  <si>
    <r>
      <rPr>
        <vertAlign val="superscript"/>
        <sz val="7"/>
        <color rgb="FF000000"/>
        <rFont val="Arial"/>
        <family val="2"/>
      </rPr>
      <t xml:space="preserve">2 </t>
    </r>
    <r>
      <rPr>
        <sz val="7"/>
        <color rgb="FF000000"/>
        <rFont val="Arial"/>
        <family val="2"/>
      </rPr>
      <t>Excl. Non-recurring items (Q4 2015: restructuring charge of EUR 263m before tax, Q4 2016: change in pension agreement in Norway of EUR 86m before tax).</t>
    </r>
  </si>
  <si>
    <t>¹ Non-recurring items (Q4 2015: gain from divestment of Nordea's merhant acuiring business to Nets of EUR 176m berfore tax, Q2 2016: gain related to Visa Inc,'s aquisition of Visa Europe amounting to EUR 151m net of tax, Q4 2016: additional gain related to VISA of EUR 22m before tax).</t>
  </si>
  <si>
    <t>Jan-Dec</t>
  </si>
  <si>
    <r>
      <t>ROCAR</t>
    </r>
    <r>
      <rPr>
        <vertAlign val="superscript"/>
        <sz val="8"/>
        <color theme="1"/>
        <rFont val="Arial"/>
        <family val="2"/>
      </rPr>
      <t>1,2,6</t>
    </r>
    <r>
      <rPr>
        <sz val="8"/>
        <color theme="1"/>
        <rFont val="Arial"/>
        <family val="2"/>
      </rPr>
      <t xml:space="preserve">, % </t>
    </r>
  </si>
  <si>
    <t>Imp. of sec. fin. non-cur. ass.</t>
  </si>
  <si>
    <r>
      <t>Economic capital</t>
    </r>
    <r>
      <rPr>
        <vertAlign val="superscript"/>
        <sz val="8"/>
        <rFont val="Arial"/>
        <family val="2"/>
      </rPr>
      <t>3</t>
    </r>
    <r>
      <rPr>
        <sz val="8"/>
        <rFont val="Arial"/>
        <family val="2"/>
      </rPr>
      <t xml:space="preserve">, EURbn </t>
    </r>
  </si>
  <si>
    <t xml:space="preserve">Total operating expenses  </t>
  </si>
  <si>
    <r>
      <t>Number of employees (FTEs)</t>
    </r>
    <r>
      <rPr>
        <vertAlign val="superscript"/>
        <sz val="8"/>
        <color theme="1"/>
        <rFont val="Arial"/>
        <family val="2"/>
      </rPr>
      <t>3</t>
    </r>
  </si>
  <si>
    <t xml:space="preserve">Depreciations </t>
  </si>
  <si>
    <r>
      <t>Risk Exposure Amount, incl, Basel I floor</t>
    </r>
    <r>
      <rPr>
        <vertAlign val="superscript"/>
        <sz val="8"/>
        <color theme="1"/>
        <rFont val="Arial"/>
        <family val="2"/>
      </rPr>
      <t>5</t>
    </r>
    <r>
      <rPr>
        <sz val="8"/>
        <color theme="1"/>
        <rFont val="Arial"/>
        <family val="2"/>
      </rPr>
      <t>, EURbn</t>
    </r>
  </si>
  <si>
    <r>
      <t>Risk Exposure Amount, excl, Basel I floor</t>
    </r>
    <r>
      <rPr>
        <vertAlign val="superscript"/>
        <sz val="8"/>
        <color theme="1"/>
        <rFont val="Arial"/>
        <family val="2"/>
      </rPr>
      <t>5</t>
    </r>
    <r>
      <rPr>
        <sz val="8"/>
        <color theme="1"/>
        <rFont val="Arial"/>
        <family val="2"/>
      </rPr>
      <t>, EURbn</t>
    </r>
  </si>
  <si>
    <r>
      <t>Tier 1 capital</t>
    </r>
    <r>
      <rPr>
        <vertAlign val="superscript"/>
        <sz val="8"/>
        <color theme="1"/>
        <rFont val="Arial"/>
        <family val="2"/>
      </rPr>
      <t>3,5</t>
    </r>
    <r>
      <rPr>
        <sz val="8"/>
        <color theme="1"/>
        <rFont val="Arial"/>
        <family val="2"/>
      </rPr>
      <t>, EURm</t>
    </r>
  </si>
  <si>
    <t xml:space="preserve">Total operating income  </t>
  </si>
  <si>
    <r>
      <t>Total capital ratio, excl, Basel I floor</t>
    </r>
    <r>
      <rPr>
        <vertAlign val="superscript"/>
        <sz val="8"/>
        <color theme="1"/>
        <rFont val="Arial"/>
        <family val="2"/>
      </rPr>
      <t>3,5</t>
    </r>
    <r>
      <rPr>
        <sz val="8"/>
        <color theme="1"/>
        <rFont val="Arial"/>
        <family val="2"/>
      </rPr>
      <t xml:space="preserve"> , %</t>
    </r>
  </si>
  <si>
    <r>
      <t>Tier 1 capital ratio, excl, Basel I floor</t>
    </r>
    <r>
      <rPr>
        <vertAlign val="superscript"/>
        <sz val="8"/>
        <color theme="1"/>
        <rFont val="Arial"/>
        <family val="2"/>
      </rPr>
      <t>3,5</t>
    </r>
    <r>
      <rPr>
        <sz val="8"/>
        <color theme="1"/>
        <rFont val="Arial"/>
        <family val="2"/>
      </rPr>
      <t xml:space="preserve"> , %</t>
    </r>
  </si>
  <si>
    <r>
      <t xml:space="preserve">Number of employees (FTEs) </t>
    </r>
    <r>
      <rPr>
        <vertAlign val="superscript"/>
        <sz val="8"/>
        <color theme="1"/>
        <rFont val="Arial"/>
        <family val="2"/>
      </rPr>
      <t>3</t>
    </r>
  </si>
  <si>
    <r>
      <t>Common Equity Tier 1 capital ratio, excl, Basel I floor3</t>
    </r>
    <r>
      <rPr>
        <vertAlign val="superscript"/>
        <sz val="8"/>
        <color theme="1"/>
        <rFont val="Arial"/>
        <family val="2"/>
      </rPr>
      <t>,5</t>
    </r>
    <r>
      <rPr>
        <sz val="8"/>
        <color theme="1"/>
        <rFont val="Arial"/>
        <family val="2"/>
      </rPr>
      <t xml:space="preserve"> , %</t>
    </r>
  </si>
  <si>
    <r>
      <t>Loan loss ratio, basis points</t>
    </r>
    <r>
      <rPr>
        <vertAlign val="superscript"/>
        <sz val="8"/>
        <color theme="1"/>
        <rFont val="Arial"/>
        <family val="2"/>
      </rPr>
      <t>4</t>
    </r>
  </si>
  <si>
    <r>
      <t>Risk Exposure Amount, excl, Basel I floor</t>
    </r>
    <r>
      <rPr>
        <vertAlign val="superscript"/>
        <sz val="8"/>
        <color theme="1"/>
        <rFont val="Arial"/>
        <family val="2"/>
      </rPr>
      <t>5</t>
    </r>
    <r>
      <rPr>
        <sz val="8"/>
        <color theme="1"/>
        <rFont val="Arial"/>
        <family val="2"/>
      </rPr>
      <t>,EURbn</t>
    </r>
  </si>
  <si>
    <r>
      <t>Cost/income ratio, %  - excl, Non-recurring items</t>
    </r>
    <r>
      <rPr>
        <vertAlign val="superscript"/>
        <sz val="8"/>
        <color theme="1"/>
        <rFont val="Arial"/>
        <family val="2"/>
      </rPr>
      <t>1,2</t>
    </r>
  </si>
  <si>
    <t xml:space="preserve">Net interest income </t>
  </si>
  <si>
    <t>Chg</t>
  </si>
  <si>
    <t>Group Functions, Other and Eliminations</t>
  </si>
  <si>
    <t>Group Corporate Centre</t>
  </si>
  <si>
    <t>Commercial and Business Banking</t>
  </si>
  <si>
    <r>
      <t>Common Equity Tier 1 capital ratio, excl, Basel I floor</t>
    </r>
    <r>
      <rPr>
        <vertAlign val="superscript"/>
        <sz val="8"/>
        <color theme="1"/>
        <rFont val="Arial"/>
        <family val="2"/>
      </rPr>
      <t xml:space="preserve">3,5 </t>
    </r>
    <r>
      <rPr>
        <sz val="8"/>
        <color theme="1"/>
        <rFont val="Arial"/>
        <family val="2"/>
      </rPr>
      <t>, %</t>
    </r>
  </si>
  <si>
    <r>
      <t>Potential shares outstanding</t>
    </r>
    <r>
      <rPr>
        <vertAlign val="superscript"/>
        <sz val="8"/>
        <rFont val="Arial"/>
        <family val="2"/>
      </rPr>
      <t>3</t>
    </r>
    <r>
      <rPr>
        <sz val="8"/>
        <rFont val="Arial"/>
        <family val="2"/>
      </rPr>
      <t>, million</t>
    </r>
  </si>
  <si>
    <r>
      <t>Equity per share</t>
    </r>
    <r>
      <rPr>
        <vertAlign val="superscript"/>
        <sz val="8"/>
        <color theme="1"/>
        <rFont val="Arial"/>
        <family val="2"/>
      </rPr>
      <t>3</t>
    </r>
    <r>
      <rPr>
        <sz val="8"/>
        <color theme="1"/>
        <rFont val="Arial"/>
        <family val="2"/>
      </rPr>
      <t>, EUR</t>
    </r>
  </si>
  <si>
    <r>
      <t>Cost/income ratio, % - excl non-recurring items</t>
    </r>
    <r>
      <rPr>
        <sz val="8"/>
        <color theme="1"/>
        <rFont val="Calibri"/>
        <family val="2"/>
      </rPr>
      <t>¹</t>
    </r>
    <r>
      <rPr>
        <vertAlign val="superscript"/>
        <sz val="8"/>
        <color theme="1"/>
        <rFont val="Calibri"/>
        <family val="2"/>
      </rPr>
      <t>,2</t>
    </r>
  </si>
  <si>
    <r>
      <t>Share price</t>
    </r>
    <r>
      <rPr>
        <vertAlign val="superscript"/>
        <sz val="8"/>
        <color theme="1"/>
        <rFont val="Arial"/>
        <family val="2"/>
      </rPr>
      <t>3</t>
    </r>
    <r>
      <rPr>
        <sz val="8"/>
        <color theme="1"/>
        <rFont val="Arial"/>
        <family val="2"/>
      </rPr>
      <t>, EUR</t>
    </r>
  </si>
  <si>
    <r>
      <t>Potential shares outstanding</t>
    </r>
    <r>
      <rPr>
        <vertAlign val="superscript"/>
        <sz val="8"/>
        <color theme="1"/>
        <rFont val="Arial"/>
        <family val="2"/>
      </rPr>
      <t>3</t>
    </r>
    <r>
      <rPr>
        <sz val="8"/>
        <color theme="1"/>
        <rFont val="Arial"/>
        <family val="2"/>
      </rPr>
      <t>, million</t>
    </r>
  </si>
  <si>
    <r>
      <t>Operating profit, excl, non-recurring items</t>
    </r>
    <r>
      <rPr>
        <b/>
        <vertAlign val="superscript"/>
        <sz val="8"/>
        <color theme="1"/>
        <rFont val="Arial"/>
        <family val="2"/>
      </rPr>
      <t>1,2</t>
    </r>
  </si>
  <si>
    <t>Total operating expenses,  excl, non-recurring items2</t>
  </si>
  <si>
    <t xml:space="preserve">TOTAL: NORDEA GROUP </t>
  </si>
  <si>
    <t xml:space="preserve">   Collectively</t>
  </si>
  <si>
    <t xml:space="preserve">   Individually</t>
  </si>
  <si>
    <r>
      <t>Q4/16</t>
    </r>
    <r>
      <rPr>
        <b/>
        <vertAlign val="superscript"/>
        <sz val="9"/>
        <rFont val="Arial"/>
        <family val="2"/>
      </rPr>
      <t xml:space="preserve"> **</t>
    </r>
  </si>
  <si>
    <t>Q3/16 **</t>
  </si>
  <si>
    <t>WEALTH MANAGEMENT</t>
  </si>
  <si>
    <t>WHOLESALE BANKING</t>
  </si>
  <si>
    <t>RUSSIA</t>
  </si>
  <si>
    <t>1) excluding Baltic countries</t>
  </si>
  <si>
    <t>COMMERCIAL AND BUSINESS  BANKING</t>
  </si>
  <si>
    <t>REVERSED REPURCHASE AGREEMENTS</t>
  </si>
  <si>
    <t>BUSINESS BANKING</t>
  </si>
  <si>
    <t>Credit portfolio by industry excluding Baltics</t>
  </si>
  <si>
    <t>CORPORATE BY INDUSTRY</t>
  </si>
  <si>
    <t>COMMERCIAL BANKING</t>
  </si>
  <si>
    <t>PERSONAL BANKING</t>
  </si>
  <si>
    <t>Q3/16 1)</t>
  </si>
  <si>
    <t>Q4/16 1)</t>
  </si>
  <si>
    <t>BALTICS</t>
  </si>
  <si>
    <t>SWEDEN</t>
  </si>
  <si>
    <t>Oil Services</t>
  </si>
  <si>
    <t>NORWAY</t>
  </si>
  <si>
    <t>Floating Production</t>
  </si>
  <si>
    <t>Supply Vessels</t>
  </si>
  <si>
    <t>Drilling Rigs</t>
  </si>
  <si>
    <t>PUBLIC SECTOR</t>
  </si>
  <si>
    <t>FINLAND</t>
  </si>
  <si>
    <t>HOUSEHOLD</t>
  </si>
  <si>
    <t xml:space="preserve">   Non-Collateralised lending</t>
  </si>
  <si>
    <t>Gas Tankers</t>
  </si>
  <si>
    <t>DENMARK</t>
  </si>
  <si>
    <t>Provisioning ratio2,  %</t>
  </si>
  <si>
    <t>bps1</t>
  </si>
  <si>
    <t>Q2 2010 - Q4 2016</t>
  </si>
  <si>
    <t>Credit portfolio by industry excluding Baltic countries</t>
  </si>
  <si>
    <t>BB</t>
  </si>
  <si>
    <t>CB</t>
  </si>
  <si>
    <t>Business Banking - Volumes</t>
  </si>
  <si>
    <t>Business Banking - Financial highlights</t>
  </si>
  <si>
    <t>Commercial Banking - Volumes</t>
  </si>
  <si>
    <t>Commercial Banking - Financial highlights</t>
  </si>
  <si>
    <t>Personal Banking - Divisional breakdown</t>
  </si>
  <si>
    <t>Personal Banking - Volumes</t>
  </si>
  <si>
    <t>Personal Banking excl. Distribution agreement with Wealth Management - Financial highlights</t>
  </si>
  <si>
    <t>Personal Banking - Financial highlights</t>
  </si>
  <si>
    <t>Personal Banking Finland - Volumes</t>
  </si>
  <si>
    <t>Personal Banking Finland - Financial highlights</t>
  </si>
  <si>
    <t>Personal Banking Finland</t>
  </si>
  <si>
    <t>Personal Banking Denmark - Volumes</t>
  </si>
  <si>
    <t>Personal Banking Denmark - Financial highlights</t>
  </si>
  <si>
    <t>Personal Banking Denmark</t>
  </si>
  <si>
    <t>Personal Banking Sweden - Volumes</t>
  </si>
  <si>
    <t>Personal Banking Sweden - Financial highlights</t>
  </si>
  <si>
    <t>Personal Banking Sweden</t>
  </si>
  <si>
    <t>Personal Banking Norway - Volumes</t>
  </si>
  <si>
    <t>Personal Banking Norway - Financial highlights</t>
  </si>
  <si>
    <t>Personal Banking Norway</t>
  </si>
  <si>
    <t>Personal Banking Other - Financial highlights</t>
  </si>
  <si>
    <t>Personal Banking Other</t>
  </si>
  <si>
    <t>Personal Banking  Baltic countries - Volumes</t>
  </si>
  <si>
    <t>Personal Banking Baltic countries - Financial highlights</t>
  </si>
  <si>
    <t>Personal Banking Baltic countries</t>
  </si>
  <si>
    <r>
      <t xml:space="preserve">Chg local curr. </t>
    </r>
    <r>
      <rPr>
        <b/>
        <sz val="9"/>
        <color theme="4" tint="-0.249977111117893"/>
        <rFont val="Arial"/>
        <family val="2"/>
      </rPr>
      <t>%</t>
    </r>
  </si>
  <si>
    <t xml:space="preserve">Net inflow and Assets under Management </t>
  </si>
  <si>
    <t>****LTV current property value distribution where a single loan can exist in multiple buckets, with continuous distribution</t>
  </si>
  <si>
    <t>*LTV unindexed distribution in ranges where a single loan can exist in multiple buckets, with continuous distribution</t>
  </si>
  <si>
    <t>51.1</t>
  </si>
  <si>
    <t>0.3</t>
  </si>
  <si>
    <r>
      <rPr>
        <sz val="9"/>
        <color theme="1"/>
        <rFont val="Calibri"/>
        <family val="2"/>
      </rPr>
      <t>˃100</t>
    </r>
    <r>
      <rPr>
        <sz val="9"/>
        <color theme="1"/>
        <rFont val="Arial"/>
        <family val="2"/>
      </rPr>
      <t>%</t>
    </r>
  </si>
  <si>
    <t>90-100%</t>
  </si>
  <si>
    <t>2.0</t>
  </si>
  <si>
    <t>3.6</t>
  </si>
  <si>
    <t>40-60%</t>
  </si>
  <si>
    <t>15.9</t>
  </si>
  <si>
    <t>20-40%</t>
  </si>
  <si>
    <t>16.1</t>
  </si>
  <si>
    <t>˂20%</t>
  </si>
  <si>
    <t>Nordea Kredit Capital Centre 2 cover pool (Denmark)****</t>
  </si>
  <si>
    <t>1.4</t>
  </si>
  <si>
    <t>0.1</t>
  </si>
  <si>
    <t>0.4</t>
  </si>
  <si>
    <t>Nordea Kredit Capital Centre 1 cover pool (Denmark)****</t>
  </si>
  <si>
    <t>Nordea Hypotek cover pool (Sweden)</t>
  </si>
  <si>
    <t>Nordea Eiendomskredit cover pool (Norway)</t>
  </si>
  <si>
    <t>Nordea Bank Finland cover pool</t>
  </si>
  <si>
    <t>Cover pools, covered bonds</t>
  </si>
  <si>
    <t>Key ratios</t>
  </si>
  <si>
    <r>
      <t>Credit portfolio by industry</t>
    </r>
    <r>
      <rPr>
        <b/>
        <u/>
        <sz val="10"/>
        <color theme="4" tint="-0.249977111117893"/>
        <rFont val="Arial"/>
        <family val="2"/>
      </rPr>
      <t xml:space="preserve"> excluding Baltic </t>
    </r>
    <r>
      <rPr>
        <b/>
        <sz val="10"/>
        <color theme="4" tint="-0.249977111117893"/>
        <rFont val="Arial"/>
        <family val="2"/>
      </rPr>
      <t>countries</t>
    </r>
  </si>
  <si>
    <t>Peronal Banking</t>
  </si>
  <si>
    <t xml:space="preserve"> - Peronal Banking Financial highlights</t>
  </si>
  <si>
    <t xml:space="preserve"> - Peronal Banking Denmark </t>
  </si>
  <si>
    <t xml:space="preserve"> -Peronal Banking Finland </t>
  </si>
  <si>
    <t xml:space="preserve"> - Peronal Banking Norway</t>
  </si>
  <si>
    <t xml:space="preserve"> - Peronal Banking Sweden</t>
  </si>
  <si>
    <t xml:space="preserve"> - Peronal Banking Other</t>
  </si>
  <si>
    <t xml:space="preserve"> - Commercial &amp; Business Banking  Financial highlights</t>
  </si>
  <si>
    <t xml:space="preserve"> - Commercial Banking  Financial highlights</t>
  </si>
  <si>
    <t xml:space="preserve"> - Business Banking  Financial highlights</t>
  </si>
  <si>
    <t xml:space="preserve"> - Commercial &amp; Business Banking Other</t>
  </si>
  <si>
    <t>2016</t>
  </si>
  <si>
    <t>** Corresponding to a YTD payout ratio of:</t>
  </si>
  <si>
    <t>Andreas Larsson, Head of Debt IR and Ratings</t>
  </si>
  <si>
    <t>Members elected by the shareholders at the AGM 2016</t>
  </si>
  <si>
    <t>Members appointed by the employees:</t>
  </si>
  <si>
    <t>Hans Christian Riise  </t>
  </si>
  <si>
    <t>Kari Ahola (deputy until 30 April 2017) </t>
  </si>
  <si>
    <t>Toni H. Madsen</t>
  </si>
  <si>
    <t>Gerhard Olsson</t>
  </si>
  <si>
    <r>
      <rPr>
        <b/>
        <sz val="8"/>
        <rFont val="Arial"/>
        <family val="2"/>
      </rPr>
      <t>Casper von Koskull</t>
    </r>
    <r>
      <rPr>
        <sz val="8"/>
        <rFont val="Arial"/>
        <family val="2"/>
      </rPr>
      <t xml:space="preserve">
</t>
    </r>
    <r>
      <rPr>
        <b/>
        <sz val="8"/>
        <rFont val="Arial"/>
        <family val="2"/>
      </rPr>
      <t xml:space="preserve">President and Group CEO </t>
    </r>
    <r>
      <rPr>
        <sz val="8"/>
        <rFont val="Arial"/>
        <family val="2"/>
      </rPr>
      <t xml:space="preserve">
Member of Group Executive Management since 2010.
Born 1960.</t>
    </r>
  </si>
  <si>
    <r>
      <rPr>
        <b/>
        <sz val="8"/>
        <rFont val="Arial"/>
        <family val="2"/>
      </rPr>
      <t>Matthew Elderfield</t>
    </r>
    <r>
      <rPr>
        <sz val="8"/>
        <rFont val="Arial"/>
        <family val="2"/>
      </rPr>
      <t xml:space="preserve">
</t>
    </r>
    <r>
      <rPr>
        <b/>
        <sz val="8"/>
        <rFont val="Arial"/>
        <family val="2"/>
      </rPr>
      <t>Chief Compliance Officer and Head of Group Compliance</t>
    </r>
    <r>
      <rPr>
        <sz val="8"/>
        <rFont val="Arial"/>
        <family val="2"/>
      </rPr>
      <t xml:space="preserve">
Member of Group Executive Management since 2016.</t>
    </r>
    <r>
      <rPr>
        <sz val="8"/>
        <color rgb="FFFF0000"/>
        <rFont val="Arial"/>
        <family val="2"/>
      </rPr>
      <t xml:space="preserve">
</t>
    </r>
    <r>
      <rPr>
        <sz val="8"/>
        <color theme="1"/>
        <rFont val="Arial"/>
        <family val="2"/>
      </rPr>
      <t>Born 1966.</t>
    </r>
  </si>
  <si>
    <t xml:space="preserve"> - Quarterly development Balance sheet</t>
  </si>
  <si>
    <t xml:space="preserve"> - Net loan losses</t>
  </si>
  <si>
    <t xml:space="preserve">Actual dividend (2016 proposed div.) per share, EUR </t>
  </si>
  <si>
    <t>10 year overview</t>
  </si>
  <si>
    <t>10 quarter overview</t>
  </si>
  <si>
    <t xml:space="preserve"> -10 years overview</t>
  </si>
  <si>
    <t xml:space="preserve"> - 10 years overview Balance sheet</t>
  </si>
  <si>
    <r>
      <t>Tier 1 capital ratio, excl, Basel I floor</t>
    </r>
    <r>
      <rPr>
        <vertAlign val="superscript"/>
        <sz val="8"/>
        <color theme="1"/>
        <rFont val="Arial"/>
        <family val="2"/>
      </rPr>
      <t>3,5</t>
    </r>
    <r>
      <rPr>
        <sz val="8"/>
        <color theme="1"/>
        <rFont val="Arial"/>
        <family val="2"/>
      </rPr>
      <t>,%</t>
    </r>
  </si>
  <si>
    <r>
      <t>Total capital ratio, excl, Basel I floor</t>
    </r>
    <r>
      <rPr>
        <vertAlign val="superscript"/>
        <sz val="8"/>
        <color theme="1"/>
        <rFont val="Arial"/>
        <family val="2"/>
      </rPr>
      <t>3,5</t>
    </r>
    <r>
      <rPr>
        <sz val="8"/>
        <color theme="1"/>
        <rFont val="Arial"/>
        <family val="2"/>
      </rPr>
      <t>, %</t>
    </r>
  </si>
  <si>
    <r>
      <t>Tier 1 capital</t>
    </r>
    <r>
      <rPr>
        <vertAlign val="superscript"/>
        <sz val="8"/>
        <color theme="1"/>
        <rFont val="Arial"/>
        <family val="2"/>
      </rPr>
      <t>3,5</t>
    </r>
    <r>
      <rPr>
        <sz val="8"/>
        <color theme="1"/>
        <rFont val="Arial"/>
        <family val="2"/>
      </rPr>
      <t xml:space="preserve"> EURm</t>
    </r>
  </si>
  <si>
    <r>
      <t>Economic capital</t>
    </r>
    <r>
      <rPr>
        <vertAlign val="superscript"/>
        <sz val="8"/>
        <color theme="1"/>
        <rFont val="Arial"/>
        <family val="2"/>
      </rPr>
      <t>3,</t>
    </r>
    <r>
      <rPr>
        <sz val="8"/>
        <color theme="1"/>
        <rFont val="Arial"/>
        <family val="2"/>
      </rPr>
      <t xml:space="preserve">  EURbn </t>
    </r>
  </si>
  <si>
    <r>
      <t>Change in Net interest income</t>
    </r>
    <r>
      <rPr>
        <b/>
        <sz val="8"/>
        <color theme="4" tint="-0.249977111117893"/>
        <rFont val="Arial"/>
        <family val="2"/>
      </rPr>
      <t xml:space="preserve"> (EURm)</t>
    </r>
  </si>
  <si>
    <t>Commercial &amp; Business Banking - Financial highlights</t>
  </si>
  <si>
    <t>Commercial &amp; Business Banking excl. Distribution agreement with Wealth Management - Financial highlights</t>
  </si>
  <si>
    <t>Commercial &amp; Business Banking - Volumes</t>
  </si>
  <si>
    <t>Commercial &amp; Business Banking - Divisional breakdown</t>
  </si>
  <si>
    <t>Commercial &amp; Business Banking Other - Financial highlights</t>
  </si>
  <si>
    <t>Q4 2008 - Q4 2016</t>
  </si>
  <si>
    <t>Europe public finances, 2017 Estimate</t>
  </si>
  <si>
    <t xml:space="preserve"> - Personal Banking &amp; Commercial Business Banking  Market Shares</t>
  </si>
  <si>
    <t>Personal Banking and Commercial &amp; Business Banking - Market shares</t>
  </si>
  <si>
    <t>Chg Q4/Q4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</si>
</sst>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k_r_-;\-* #,##0.00\ _k_r_-;_-* &quot;-&quot;??\ _k_r_-;_-@_-"/>
    <numFmt numFmtId="164" formatCode="#,##0.0"/>
    <numFmt numFmtId="165" formatCode="0.0%"/>
    <numFmt numFmtId="166" formatCode="0.0"/>
    <numFmt numFmtId="167" formatCode="0.000"/>
    <numFmt numFmtId="168" formatCode="0.00000"/>
    <numFmt numFmtId="169" formatCode="#,##0.000"/>
    <numFmt numFmtId="170" formatCode="_-* #,##0\ _k_r_-;\-* #,##0\ _k_r_-;_-* &quot;-&quot;??\ _k_r_-;_-@_-"/>
    <numFmt numFmtId="171" formatCode="_(* #,##0.00_);_(* \(#,##0.00\);_(* &quot;-&quot;??_);_(@_)"/>
    <numFmt numFmtId="172" formatCode="#,##0_ ;\-#,##0\ "/>
    <numFmt numFmtId="173" formatCode="_-* #,##0.0\ _k_r_-;\-* #,##0.0\ _k_r_-;_-* &quot;-&quot;??\ _k_r_-;_-@_-"/>
    <numFmt numFmtId="174" formatCode="#,##0.0_ ;\-#,##0.0\ "/>
    <numFmt numFmtId="175" formatCode="[$-809]dd\ mmmm\ yyyy;@"/>
    <numFmt numFmtId="176" formatCode="#,##0.000000000"/>
    <numFmt numFmtId="177" formatCode="0.0000000"/>
    <numFmt numFmtId="178" formatCode="#,##0.000000"/>
    <numFmt numFmtId="179" formatCode="_ * #,##0_ ;_ * \-#,##0_ ;_ * &quot;-&quot;??_ ;_ @_ "/>
    <numFmt numFmtId="180" formatCode="_ * #,##0.0_ ;_ * \-#,##0.0_ ;_ * &quot;-&quot;??_ ;_ @_ "/>
    <numFmt numFmtId="181" formatCode="#,##0.0000"/>
  </numFmts>
  <fonts count="151"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0"/>
      <name val="Arial"/>
      <family val="2"/>
    </font>
    <font>
      <sz val="8"/>
      <color rgb="FFFF0000"/>
      <name val="Arial"/>
      <family val="2"/>
    </font>
    <font>
      <b/>
      <sz val="8"/>
      <color theme="1"/>
      <name val="Arial"/>
      <family val="2"/>
    </font>
    <font>
      <sz val="8"/>
      <color theme="0"/>
      <name val="Arial"/>
      <family val="2"/>
    </font>
    <font>
      <sz val="11"/>
      <color theme="1"/>
      <name val="Calibri"/>
      <family val="2"/>
      <scheme val="minor"/>
    </font>
    <font>
      <b/>
      <sz val="10"/>
      <color theme="3"/>
      <name val="Arial"/>
      <family val="2"/>
    </font>
    <font>
      <b/>
      <sz val="10"/>
      <color theme="1"/>
      <name val="Arial"/>
      <family val="2"/>
    </font>
    <font>
      <sz val="10"/>
      <color theme="1"/>
      <name val="Arial"/>
      <family val="2"/>
    </font>
    <font>
      <b/>
      <sz val="28"/>
      <color theme="1"/>
      <name val="Arial"/>
      <family val="2"/>
    </font>
    <font>
      <b/>
      <sz val="10"/>
      <name val="Arial"/>
      <family val="2"/>
    </font>
    <font>
      <b/>
      <sz val="8"/>
      <color theme="1" tint="4.9989318521683403E-2"/>
      <name val="Arial"/>
      <family val="2"/>
    </font>
    <font>
      <sz val="12"/>
      <color theme="1"/>
      <name val="Arial"/>
      <family val="2"/>
    </font>
    <font>
      <sz val="8"/>
      <name val="Arial"/>
      <family val="2"/>
    </font>
    <font>
      <b/>
      <sz val="9"/>
      <name val="Arial"/>
      <family val="2"/>
    </font>
    <font>
      <b/>
      <sz val="8"/>
      <name val="Arial"/>
      <family val="2"/>
    </font>
    <font>
      <b/>
      <sz val="11"/>
      <color rgb="FFFF0000"/>
      <name val="Arial"/>
      <family val="2"/>
    </font>
    <font>
      <sz val="8"/>
      <color theme="0" tint="-0.499984740745262"/>
      <name val="Arial"/>
      <family val="2"/>
    </font>
    <font>
      <b/>
      <sz val="9"/>
      <color theme="3"/>
      <name val="Arial"/>
      <family val="2"/>
    </font>
    <font>
      <sz val="9"/>
      <color theme="1"/>
      <name val="Arial"/>
      <family val="2"/>
    </font>
    <font>
      <b/>
      <sz val="9"/>
      <color theme="1" tint="4.9989318521683403E-2"/>
      <name val="Arial"/>
      <family val="2"/>
    </font>
    <font>
      <b/>
      <sz val="9"/>
      <color theme="1"/>
      <name val="Arial"/>
      <family val="2"/>
    </font>
    <font>
      <b/>
      <sz val="10"/>
      <color theme="4" tint="-0.499984740745262"/>
      <name val="Arial"/>
      <family val="2"/>
    </font>
    <font>
      <b/>
      <sz val="8"/>
      <color rgb="FFFF0000"/>
      <name val="Arial"/>
      <family val="2"/>
    </font>
    <font>
      <sz val="10"/>
      <name val="Times New Roman"/>
      <family val="2"/>
    </font>
    <font>
      <sz val="9"/>
      <name val="Arial"/>
      <family val="2"/>
    </font>
    <font>
      <sz val="6"/>
      <color theme="1"/>
      <name val="Arial"/>
      <family val="2"/>
    </font>
    <font>
      <sz val="7"/>
      <color theme="1"/>
      <name val="Arial"/>
      <family val="2"/>
    </font>
    <font>
      <b/>
      <sz val="8"/>
      <color theme="4" tint="-0.499984740745262"/>
      <name val="Arial"/>
      <family val="2"/>
    </font>
    <font>
      <b/>
      <sz val="8"/>
      <color theme="4" tint="-0.249977111117893"/>
      <name val="Arial"/>
      <family val="2"/>
    </font>
    <font>
      <sz val="8"/>
      <color rgb="FF000000"/>
      <name val="Arial"/>
      <family val="2"/>
    </font>
    <font>
      <sz val="7"/>
      <name val="Arial"/>
      <family val="2"/>
    </font>
    <font>
      <b/>
      <sz val="7"/>
      <name val="Arial"/>
      <family val="2"/>
    </font>
    <font>
      <b/>
      <sz val="7"/>
      <color theme="1"/>
      <name val="Arial"/>
      <family val="2"/>
    </font>
    <font>
      <i/>
      <sz val="7"/>
      <color theme="1"/>
      <name val="Arial"/>
      <family val="2"/>
    </font>
    <font>
      <sz val="10"/>
      <name val="Times New Roman"/>
      <family val="1"/>
    </font>
    <font>
      <b/>
      <vertAlign val="superscript"/>
      <sz val="8"/>
      <color theme="1"/>
      <name val="Arial"/>
      <family val="2"/>
    </font>
    <font>
      <sz val="8"/>
      <color theme="3"/>
      <name val="Arial"/>
      <family val="2"/>
    </font>
    <font>
      <b/>
      <sz val="8"/>
      <color rgb="FF000000"/>
      <name val="Arial"/>
      <family val="2"/>
    </font>
    <font>
      <vertAlign val="superscript"/>
      <sz val="9"/>
      <name val="Arial"/>
      <family val="2"/>
    </font>
    <font>
      <sz val="10"/>
      <name val="Arial"/>
      <family val="2"/>
    </font>
    <font>
      <sz val="11"/>
      <color theme="1"/>
      <name val="Arial"/>
      <family val="2"/>
    </font>
    <font>
      <b/>
      <i/>
      <sz val="7"/>
      <color theme="1"/>
      <name val="Arial"/>
      <family val="2"/>
    </font>
    <font>
      <vertAlign val="superscript"/>
      <sz val="8"/>
      <color rgb="FF000000"/>
      <name val="Arial"/>
      <family val="2"/>
    </font>
    <font>
      <vertAlign val="superscript"/>
      <sz val="8"/>
      <color theme="1"/>
      <name val="Arial"/>
      <family val="2"/>
    </font>
    <font>
      <sz val="8"/>
      <color theme="1"/>
      <name val="Calibri"/>
      <family val="2"/>
    </font>
    <font>
      <vertAlign val="superscript"/>
      <sz val="8"/>
      <name val="Arial"/>
      <family val="2"/>
    </font>
    <font>
      <sz val="7"/>
      <color rgb="FF000000"/>
      <name val="Arial"/>
      <family val="2"/>
    </font>
    <font>
      <vertAlign val="superscript"/>
      <sz val="7"/>
      <color rgb="FF000000"/>
      <name val="Arial"/>
      <family val="2"/>
    </font>
    <font>
      <sz val="11"/>
      <color rgb="FF000000"/>
      <name val="Arial"/>
      <family val="2"/>
    </font>
    <font>
      <sz val="8"/>
      <color theme="1"/>
      <name val="Calibri"/>
      <family val="2"/>
      <scheme val="minor"/>
    </font>
    <font>
      <sz val="8"/>
      <color theme="1" tint="4.9989318521683403E-2"/>
      <name val="Arial"/>
      <family val="2"/>
    </font>
    <font>
      <sz val="6"/>
      <name val="Arial"/>
      <family val="2"/>
    </font>
    <font>
      <sz val="9"/>
      <color rgb="FFFF0000"/>
      <name val="Times New Roman"/>
      <family val="1"/>
    </font>
    <font>
      <sz val="6"/>
      <color rgb="FFFF0000"/>
      <name val="Arial"/>
      <family val="2"/>
    </font>
    <font>
      <vertAlign val="superscript"/>
      <sz val="8"/>
      <color theme="1" tint="0.499984740745262"/>
      <name val="Arial"/>
      <family val="2"/>
    </font>
    <font>
      <sz val="8"/>
      <color theme="1" tint="0.499984740745262"/>
      <name val="Arial"/>
      <family val="2"/>
    </font>
    <font>
      <vertAlign val="superscript"/>
      <sz val="8"/>
      <color theme="0" tint="-0.499984740745262"/>
      <name val="Arial"/>
      <family val="2"/>
    </font>
    <font>
      <sz val="9"/>
      <name val="Calibri Light"/>
      <family val="2"/>
      <scheme val="major"/>
    </font>
    <font>
      <b/>
      <sz val="6"/>
      <color rgb="FF00B050"/>
      <name val="Arial"/>
      <family val="2"/>
    </font>
    <font>
      <b/>
      <sz val="6"/>
      <color theme="3"/>
      <name val="Arial"/>
      <family val="2"/>
    </font>
    <font>
      <sz val="10"/>
      <color theme="1"/>
      <name val="Calibri"/>
      <family val="2"/>
      <scheme val="minor"/>
    </font>
    <font>
      <b/>
      <sz val="10"/>
      <color theme="1"/>
      <name val="Calibri"/>
      <family val="2"/>
      <scheme val="minor"/>
    </font>
    <font>
      <b/>
      <sz val="9"/>
      <name val="Calibri Light"/>
      <family val="2"/>
      <scheme val="major"/>
    </font>
    <font>
      <sz val="8"/>
      <color rgb="FF00B050"/>
      <name val="Arial"/>
      <family val="2"/>
    </font>
    <font>
      <b/>
      <sz val="10"/>
      <color theme="4" tint="-0.249977111117893"/>
      <name val="Arial"/>
      <family val="2"/>
    </font>
    <font>
      <b/>
      <sz val="7"/>
      <color theme="4" tint="-0.249977111117893"/>
      <name val="Arial"/>
      <family val="2"/>
    </font>
    <font>
      <b/>
      <sz val="8"/>
      <color indexed="8"/>
      <name val="Arial"/>
      <family val="2"/>
    </font>
    <font>
      <b/>
      <sz val="10"/>
      <color rgb="FFFF0000"/>
      <name val="Arial"/>
      <family val="2"/>
    </font>
    <font>
      <sz val="6"/>
      <color rgb="FFFF0000"/>
      <name val="Calibri"/>
      <family val="2"/>
      <scheme val="minor"/>
    </font>
    <font>
      <sz val="6"/>
      <color theme="1"/>
      <name val="Calibri"/>
      <family val="2"/>
      <scheme val="minor"/>
    </font>
    <font>
      <b/>
      <sz val="6"/>
      <color theme="1"/>
      <name val="Calibri"/>
      <family val="2"/>
      <scheme val="minor"/>
    </font>
    <font>
      <b/>
      <sz val="6"/>
      <color rgb="FFFF0000"/>
      <name val="Calibri"/>
      <family val="2"/>
      <scheme val="minor"/>
    </font>
    <font>
      <i/>
      <sz val="8"/>
      <color theme="1"/>
      <name val="Arial"/>
      <family val="2"/>
    </font>
    <font>
      <i/>
      <sz val="8"/>
      <name val="Arial"/>
      <family val="2"/>
    </font>
    <font>
      <sz val="8"/>
      <color rgb="FFFF0000"/>
      <name val="Calibri"/>
      <family val="2"/>
      <scheme val="minor"/>
    </font>
    <font>
      <b/>
      <sz val="10"/>
      <color rgb="FFFF0000"/>
      <name val="Calibri"/>
      <family val="2"/>
      <scheme val="minor"/>
    </font>
    <font>
      <b/>
      <sz val="6"/>
      <color rgb="FFFF0000"/>
      <name val="Arial"/>
      <family val="2"/>
    </font>
    <font>
      <b/>
      <sz val="6"/>
      <color theme="1"/>
      <name val="Arial"/>
      <family val="2"/>
    </font>
    <font>
      <sz val="11"/>
      <color rgb="FFFF0000"/>
      <name val="Calibri"/>
      <family val="2"/>
      <scheme val="minor"/>
    </font>
    <font>
      <sz val="6"/>
      <name val="Calibri"/>
      <family val="2"/>
      <scheme val="minor"/>
    </font>
    <font>
      <b/>
      <sz val="12"/>
      <color rgb="FFFF0000"/>
      <name val="Calibri"/>
      <family val="2"/>
      <scheme val="minor"/>
    </font>
    <font>
      <sz val="10"/>
      <color rgb="FFFF0000"/>
      <name val="Calibri"/>
      <family val="2"/>
      <scheme val="minor"/>
    </font>
    <font>
      <sz val="11"/>
      <color theme="0"/>
      <name val="Calibri"/>
      <family val="2"/>
      <scheme val="minor"/>
    </font>
    <font>
      <b/>
      <i/>
      <sz val="16"/>
      <color theme="3"/>
      <name val="Arial"/>
      <family val="2"/>
    </font>
    <font>
      <sz val="11"/>
      <name val="Calibri"/>
      <family val="2"/>
      <scheme val="minor"/>
    </font>
    <font>
      <b/>
      <sz val="11"/>
      <color theme="1"/>
      <name val="Calibri"/>
      <family val="2"/>
      <scheme val="minor"/>
    </font>
    <font>
      <b/>
      <vertAlign val="superscript"/>
      <sz val="7"/>
      <color theme="1"/>
      <name val="Arial"/>
      <family val="2"/>
    </font>
    <font>
      <b/>
      <vertAlign val="superscript"/>
      <sz val="9"/>
      <name val="Arial"/>
      <family val="2"/>
    </font>
    <font>
      <sz val="9"/>
      <color rgb="FF000000"/>
      <name val="Arial"/>
      <family val="2"/>
    </font>
    <font>
      <b/>
      <sz val="9"/>
      <color rgb="FF000000"/>
      <name val="Arial"/>
      <family val="2"/>
    </font>
    <font>
      <sz val="9"/>
      <color rgb="FFFF0000"/>
      <name val="Arial"/>
      <family val="2"/>
    </font>
    <font>
      <sz val="10"/>
      <color rgb="FFFF0000"/>
      <name val="Arial"/>
      <family val="2"/>
    </font>
    <font>
      <vertAlign val="superscript"/>
      <sz val="9"/>
      <color rgb="FF000000"/>
      <name val="Arial"/>
      <family val="2"/>
    </font>
    <font>
      <sz val="9"/>
      <color theme="1"/>
      <name val="Calibri"/>
      <family val="2"/>
    </font>
    <font>
      <sz val="9"/>
      <color theme="1" tint="4.9989318521683403E-2"/>
      <name val="Arial"/>
      <family val="2"/>
    </font>
    <font>
      <b/>
      <vertAlign val="superscript"/>
      <sz val="7.65"/>
      <name val="Arial"/>
      <family val="2"/>
    </font>
    <font>
      <vertAlign val="superscript"/>
      <sz val="7"/>
      <color theme="1"/>
      <name val="Arial"/>
      <family val="2"/>
    </font>
    <font>
      <vertAlign val="superscript"/>
      <sz val="7"/>
      <name val="Arial"/>
      <family val="2"/>
    </font>
    <font>
      <b/>
      <vertAlign val="superscript"/>
      <sz val="8"/>
      <name val="Arial"/>
      <family val="2"/>
    </font>
    <font>
      <b/>
      <vertAlign val="superscript"/>
      <sz val="8"/>
      <color theme="1" tint="4.9989318521683403E-2"/>
      <name val="Arial"/>
      <family val="2"/>
    </font>
    <font>
      <sz val="9"/>
      <color indexed="10"/>
      <name val="Arial"/>
      <family val="2"/>
    </font>
    <font>
      <b/>
      <sz val="9"/>
      <color indexed="10"/>
      <name val="Arial"/>
      <family val="2"/>
    </font>
    <font>
      <b/>
      <sz val="10"/>
      <color theme="0"/>
      <name val="Arial"/>
      <family val="2"/>
    </font>
    <font>
      <sz val="6"/>
      <color theme="0"/>
      <name val="Arial"/>
      <family val="2"/>
    </font>
    <font>
      <b/>
      <sz val="7"/>
      <color theme="0"/>
      <name val="Arial"/>
      <family val="2"/>
    </font>
    <font>
      <b/>
      <sz val="7"/>
      <color theme="1" tint="4.9989318521683403E-2"/>
      <name val="Arial"/>
      <family val="2"/>
    </font>
    <font>
      <sz val="7"/>
      <color rgb="FFFF0000"/>
      <name val="Arial"/>
      <family val="2"/>
    </font>
    <font>
      <sz val="7"/>
      <color theme="0"/>
      <name val="Arial"/>
      <family val="2"/>
    </font>
    <font>
      <b/>
      <sz val="9"/>
      <color rgb="FFFF0000"/>
      <name val="Arial"/>
      <family val="2"/>
    </font>
    <font>
      <vertAlign val="superscript"/>
      <sz val="8.0500000000000007"/>
      <name val="Arial"/>
      <family val="2"/>
    </font>
    <font>
      <b/>
      <sz val="8"/>
      <color theme="1" tint="0.14999847407452621"/>
      <name val="Arial"/>
      <family val="2"/>
    </font>
    <font>
      <b/>
      <sz val="6"/>
      <color theme="1" tint="4.9989318521683403E-2"/>
      <name val="Arial"/>
      <family val="2"/>
    </font>
    <font>
      <sz val="7"/>
      <color theme="1" tint="4.9989318521683403E-2"/>
      <name val="Arial"/>
      <family val="2"/>
    </font>
    <font>
      <b/>
      <sz val="12"/>
      <name val="Arial"/>
      <family val="2"/>
    </font>
    <font>
      <sz val="6"/>
      <color rgb="FF000000"/>
      <name val="Arial"/>
      <family val="2"/>
    </font>
    <font>
      <sz val="7"/>
      <color theme="1"/>
      <name val="Calibri"/>
      <family val="2"/>
      <scheme val="minor"/>
    </font>
    <font>
      <sz val="6"/>
      <color theme="0" tint="-0.499984740745262"/>
      <name val="Arial"/>
      <family val="2"/>
    </font>
    <font>
      <b/>
      <sz val="20"/>
      <name val="Arial"/>
      <family val="2"/>
    </font>
    <font>
      <i/>
      <sz val="8"/>
      <color rgb="FF000000"/>
      <name val="Arial"/>
      <family val="2"/>
    </font>
    <font>
      <sz val="8"/>
      <color rgb="FF191919"/>
      <name val="Arial"/>
      <family val="2"/>
    </font>
    <font>
      <u/>
      <sz val="10"/>
      <color indexed="18"/>
      <name val="Arial"/>
      <family val="2"/>
    </font>
    <font>
      <b/>
      <sz val="10"/>
      <color theme="1" tint="4.9989318521683403E-2"/>
      <name val="Arial"/>
      <family val="2"/>
    </font>
    <font>
      <b/>
      <vertAlign val="superscript"/>
      <sz val="6.8"/>
      <color theme="1" tint="4.9989318521683403E-2"/>
      <name val="Arial"/>
      <family val="2"/>
    </font>
    <font>
      <vertAlign val="superscript"/>
      <sz val="6.8"/>
      <name val="Arial"/>
      <family val="2"/>
    </font>
    <font>
      <b/>
      <sz val="9"/>
      <color theme="4" tint="-0.249977111117893"/>
      <name val="Arial"/>
      <family val="2"/>
    </font>
    <font>
      <sz val="11"/>
      <color theme="4" tint="-0.249977111117893"/>
      <name val="Calibri"/>
      <family val="2"/>
      <scheme val="minor"/>
    </font>
    <font>
      <sz val="7"/>
      <color rgb="FF0070C0"/>
      <name val="Arial"/>
      <family val="2"/>
    </font>
    <font>
      <vertAlign val="superscript"/>
      <sz val="8"/>
      <color theme="1"/>
      <name val="Calibri"/>
      <family val="2"/>
    </font>
    <font>
      <sz val="10"/>
      <color rgb="FF000000"/>
      <name val="Segoe UI"/>
      <family val="2"/>
    </font>
    <font>
      <b/>
      <u/>
      <sz val="10"/>
      <color theme="4" tint="-0.249977111117893"/>
      <name val="Arial"/>
      <family val="2"/>
    </font>
    <font>
      <b/>
      <sz val="11"/>
      <color theme="4" tint="-0.249977111117893"/>
      <name val="Calibri"/>
      <family val="2"/>
      <scheme val="minor"/>
    </font>
    <font>
      <b/>
      <sz val="8"/>
      <color rgb="FF474748"/>
      <name val="Arial"/>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9"/>
        <bgColor indexed="64"/>
      </patternFill>
    </fill>
    <fill>
      <patternFill patternType="solid">
        <fgColor rgb="FFFFFFFF"/>
        <bgColor rgb="FF000000"/>
      </patternFill>
    </fill>
    <fill>
      <patternFill patternType="solid">
        <fgColor theme="0" tint="-0.14999847407452621"/>
        <bgColor indexed="64"/>
      </patternFill>
    </fill>
    <fill>
      <patternFill patternType="solid">
        <fgColor indexed="42"/>
        <bgColor indexed="64"/>
      </patternFill>
    </fill>
    <fill>
      <patternFill patternType="solid">
        <fgColor theme="0"/>
        <bgColor rgb="FF000000"/>
      </patternFill>
    </fill>
    <fill>
      <patternFill patternType="solid">
        <fgColor rgb="FFF2F2F2"/>
        <bgColor indexed="64"/>
      </patternFill>
    </fill>
  </fills>
  <borders count="74">
    <border>
      <left/>
      <right/>
      <top/>
      <bottom/>
      <diagonal/>
    </border>
    <border>
      <left/>
      <right/>
      <top/>
      <bottom style="medium">
        <color theme="1" tint="0.499984740745262"/>
      </bottom>
      <diagonal/>
    </border>
    <border>
      <left/>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right/>
      <top style="medium">
        <color theme="0" tint="-0.499984740745262"/>
      </top>
      <bottom style="medium">
        <color theme="0" tint="-0.4999847407452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theme="1" tint="0.499984740745262"/>
      </left>
      <right/>
      <top style="medium">
        <color theme="1" tint="0.499984740745262"/>
      </top>
      <bottom/>
      <diagonal/>
    </border>
    <border>
      <left/>
      <right style="medium">
        <color theme="0" tint="-0.499984740745262"/>
      </right>
      <top style="medium">
        <color theme="1" tint="0.499984740745262"/>
      </top>
      <bottom/>
      <diagonal/>
    </border>
    <border>
      <left style="medium">
        <color theme="1" tint="0.499984740745262"/>
      </left>
      <right/>
      <top/>
      <bottom/>
      <diagonal/>
    </border>
    <border>
      <left/>
      <right style="medium">
        <color theme="0" tint="-0.499984740745262"/>
      </right>
      <top/>
      <bottom/>
      <diagonal/>
    </border>
    <border>
      <left style="medium">
        <color rgb="FFFFFFFF"/>
      </left>
      <right style="medium">
        <color rgb="FFFFFFFF"/>
      </right>
      <top style="medium">
        <color rgb="FFFFFFFF"/>
      </top>
      <bottom style="medium">
        <color theme="0" tint="-0.499984740745262"/>
      </bottom>
      <diagonal/>
    </border>
    <border>
      <left style="medium">
        <color theme="1"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theme="1"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FFFFFF"/>
      </left>
      <right/>
      <top style="medium">
        <color rgb="FFFFFFFF"/>
      </top>
      <bottom style="medium">
        <color theme="1" tint="0.499984740745262"/>
      </bottom>
      <diagonal/>
    </border>
    <border>
      <left style="medium">
        <color theme="0" tint="-0.499984740745262"/>
      </left>
      <right/>
      <top/>
      <bottom style="medium">
        <color theme="1" tint="0.499984740745262"/>
      </bottom>
      <diagonal/>
    </border>
    <border>
      <left/>
      <right style="thin">
        <color auto="1"/>
      </right>
      <top style="thin">
        <color auto="1"/>
      </top>
      <bottom/>
      <diagonal/>
    </border>
    <border>
      <left/>
      <right style="thin">
        <color indexed="64"/>
      </right>
      <top/>
      <bottom/>
      <diagonal/>
    </border>
    <border>
      <left style="medium">
        <color theme="0" tint="-0.499984740745262"/>
      </left>
      <right/>
      <top style="medium">
        <color theme="1" tint="0.499984740745262"/>
      </top>
      <bottom/>
      <diagonal/>
    </border>
    <border>
      <left/>
      <right style="thin">
        <color indexed="64"/>
      </right>
      <top/>
      <bottom style="medium">
        <color theme="0" tint="-0.499984740745262"/>
      </bottom>
      <diagonal/>
    </border>
    <border>
      <left style="thin">
        <color indexed="64"/>
      </left>
      <right/>
      <top/>
      <bottom/>
      <diagonal/>
    </border>
    <border>
      <left/>
      <right style="thin">
        <color indexed="64"/>
      </right>
      <top style="medium">
        <color theme="0" tint="-0.499984740745262"/>
      </top>
      <bottom style="medium">
        <color theme="0" tint="-0.499984740745262"/>
      </bottom>
      <diagonal/>
    </border>
    <border>
      <left style="medium">
        <color rgb="FFFFFFFF"/>
      </left>
      <right style="medium">
        <color theme="0" tint="-0.499984740745262"/>
      </right>
      <top style="medium">
        <color rgb="FFFFFFFF"/>
      </top>
      <bottom style="medium">
        <color theme="1" tint="0.499984740745262"/>
      </bottom>
      <diagonal/>
    </border>
    <border>
      <left/>
      <right/>
      <top/>
      <bottom style="medium">
        <color theme="1" tint="0.34998626667073579"/>
      </bottom>
      <diagonal/>
    </border>
    <border>
      <left/>
      <right style="medium">
        <color theme="0" tint="-0.499984740745262"/>
      </right>
      <top style="medium">
        <color theme="1" tint="0.34998626667073579"/>
      </top>
      <bottom/>
      <diagonal/>
    </border>
    <border>
      <left/>
      <right style="medium">
        <color theme="0" tint="-0.499984740745262"/>
      </right>
      <top style="thin">
        <color auto="1"/>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right style="medium">
        <color theme="1" tint="0.499984740745262"/>
      </right>
      <top/>
      <bottom style="medium">
        <color theme="0" tint="-0.499984740745262"/>
      </bottom>
      <diagonal/>
    </border>
    <border>
      <left/>
      <right style="medium">
        <color rgb="FFFFFFFF"/>
      </right>
      <top style="medium">
        <color rgb="FFFFFFFF"/>
      </top>
      <bottom style="medium">
        <color theme="1" tint="0.499984740745262"/>
      </bottom>
      <diagonal/>
    </border>
    <border>
      <left/>
      <right/>
      <top style="medium">
        <color rgb="FFFFFFFF"/>
      </top>
      <bottom style="medium">
        <color theme="1" tint="0.499984740745262"/>
      </bottom>
      <diagonal/>
    </border>
    <border>
      <left/>
      <right style="medium">
        <color rgb="FFFFFFFF"/>
      </right>
      <top/>
      <bottom style="medium">
        <color theme="1" tint="0.499984740745262"/>
      </bottom>
      <diagonal/>
    </border>
    <border>
      <left style="medium">
        <color rgb="FFFFFFFF"/>
      </left>
      <right style="medium">
        <color rgb="FFFFFFFF"/>
      </right>
      <top/>
      <bottom style="medium">
        <color theme="1" tint="0.499984740745262"/>
      </bottom>
      <diagonal/>
    </border>
    <border>
      <left/>
      <right/>
      <top/>
      <bottom style="medium">
        <color indexed="64"/>
      </bottom>
      <diagonal/>
    </border>
    <border>
      <left/>
      <right/>
      <top/>
      <bottom style="thin">
        <color theme="0" tint="-0.499984740745262"/>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0"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22"/>
      </top>
      <bottom/>
      <diagonal/>
    </border>
    <border>
      <left/>
      <right/>
      <top style="thin">
        <color auto="1"/>
      </top>
      <bottom/>
      <diagonal/>
    </border>
    <border>
      <left/>
      <right/>
      <top style="thin">
        <color theme="1"/>
      </top>
      <bottom/>
      <diagonal/>
    </border>
    <border>
      <left/>
      <right/>
      <top style="medium">
        <color indexed="64"/>
      </top>
      <bottom/>
      <diagonal/>
    </border>
    <border>
      <left style="medium">
        <color theme="0" tint="-0.499984740745262"/>
      </left>
      <right/>
      <top style="thin">
        <color auto="1"/>
      </top>
      <bottom/>
      <diagonal/>
    </border>
    <border>
      <left/>
      <right/>
      <top/>
      <bottom style="medium">
        <color rgb="FF808080"/>
      </bottom>
      <diagonal/>
    </border>
    <border>
      <left/>
      <right/>
      <top style="thin">
        <color indexed="64"/>
      </top>
      <bottom/>
      <diagonal/>
    </border>
  </borders>
  <cellStyleXfs count="61">
    <xf numFmtId="0" fontId="0" fillId="0" borderId="0"/>
    <xf numFmtId="0" fontId="23" fillId="0" borderId="0"/>
    <xf numFmtId="9" fontId="23" fillId="0" borderId="0" applyFont="0" applyFill="0" applyBorder="0" applyAlignment="0" applyProtection="0"/>
    <xf numFmtId="0" fontId="42" fillId="0" borderId="0">
      <alignment vertical="top"/>
    </xf>
    <xf numFmtId="0" fontId="42" fillId="0" borderId="0">
      <alignment vertical="top"/>
    </xf>
    <xf numFmtId="0" fontId="42" fillId="0" borderId="0">
      <alignment vertical="top"/>
    </xf>
    <xf numFmtId="9" fontId="53" fillId="0" borderId="0" applyFont="0" applyFill="0" applyBorder="0" applyAlignment="0" applyProtection="0"/>
    <xf numFmtId="0" fontId="42" fillId="0" borderId="0">
      <alignment vertical="top"/>
    </xf>
    <xf numFmtId="0" fontId="58" fillId="0" borderId="0"/>
    <xf numFmtId="0" fontId="53" fillId="0" borderId="0"/>
    <xf numFmtId="0" fontId="53" fillId="0" borderId="0"/>
    <xf numFmtId="0" fontId="42" fillId="0" borderId="0">
      <alignment vertical="top"/>
    </xf>
    <xf numFmtId="0" fontId="58" fillId="0" borderId="0">
      <alignment vertical="top"/>
    </xf>
    <xf numFmtId="9" fontId="53" fillId="0" borderId="0" applyFont="0" applyFill="0" applyBorder="0" applyAlignment="0" applyProtection="0"/>
    <xf numFmtId="43" fontId="23" fillId="0" borderId="0" applyFont="0" applyFill="0" applyBorder="0" applyAlignment="0" applyProtection="0"/>
    <xf numFmtId="0" fontId="58" fillId="0" borderId="0"/>
    <xf numFmtId="0" fontId="58" fillId="0" borderId="0"/>
    <xf numFmtId="0" fontId="42" fillId="0" borderId="0">
      <alignment vertical="top"/>
    </xf>
    <xf numFmtId="0" fontId="23" fillId="0" borderId="0"/>
    <xf numFmtId="0" fontId="53" fillId="0" borderId="0">
      <alignment vertical="top"/>
    </xf>
    <xf numFmtId="0" fontId="53" fillId="0" borderId="0">
      <alignment vertical="top"/>
    </xf>
    <xf numFmtId="0" fontId="23" fillId="0" borderId="0"/>
    <xf numFmtId="171" fontId="58" fillId="0" borderId="0" applyFont="0" applyFill="0" applyBorder="0" applyAlignment="0" applyProtection="0"/>
    <xf numFmtId="0" fontId="53" fillId="0" borderId="0">
      <alignment vertical="top"/>
    </xf>
    <xf numFmtId="0" fontId="132" fillId="0" borderId="0" applyNumberFormat="0" applyFill="0" applyBorder="0" applyAlignment="0" applyProtection="0"/>
    <xf numFmtId="0" fontId="58" fillId="0" borderId="0">
      <alignment vertical="center"/>
    </xf>
    <xf numFmtId="0" fontId="58" fillId="0" borderId="0">
      <alignment vertical="center"/>
    </xf>
    <xf numFmtId="3" fontId="58" fillId="8" borderId="55" applyFont="0">
      <alignment horizontal="right" vertical="center"/>
      <protection locked="0"/>
    </xf>
    <xf numFmtId="0" fontId="136" fillId="5" borderId="34" applyNumberFormat="0" applyFill="0" applyBorder="0" applyAlignment="0" applyProtection="0">
      <alignment horizontal="left"/>
    </xf>
    <xf numFmtId="0" fontId="28" fillId="5" borderId="53" applyFont="0" applyBorder="0">
      <alignment horizontal="center" wrapText="1"/>
    </xf>
    <xf numFmtId="0" fontId="139" fillId="0" borderId="0" applyNumberFormat="0" applyFill="0" applyBorder="0" applyAlignment="0" applyProtection="0">
      <alignment vertical="top"/>
      <protection locked="0"/>
    </xf>
    <xf numFmtId="0" fontId="17" fillId="0" borderId="0"/>
    <xf numFmtId="9" fontId="17" fillId="0" borderId="0" applyFont="0" applyFill="0" applyBorder="0" applyAlignment="0" applyProtection="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8" fillId="0" borderId="0"/>
    <xf numFmtId="0" fontId="5" fillId="0" borderId="0"/>
    <xf numFmtId="9" fontId="5" fillId="0" borderId="0" applyFont="0" applyFill="0" applyBorder="0" applyAlignment="0" applyProtection="0"/>
    <xf numFmtId="0" fontId="4" fillId="0" borderId="0"/>
    <xf numFmtId="0" fontId="3" fillId="0" borderId="0"/>
    <xf numFmtId="0" fontId="2" fillId="0" borderId="0"/>
    <xf numFmtId="0" fontId="1" fillId="0" borderId="0"/>
    <xf numFmtId="9" fontId="18" fillId="0" borderId="0" applyFont="0" applyFill="0" applyBorder="0" applyAlignment="0" applyProtection="0"/>
  </cellStyleXfs>
  <cellXfs count="2910">
    <xf numFmtId="0" fontId="0" fillId="0" borderId="0" xfId="0"/>
    <xf numFmtId="0" fontId="23" fillId="0" borderId="0" xfId="1"/>
    <xf numFmtId="0" fontId="24" fillId="0" borderId="0" xfId="1" applyFont="1"/>
    <xf numFmtId="0" fontId="18" fillId="0" borderId="0" xfId="1" applyFont="1"/>
    <xf numFmtId="0" fontId="25" fillId="0" borderId="0" xfId="1" applyFont="1"/>
    <xf numFmtId="0" fontId="26" fillId="0" borderId="0" xfId="1" applyFont="1"/>
    <xf numFmtId="0" fontId="26" fillId="2" borderId="0" xfId="1" applyFont="1" applyFill="1"/>
    <xf numFmtId="0" fontId="27" fillId="0" borderId="0" xfId="1" applyFont="1"/>
    <xf numFmtId="0" fontId="24" fillId="0" borderId="0" xfId="1" applyFont="1" applyAlignment="1">
      <alignment vertical="center"/>
    </xf>
    <xf numFmtId="0" fontId="21" fillId="0" borderId="0" xfId="1" applyFont="1"/>
    <xf numFmtId="0" fontId="29" fillId="0" borderId="0" xfId="1" applyFont="1"/>
    <xf numFmtId="0" fontId="21" fillId="0" borderId="0" xfId="1" applyFont="1" applyAlignment="1">
      <alignment horizontal="center"/>
    </xf>
    <xf numFmtId="0" fontId="30" fillId="0" borderId="0" xfId="1" applyFont="1"/>
    <xf numFmtId="0" fontId="31" fillId="0" borderId="0" xfId="1" applyFont="1" applyAlignment="1">
      <alignment vertical="top"/>
    </xf>
    <xf numFmtId="0" fontId="21" fillId="0" borderId="1" xfId="1" applyFont="1" applyBorder="1"/>
    <xf numFmtId="0" fontId="21" fillId="0" borderId="1" xfId="1" applyFont="1" applyBorder="1" applyAlignment="1">
      <alignment horizontal="center" vertical="center"/>
    </xf>
    <xf numFmtId="0" fontId="18" fillId="0" borderId="0" xfId="1" applyFont="1" applyAlignment="1">
      <alignment horizontal="left" vertical="center" indent="1"/>
    </xf>
    <xf numFmtId="0" fontId="18" fillId="0" borderId="0" xfId="1" applyFont="1" applyAlignment="1">
      <alignment horizontal="center" vertical="center"/>
    </xf>
    <xf numFmtId="0" fontId="18" fillId="2" borderId="0" xfId="1" applyFont="1" applyFill="1"/>
    <xf numFmtId="0" fontId="34" fillId="2" borderId="0" xfId="1" applyFont="1" applyFill="1"/>
    <xf numFmtId="0" fontId="18" fillId="0" borderId="0" xfId="1" applyFont="1" applyAlignment="1">
      <alignment vertical="top"/>
    </xf>
    <xf numFmtId="0" fontId="18" fillId="0" borderId="0" xfId="1" applyFont="1" applyAlignment="1"/>
    <xf numFmtId="0" fontId="18" fillId="0" borderId="0" xfId="1" applyFont="1" applyAlignment="1">
      <alignment horizontal="left" vertical="center" wrapText="1" indent="1"/>
    </xf>
    <xf numFmtId="0" fontId="18" fillId="0" borderId="0" xfId="1" applyFont="1" applyAlignment="1">
      <alignment vertical="center"/>
    </xf>
    <xf numFmtId="0" fontId="35" fillId="0" borderId="0" xfId="1" applyFont="1" applyAlignment="1">
      <alignment vertical="center"/>
    </xf>
    <xf numFmtId="0" fontId="35" fillId="0" borderId="0" xfId="1" applyFont="1" applyAlignment="1">
      <alignment horizontal="right" vertical="top"/>
    </xf>
    <xf numFmtId="0" fontId="35" fillId="0" borderId="0" xfId="1" applyFont="1"/>
    <xf numFmtId="0" fontId="37" fillId="0" borderId="0" xfId="1" applyFont="1"/>
    <xf numFmtId="0" fontId="38" fillId="0" borderId="0" xfId="1" applyFont="1" applyAlignment="1">
      <alignment vertical="center"/>
    </xf>
    <xf numFmtId="0" fontId="39" fillId="0" borderId="1" xfId="1" applyFont="1" applyBorder="1" applyAlignment="1">
      <alignment horizontal="left" vertical="center" indent="1"/>
    </xf>
    <xf numFmtId="0" fontId="39" fillId="0" borderId="2" xfId="1" applyFont="1" applyBorder="1" applyAlignment="1">
      <alignment horizontal="center" vertical="center" wrapText="1"/>
    </xf>
    <xf numFmtId="0" fontId="37" fillId="0" borderId="0" xfId="1" applyFont="1" applyAlignment="1">
      <alignment horizontal="left" vertical="center" indent="1"/>
    </xf>
    <xf numFmtId="164" fontId="37" fillId="0" borderId="3" xfId="1" applyNumberFormat="1" applyFont="1" applyBorder="1" applyAlignment="1">
      <alignment horizontal="center" vertical="center"/>
    </xf>
    <xf numFmtId="164" fontId="37" fillId="0" borderId="4" xfId="1" applyNumberFormat="1" applyFont="1" applyBorder="1" applyAlignment="1">
      <alignment horizontal="center" vertical="center"/>
    </xf>
    <xf numFmtId="0" fontId="18" fillId="0" borderId="0" xfId="1" applyFont="1" applyBorder="1"/>
    <xf numFmtId="165" fontId="18" fillId="0" borderId="0" xfId="2" applyNumberFormat="1" applyFont="1" applyBorder="1"/>
    <xf numFmtId="164" fontId="37" fillId="0" borderId="0" xfId="1" applyNumberFormat="1" applyFont="1" applyAlignment="1">
      <alignment horizontal="center" vertical="center"/>
    </xf>
    <xf numFmtId="0" fontId="24" fillId="0" borderId="0" xfId="1" applyFont="1" applyAlignment="1">
      <alignment horizontal="left" vertical="center"/>
    </xf>
    <xf numFmtId="0" fontId="26" fillId="2" borderId="0" xfId="1" applyFont="1" applyFill="1" applyAlignment="1">
      <alignment horizontal="left" vertical="center" indent="2"/>
    </xf>
    <xf numFmtId="0" fontId="25" fillId="0" borderId="0" xfId="1" applyFont="1" applyAlignment="1">
      <alignment horizontal="left" vertical="center" indent="2"/>
    </xf>
    <xf numFmtId="0" fontId="26" fillId="0" borderId="0" xfId="1" applyFont="1" applyAlignment="1">
      <alignment horizontal="left" vertical="center" indent="2"/>
    </xf>
    <xf numFmtId="0" fontId="26" fillId="0" borderId="0" xfId="1" applyFont="1" applyAlignment="1">
      <alignment vertical="center"/>
    </xf>
    <xf numFmtId="0" fontId="32" fillId="0" borderId="0" xfId="1" applyFont="1" applyAlignment="1">
      <alignment vertical="top"/>
    </xf>
    <xf numFmtId="0" fontId="37" fillId="0" borderId="1" xfId="1" applyFont="1" applyBorder="1" applyAlignment="1">
      <alignment horizontal="left" vertical="center" indent="1"/>
    </xf>
    <xf numFmtId="164" fontId="37" fillId="0" borderId="1" xfId="1" applyNumberFormat="1" applyFont="1" applyBorder="1" applyAlignment="1">
      <alignment horizontal="center" vertical="center"/>
    </xf>
    <xf numFmtId="164" fontId="37" fillId="0" borderId="2" xfId="1" applyNumberFormat="1" applyFont="1" applyBorder="1" applyAlignment="1">
      <alignment horizontal="center" vertical="center"/>
    </xf>
    <xf numFmtId="0" fontId="39" fillId="3" borderId="0" xfId="1" applyFont="1" applyFill="1" applyAlignment="1">
      <alignment horizontal="left" vertical="center" indent="1"/>
    </xf>
    <xf numFmtId="0" fontId="18" fillId="0" borderId="0" xfId="1" applyFont="1" applyFill="1"/>
    <xf numFmtId="0" fontId="24" fillId="0" borderId="0" xfId="1" applyFont="1" applyBorder="1"/>
    <xf numFmtId="0" fontId="44" fillId="0" borderId="0" xfId="1" applyFont="1" applyFill="1"/>
    <xf numFmtId="0" fontId="18" fillId="0" borderId="0" xfId="1" applyFont="1" applyAlignment="1">
      <alignment horizontal="left"/>
    </xf>
    <xf numFmtId="0" fontId="45" fillId="0" borderId="0" xfId="1" applyFont="1"/>
    <xf numFmtId="0" fontId="18" fillId="0" borderId="0" xfId="1" applyFont="1" applyAlignment="1">
      <alignment horizontal="right"/>
    </xf>
    <xf numFmtId="0" fontId="18" fillId="0" borderId="0" xfId="1" applyFont="1" applyFill="1" applyBorder="1"/>
    <xf numFmtId="3" fontId="31" fillId="0" borderId="0" xfId="5" applyNumberFormat="1" applyFont="1" applyFill="1" applyBorder="1" applyAlignment="1"/>
    <xf numFmtId="1" fontId="18" fillId="0" borderId="0" xfId="1" applyNumberFormat="1" applyFont="1" applyFill="1" applyBorder="1" applyAlignment="1">
      <alignment horizontal="right" vertical="center" indent="1"/>
    </xf>
    <xf numFmtId="0" fontId="22" fillId="0" borderId="0" xfId="1" applyFont="1" applyFill="1" applyBorder="1" applyAlignment="1">
      <alignment horizontal="right" vertical="center" indent="1"/>
    </xf>
    <xf numFmtId="9" fontId="52" fillId="5" borderId="0" xfId="6" applyFont="1" applyFill="1" applyBorder="1" applyAlignment="1" applyProtection="1">
      <alignment vertical="center"/>
    </xf>
    <xf numFmtId="3" fontId="31" fillId="0" borderId="2" xfId="5" applyNumberFormat="1" applyFont="1" applyFill="1" applyBorder="1" applyAlignment="1"/>
    <xf numFmtId="3" fontId="33" fillId="0" borderId="5" xfId="7" applyNumberFormat="1" applyFont="1" applyFill="1" applyBorder="1" applyAlignment="1"/>
    <xf numFmtId="0" fontId="21" fillId="0" borderId="0" xfId="1" applyFont="1" applyFill="1" applyBorder="1" applyAlignment="1">
      <alignment horizontal="right" vertical="center" indent="1"/>
    </xf>
    <xf numFmtId="9" fontId="60" fillId="5" borderId="0" xfId="6" applyFont="1" applyFill="1" applyBorder="1" applyAlignment="1" applyProtection="1">
      <alignment vertical="center"/>
    </xf>
    <xf numFmtId="9" fontId="52" fillId="2" borderId="0" xfId="6" applyFont="1" applyFill="1" applyBorder="1" applyAlignment="1" applyProtection="1">
      <alignment vertical="center"/>
    </xf>
    <xf numFmtId="0" fontId="18" fillId="0" borderId="0" xfId="1" applyFont="1" applyBorder="1" applyAlignment="1">
      <alignment horizontal="right" indent="1"/>
    </xf>
    <xf numFmtId="9" fontId="60" fillId="2" borderId="0" xfId="6" applyFont="1" applyFill="1" applyBorder="1" applyAlignment="1" applyProtection="1">
      <alignment vertical="center"/>
    </xf>
    <xf numFmtId="0" fontId="21" fillId="0" borderId="0" xfId="1" applyFont="1" applyFill="1" applyBorder="1" applyAlignment="1">
      <alignment horizontal="center" vertical="center"/>
    </xf>
    <xf numFmtId="0" fontId="21" fillId="0" borderId="0" xfId="1" applyFont="1" applyBorder="1" applyAlignment="1">
      <alignment horizontal="center" vertical="center"/>
    </xf>
    <xf numFmtId="0" fontId="18" fillId="0" borderId="0" xfId="1" applyFont="1" applyFill="1" applyBorder="1" applyAlignment="1">
      <alignment horizontal="right" vertical="center" indent="1"/>
    </xf>
    <xf numFmtId="1" fontId="45" fillId="6" borderId="0" xfId="9" applyNumberFormat="1" applyFont="1" applyFill="1" applyBorder="1" applyAlignment="1" applyProtection="1">
      <alignment vertical="center"/>
    </xf>
    <xf numFmtId="3" fontId="18" fillId="0" borderId="0" xfId="1" applyNumberFormat="1" applyFont="1" applyFill="1" applyBorder="1" applyAlignment="1">
      <alignment horizontal="right" vertical="center" indent="1"/>
    </xf>
    <xf numFmtId="166" fontId="52" fillId="2" borderId="0" xfId="6" applyNumberFormat="1" applyFont="1" applyFill="1" applyBorder="1" applyAlignment="1" applyProtection="1">
      <alignment vertical="center"/>
    </xf>
    <xf numFmtId="3" fontId="45" fillId="2" borderId="0" xfId="10" applyNumberFormat="1" applyFont="1" applyFill="1" applyBorder="1" applyAlignment="1" applyProtection="1">
      <alignment vertical="center"/>
    </xf>
    <xf numFmtId="0" fontId="23" fillId="2" borderId="0" xfId="1" applyFill="1"/>
    <xf numFmtId="0" fontId="58" fillId="2" borderId="2" xfId="11" applyFont="1" applyFill="1" applyBorder="1" applyAlignment="1"/>
    <xf numFmtId="0" fontId="31" fillId="2" borderId="7" xfId="7" applyFont="1" applyFill="1" applyBorder="1" applyAlignment="1">
      <alignment horizontal="left"/>
    </xf>
    <xf numFmtId="0" fontId="31" fillId="2" borderId="0" xfId="7" applyFont="1" applyFill="1" applyBorder="1" applyAlignment="1"/>
    <xf numFmtId="9" fontId="52" fillId="2" borderId="0" xfId="6" applyFont="1" applyFill="1" applyBorder="1" applyAlignment="1" applyProtection="1">
      <alignment horizontal="right" vertical="center"/>
    </xf>
    <xf numFmtId="0" fontId="24" fillId="0" borderId="0" xfId="1" applyFont="1" applyFill="1" applyBorder="1"/>
    <xf numFmtId="9" fontId="60" fillId="2" borderId="0" xfId="6" applyFont="1" applyFill="1" applyBorder="1" applyAlignment="1" applyProtection="1">
      <alignment horizontal="right" vertical="center"/>
    </xf>
    <xf numFmtId="0" fontId="31" fillId="2" borderId="7" xfId="7" applyFont="1" applyFill="1" applyBorder="1" applyAlignment="1"/>
    <xf numFmtId="0" fontId="33" fillId="2" borderId="8" xfId="7" applyFont="1" applyFill="1" applyBorder="1" applyAlignment="1"/>
    <xf numFmtId="0" fontId="18" fillId="0" borderId="0" xfId="1" applyFont="1" applyFill="1" applyBorder="1" applyAlignment="1">
      <alignment horizontal="left" vertical="center" indent="1"/>
    </xf>
    <xf numFmtId="3" fontId="31" fillId="0" borderId="0" xfId="1" applyNumberFormat="1" applyFont="1" applyFill="1" applyAlignment="1">
      <alignment horizontal="right"/>
    </xf>
    <xf numFmtId="0" fontId="21" fillId="0" borderId="0" xfId="1" applyFont="1" applyFill="1" applyBorder="1" applyAlignment="1">
      <alignment horizontal="left" vertical="center" indent="1"/>
    </xf>
    <xf numFmtId="0" fontId="33" fillId="2" borderId="8" xfId="7" applyFont="1" applyFill="1" applyBorder="1" applyAlignment="1">
      <alignment horizontal="left"/>
    </xf>
    <xf numFmtId="0" fontId="33" fillId="2" borderId="7" xfId="7" applyFont="1" applyFill="1" applyBorder="1" applyAlignment="1">
      <alignment horizontal="left"/>
    </xf>
    <xf numFmtId="164" fontId="52" fillId="2" borderId="0" xfId="6" applyNumberFormat="1" applyFont="1" applyFill="1" applyBorder="1" applyAlignment="1" applyProtection="1">
      <alignment vertical="center"/>
    </xf>
    <xf numFmtId="0" fontId="23" fillId="0" borderId="0" xfId="1" applyFill="1"/>
    <xf numFmtId="3" fontId="71" fillId="0" borderId="0" xfId="10" applyNumberFormat="1" applyFont="1" applyFill="1" applyBorder="1" applyAlignment="1" applyProtection="1">
      <alignment horizontal="right"/>
      <protection hidden="1"/>
    </xf>
    <xf numFmtId="0" fontId="31" fillId="2" borderId="0" xfId="7" quotePrefix="1" applyFont="1" applyFill="1" applyBorder="1" applyAlignment="1"/>
    <xf numFmtId="0" fontId="20" fillId="0" borderId="0" xfId="12" applyFont="1" applyFill="1" applyAlignment="1"/>
    <xf numFmtId="0" fontId="31" fillId="2" borderId="7" xfId="7" quotePrefix="1" applyFont="1" applyFill="1" applyBorder="1" applyAlignment="1"/>
    <xf numFmtId="0" fontId="20" fillId="0" borderId="0" xfId="12" applyFont="1" applyFill="1" applyAlignment="1">
      <alignment vertical="top"/>
    </xf>
    <xf numFmtId="0" fontId="35" fillId="0" borderId="0" xfId="12" applyFont="1" applyFill="1" applyAlignment="1">
      <alignment horizontal="right" vertical="top" wrapText="1"/>
    </xf>
    <xf numFmtId="0" fontId="73" fillId="0" borderId="0" xfId="12" applyFont="1" applyFill="1" applyBorder="1" applyAlignment="1"/>
    <xf numFmtId="0" fontId="74" fillId="0" borderId="0" xfId="12" applyFont="1" applyFill="1" applyAlignment="1">
      <alignment horizontal="left" vertical="top" wrapText="1"/>
    </xf>
    <xf numFmtId="0" fontId="35" fillId="0" borderId="0" xfId="12" applyFont="1" applyFill="1" applyAlignment="1">
      <alignment horizontal="left" vertical="top" wrapText="1"/>
    </xf>
    <xf numFmtId="2" fontId="73" fillId="0" borderId="0" xfId="12" applyNumberFormat="1" applyFont="1" applyFill="1" applyBorder="1" applyAlignment="1"/>
    <xf numFmtId="0" fontId="75" fillId="0" borderId="0" xfId="12" applyFont="1" applyFill="1" applyBorder="1" applyAlignment="1"/>
    <xf numFmtId="0" fontId="35" fillId="0" borderId="0" xfId="12" applyFont="1" applyFill="1" applyAlignment="1">
      <alignment vertical="top"/>
    </xf>
    <xf numFmtId="0" fontId="44" fillId="0" borderId="0" xfId="1" applyFont="1"/>
    <xf numFmtId="0" fontId="21" fillId="0" borderId="1" xfId="1" applyFont="1" applyBorder="1" applyAlignment="1">
      <alignment horizontal="right"/>
    </xf>
    <xf numFmtId="3" fontId="31" fillId="0" borderId="0" xfId="10" applyNumberFormat="1" applyFont="1" applyFill="1" applyBorder="1" applyAlignment="1" applyProtection="1">
      <alignment horizontal="right" vertical="center"/>
      <protection hidden="1"/>
    </xf>
    <xf numFmtId="0" fontId="31" fillId="0" borderId="0" xfId="10" applyFont="1" applyFill="1" applyBorder="1" applyAlignment="1" applyProtection="1">
      <alignment horizontal="right" vertical="center"/>
      <protection hidden="1"/>
    </xf>
    <xf numFmtId="3" fontId="33" fillId="3" borderId="0" xfId="10" applyNumberFormat="1" applyFont="1" applyFill="1" applyBorder="1" applyAlignment="1" applyProtection="1">
      <alignment horizontal="right" vertical="center"/>
      <protection hidden="1"/>
    </xf>
    <xf numFmtId="0" fontId="33" fillId="3" borderId="0" xfId="10" applyFont="1" applyFill="1" applyBorder="1" applyAlignment="1" applyProtection="1">
      <alignment horizontal="right" vertical="center"/>
      <protection hidden="1"/>
    </xf>
    <xf numFmtId="1" fontId="31" fillId="0" borderId="0" xfId="10" applyNumberFormat="1" applyFont="1" applyFill="1" applyBorder="1" applyAlignment="1" applyProtection="1">
      <alignment horizontal="right" vertical="center"/>
      <protection hidden="1"/>
    </xf>
    <xf numFmtId="3" fontId="31" fillId="0" borderId="0" xfId="10" applyNumberFormat="1" applyFont="1" applyFill="1" applyBorder="1" applyAlignment="1" applyProtection="1">
      <alignment horizontal="right" vertical="center" indent="1"/>
      <protection hidden="1"/>
    </xf>
    <xf numFmtId="3" fontId="31" fillId="0" borderId="0" xfId="10" applyNumberFormat="1" applyFont="1" applyFill="1" applyBorder="1" applyAlignment="1" applyProtection="1">
      <alignment horizontal="center" vertical="center"/>
      <protection hidden="1"/>
    </xf>
    <xf numFmtId="0" fontId="44" fillId="0" borderId="0" xfId="1" applyFont="1" applyFill="1" applyBorder="1"/>
    <xf numFmtId="0" fontId="29" fillId="0" borderId="19" xfId="1" applyFont="1" applyFill="1" applyBorder="1" applyAlignment="1">
      <alignment horizontal="left" vertical="center" wrapText="1" indent="1" readingOrder="1"/>
    </xf>
    <xf numFmtId="166" fontId="31" fillId="0" borderId="0" xfId="10" applyNumberFormat="1" applyFont="1" applyFill="1" applyBorder="1" applyAlignment="1" applyProtection="1">
      <alignment horizontal="right" vertical="center"/>
      <protection hidden="1"/>
    </xf>
    <xf numFmtId="166" fontId="31" fillId="0" borderId="2" xfId="10" applyNumberFormat="1" applyFont="1" applyFill="1" applyBorder="1" applyAlignment="1" applyProtection="1">
      <alignment horizontal="right" vertical="center"/>
      <protection hidden="1"/>
    </xf>
    <xf numFmtId="166" fontId="33" fillId="3" borderId="0" xfId="10" applyNumberFormat="1" applyFont="1" applyFill="1" applyBorder="1" applyAlignment="1" applyProtection="1">
      <alignment horizontal="right" vertical="center"/>
      <protection hidden="1"/>
    </xf>
    <xf numFmtId="1" fontId="33" fillId="3" borderId="0" xfId="10" applyNumberFormat="1" applyFont="1" applyFill="1" applyBorder="1" applyAlignment="1" applyProtection="1">
      <alignment horizontal="right" vertical="center"/>
      <protection hidden="1"/>
    </xf>
    <xf numFmtId="0" fontId="29" fillId="0" borderId="0" xfId="1" applyFont="1" applyFill="1" applyBorder="1" applyAlignment="1">
      <alignment horizontal="center" vertical="center" wrapText="1" readingOrder="1"/>
    </xf>
    <xf numFmtId="10" fontId="31" fillId="0" borderId="0" xfId="13" applyNumberFormat="1" applyFont="1" applyFill="1" applyBorder="1" applyAlignment="1">
      <alignment horizontal="center" vertical="center"/>
    </xf>
    <xf numFmtId="1" fontId="31" fillId="0" borderId="0" xfId="10" applyNumberFormat="1" applyFont="1" applyFill="1" applyBorder="1" applyAlignment="1" applyProtection="1">
      <alignment horizontal="right" vertical="center" indent="1"/>
      <protection hidden="1"/>
    </xf>
    <xf numFmtId="1" fontId="31" fillId="0" borderId="16" xfId="10" applyNumberFormat="1" applyFont="1" applyFill="1" applyBorder="1" applyAlignment="1" applyProtection="1">
      <alignment horizontal="right" vertical="center"/>
      <protection hidden="1"/>
    </xf>
    <xf numFmtId="1" fontId="31" fillId="0" borderId="12" xfId="10" applyNumberFormat="1" applyFont="1" applyFill="1" applyBorder="1" applyAlignment="1" applyProtection="1">
      <alignment horizontal="right" vertical="center"/>
      <protection hidden="1"/>
    </xf>
    <xf numFmtId="9" fontId="31" fillId="0" borderId="16" xfId="10" applyNumberFormat="1" applyFont="1" applyFill="1" applyBorder="1" applyAlignment="1" applyProtection="1">
      <alignment horizontal="right" vertical="center"/>
      <protection hidden="1"/>
    </xf>
    <xf numFmtId="9" fontId="31" fillId="0" borderId="12" xfId="10" applyNumberFormat="1" applyFont="1" applyFill="1" applyBorder="1" applyAlignment="1" applyProtection="1">
      <alignment horizontal="right" vertical="center"/>
      <protection hidden="1"/>
    </xf>
    <xf numFmtId="9" fontId="31" fillId="0" borderId="17" xfId="10" applyNumberFormat="1" applyFont="1" applyFill="1" applyBorder="1" applyAlignment="1" applyProtection="1">
      <alignment horizontal="right" vertical="center"/>
      <protection hidden="1"/>
    </xf>
    <xf numFmtId="9" fontId="31" fillId="0" borderId="18" xfId="10" applyNumberFormat="1" applyFont="1" applyFill="1" applyBorder="1" applyAlignment="1" applyProtection="1">
      <alignment horizontal="right" vertical="center"/>
      <protection hidden="1"/>
    </xf>
    <xf numFmtId="9" fontId="31" fillId="0" borderId="30" xfId="6" applyFont="1" applyFill="1" applyBorder="1" applyAlignment="1" applyProtection="1">
      <alignment horizontal="right" vertical="center"/>
      <protection hidden="1"/>
    </xf>
    <xf numFmtId="9" fontId="31" fillId="0" borderId="26" xfId="6" applyFont="1" applyFill="1" applyBorder="1" applyAlignment="1" applyProtection="1">
      <alignment horizontal="right" vertical="center"/>
      <protection hidden="1"/>
    </xf>
    <xf numFmtId="9" fontId="31" fillId="0" borderId="27" xfId="6" applyFont="1" applyFill="1" applyBorder="1" applyAlignment="1" applyProtection="1">
      <alignment horizontal="right" vertical="center"/>
      <protection hidden="1"/>
    </xf>
    <xf numFmtId="9" fontId="31" fillId="0" borderId="16" xfId="6" applyFont="1" applyFill="1" applyBorder="1" applyAlignment="1" applyProtection="1">
      <alignment horizontal="right" vertical="center"/>
      <protection hidden="1"/>
    </xf>
    <xf numFmtId="9" fontId="31" fillId="0" borderId="31" xfId="6" applyFont="1" applyFill="1" applyBorder="1" applyAlignment="1" applyProtection="1">
      <alignment horizontal="right" vertical="center"/>
      <protection hidden="1"/>
    </xf>
    <xf numFmtId="9" fontId="31" fillId="0" borderId="12" xfId="6" applyFont="1" applyFill="1" applyBorder="1" applyAlignment="1" applyProtection="1">
      <alignment horizontal="right" vertical="center"/>
      <protection hidden="1"/>
    </xf>
    <xf numFmtId="9" fontId="31" fillId="0" borderId="12" xfId="6" quotePrefix="1" applyFont="1" applyFill="1" applyBorder="1" applyAlignment="1" applyProtection="1">
      <alignment horizontal="right" vertical="center"/>
      <protection hidden="1"/>
    </xf>
    <xf numFmtId="9" fontId="33" fillId="3" borderId="16" xfId="6" applyFont="1" applyFill="1" applyBorder="1" applyAlignment="1" applyProtection="1">
      <alignment horizontal="right" vertical="center"/>
      <protection hidden="1"/>
    </xf>
    <xf numFmtId="9" fontId="33" fillId="3" borderId="31" xfId="6" applyFont="1" applyFill="1" applyBorder="1" applyAlignment="1" applyProtection="1">
      <alignment horizontal="right" vertical="center"/>
      <protection hidden="1"/>
    </xf>
    <xf numFmtId="9" fontId="33" fillId="3" borderId="12" xfId="6" applyFont="1" applyFill="1" applyBorder="1" applyAlignment="1" applyProtection="1">
      <alignment horizontal="right" vertical="center"/>
      <protection hidden="1"/>
    </xf>
    <xf numFmtId="1" fontId="31" fillId="0" borderId="12" xfId="10" applyNumberFormat="1" applyFont="1" applyFill="1" applyBorder="1" applyAlignment="1" applyProtection="1">
      <alignment horizontal="right" vertical="center" indent="1"/>
      <protection hidden="1"/>
    </xf>
    <xf numFmtId="3" fontId="31" fillId="0" borderId="12" xfId="10" applyNumberFormat="1" applyFont="1" applyFill="1" applyBorder="1" applyAlignment="1" applyProtection="1">
      <alignment horizontal="right" vertical="center" indent="1"/>
      <protection hidden="1"/>
    </xf>
    <xf numFmtId="9" fontId="31" fillId="0" borderId="0" xfId="10" applyNumberFormat="1" applyFont="1" applyFill="1" applyBorder="1" applyAlignment="1" applyProtection="1">
      <alignment horizontal="right" vertical="center"/>
      <protection hidden="1"/>
    </xf>
    <xf numFmtId="9" fontId="31" fillId="0" borderId="2" xfId="10" applyNumberFormat="1" applyFont="1" applyFill="1" applyBorder="1" applyAlignment="1" applyProtection="1">
      <alignment horizontal="right" vertical="center"/>
      <protection hidden="1"/>
    </xf>
    <xf numFmtId="0" fontId="23" fillId="0" borderId="0" xfId="1" applyBorder="1"/>
    <xf numFmtId="9" fontId="76" fillId="0" borderId="26" xfId="6" applyFont="1" applyFill="1" applyBorder="1" applyAlignment="1" applyProtection="1">
      <alignment horizontal="right" vertical="center"/>
      <protection hidden="1"/>
    </xf>
    <xf numFmtId="9" fontId="76" fillId="0" borderId="12" xfId="6" applyFont="1" applyFill="1" applyBorder="1" applyAlignment="1" applyProtection="1">
      <alignment horizontal="right" vertical="center"/>
      <protection hidden="1"/>
    </xf>
    <xf numFmtId="9" fontId="76" fillId="0" borderId="16" xfId="6" applyFont="1" applyFill="1" applyBorder="1" applyAlignment="1" applyProtection="1">
      <alignment horizontal="right" vertical="center"/>
      <protection hidden="1"/>
    </xf>
    <xf numFmtId="9" fontId="76" fillId="0" borderId="17" xfId="6" applyFont="1" applyFill="1" applyBorder="1" applyAlignment="1" applyProtection="1">
      <alignment horizontal="right" vertical="center"/>
      <protection hidden="1"/>
    </xf>
    <xf numFmtId="9" fontId="76" fillId="0" borderId="18" xfId="6" applyFont="1" applyFill="1" applyBorder="1" applyAlignment="1" applyProtection="1">
      <alignment horizontal="right" vertical="center"/>
      <protection hidden="1"/>
    </xf>
    <xf numFmtId="9" fontId="81" fillId="3" borderId="26" xfId="6" applyFont="1" applyFill="1" applyBorder="1" applyAlignment="1" applyProtection="1">
      <alignment horizontal="right" vertical="center"/>
      <protection hidden="1"/>
    </xf>
    <xf numFmtId="9" fontId="81" fillId="3" borderId="27" xfId="6" applyFont="1" applyFill="1" applyBorder="1" applyAlignment="1" applyProtection="1">
      <alignment horizontal="right" vertical="center"/>
      <protection hidden="1"/>
    </xf>
    <xf numFmtId="9" fontId="31" fillId="0" borderId="17" xfId="6" applyFont="1" applyFill="1" applyBorder="1" applyAlignment="1" applyProtection="1">
      <alignment horizontal="right" vertical="center"/>
      <protection hidden="1"/>
    </xf>
    <xf numFmtId="9" fontId="31" fillId="0" borderId="33" xfId="6" applyFont="1" applyFill="1" applyBorder="1" applyAlignment="1" applyProtection="1">
      <alignment horizontal="right" vertical="center"/>
      <protection hidden="1"/>
    </xf>
    <xf numFmtId="9" fontId="31" fillId="0" borderId="18" xfId="6" applyFont="1" applyFill="1" applyBorder="1" applyAlignment="1" applyProtection="1">
      <alignment horizontal="right" vertical="center"/>
      <protection hidden="1"/>
    </xf>
    <xf numFmtId="9" fontId="33" fillId="3" borderId="17" xfId="6" applyFont="1" applyFill="1" applyBorder="1" applyAlignment="1" applyProtection="1">
      <alignment horizontal="right" vertical="center"/>
      <protection hidden="1"/>
    </xf>
    <xf numFmtId="9" fontId="33" fillId="3" borderId="33" xfId="6" applyFont="1" applyFill="1" applyBorder="1" applyAlignment="1" applyProtection="1">
      <alignment horizontal="right" vertical="center"/>
      <protection hidden="1"/>
    </xf>
    <xf numFmtId="9" fontId="33" fillId="3" borderId="18" xfId="6" applyFont="1" applyFill="1" applyBorder="1" applyAlignment="1" applyProtection="1">
      <alignment horizontal="right" vertical="center"/>
      <protection hidden="1"/>
    </xf>
    <xf numFmtId="9" fontId="31" fillId="0" borderId="10" xfId="6" applyFont="1" applyFill="1" applyBorder="1" applyAlignment="1" applyProtection="1">
      <alignment horizontal="right" vertical="center"/>
      <protection hidden="1"/>
    </xf>
    <xf numFmtId="9" fontId="31" fillId="0" borderId="34" xfId="6" applyFont="1" applyFill="1" applyBorder="1" applyAlignment="1" applyProtection="1">
      <alignment horizontal="right" vertical="center"/>
      <protection hidden="1"/>
    </xf>
    <xf numFmtId="9" fontId="33" fillId="3" borderId="34" xfId="6" applyFont="1" applyFill="1" applyBorder="1" applyAlignment="1" applyProtection="1">
      <alignment horizontal="right" vertical="center"/>
      <protection hidden="1"/>
    </xf>
    <xf numFmtId="9" fontId="31" fillId="0" borderId="16" xfId="6" applyFont="1" applyFill="1" applyBorder="1" applyAlignment="1" applyProtection="1">
      <alignment horizontal="right" vertical="center" indent="1"/>
      <protection hidden="1"/>
    </xf>
    <xf numFmtId="9" fontId="31" fillId="0" borderId="31" xfId="6" applyFont="1" applyFill="1" applyBorder="1" applyAlignment="1" applyProtection="1">
      <alignment horizontal="right" vertical="center" indent="1"/>
      <protection hidden="1"/>
    </xf>
    <xf numFmtId="9" fontId="31" fillId="0" borderId="12" xfId="6" applyFont="1" applyFill="1" applyBorder="1" applyAlignment="1" applyProtection="1">
      <alignment horizontal="right" vertical="center" indent="1"/>
      <protection hidden="1"/>
    </xf>
    <xf numFmtId="9" fontId="31" fillId="0" borderId="17" xfId="6" applyFont="1" applyFill="1" applyBorder="1" applyAlignment="1" applyProtection="1">
      <alignment horizontal="right" vertical="center" indent="1"/>
      <protection hidden="1"/>
    </xf>
    <xf numFmtId="9" fontId="31" fillId="0" borderId="33" xfId="6" applyFont="1" applyFill="1" applyBorder="1" applyAlignment="1" applyProtection="1">
      <alignment horizontal="right" vertical="center" indent="1"/>
      <protection hidden="1"/>
    </xf>
    <xf numFmtId="9" fontId="31" fillId="0" borderId="18" xfId="6" applyFont="1" applyFill="1" applyBorder="1" applyAlignment="1" applyProtection="1">
      <alignment horizontal="right" vertical="center" indent="1"/>
      <protection hidden="1"/>
    </xf>
    <xf numFmtId="9" fontId="33" fillId="3" borderId="16" xfId="6" applyFont="1" applyFill="1" applyBorder="1" applyAlignment="1" applyProtection="1">
      <alignment horizontal="right" vertical="center" indent="1"/>
      <protection hidden="1"/>
    </xf>
    <xf numFmtId="9" fontId="33" fillId="3" borderId="31" xfId="6" applyFont="1" applyFill="1" applyBorder="1" applyAlignment="1" applyProtection="1">
      <alignment horizontal="right" vertical="center" indent="1"/>
      <protection hidden="1"/>
    </xf>
    <xf numFmtId="9" fontId="33" fillId="3" borderId="12" xfId="6" applyFont="1" applyFill="1" applyBorder="1" applyAlignment="1" applyProtection="1">
      <alignment horizontal="right" vertical="center" indent="1"/>
      <protection hidden="1"/>
    </xf>
    <xf numFmtId="9" fontId="33" fillId="3" borderId="21" xfId="6" applyFont="1" applyFill="1" applyBorder="1" applyAlignment="1" applyProtection="1">
      <alignment horizontal="right" vertical="center" indent="1"/>
      <protection hidden="1"/>
    </xf>
    <xf numFmtId="9" fontId="33" fillId="3" borderId="35" xfId="6" applyFont="1" applyFill="1" applyBorder="1" applyAlignment="1" applyProtection="1">
      <alignment horizontal="right" vertical="center" indent="1"/>
      <protection hidden="1"/>
    </xf>
    <xf numFmtId="9" fontId="33" fillId="3" borderId="23" xfId="6" applyFont="1" applyFill="1" applyBorder="1" applyAlignment="1" applyProtection="1">
      <alignment horizontal="right" vertical="center" indent="1"/>
      <protection hidden="1"/>
    </xf>
    <xf numFmtId="0" fontId="23" fillId="0" borderId="0" xfId="1" applyFill="1" applyBorder="1"/>
    <xf numFmtId="1" fontId="31" fillId="0" borderId="16" xfId="10" applyNumberFormat="1" applyFont="1" applyFill="1" applyBorder="1" applyAlignment="1" applyProtection="1">
      <alignment horizontal="right" vertical="center" indent="1"/>
      <protection hidden="1"/>
    </xf>
    <xf numFmtId="9" fontId="31" fillId="0" borderId="26" xfId="6" applyFont="1" applyFill="1" applyBorder="1" applyAlignment="1" applyProtection="1">
      <alignment horizontal="right" vertical="center" indent="1"/>
      <protection hidden="1"/>
    </xf>
    <xf numFmtId="9" fontId="33" fillId="3" borderId="17" xfId="6" applyFont="1" applyFill="1" applyBorder="1" applyAlignment="1" applyProtection="1">
      <alignment horizontal="right" vertical="center" indent="1"/>
      <protection hidden="1"/>
    </xf>
    <xf numFmtId="9" fontId="33" fillId="3" borderId="18" xfId="6" applyFont="1" applyFill="1" applyBorder="1" applyAlignment="1" applyProtection="1">
      <alignment horizontal="right" vertical="center" indent="1"/>
      <protection hidden="1"/>
    </xf>
    <xf numFmtId="0" fontId="82" fillId="0" borderId="0" xfId="1" applyFont="1"/>
    <xf numFmtId="9" fontId="31" fillId="0" borderId="26" xfId="6" applyFont="1" applyFill="1" applyBorder="1" applyAlignment="1" applyProtection="1">
      <alignment horizontal="right" vertical="center" indent="1" readingOrder="1"/>
      <protection hidden="1"/>
    </xf>
    <xf numFmtId="9" fontId="31" fillId="0" borderId="39" xfId="6" applyFont="1" applyFill="1" applyBorder="1" applyAlignment="1" applyProtection="1">
      <alignment horizontal="right" vertical="center" indent="1" readingOrder="1"/>
      <protection hidden="1"/>
    </xf>
    <xf numFmtId="9" fontId="31" fillId="0" borderId="16" xfId="6" applyFont="1" applyFill="1" applyBorder="1" applyAlignment="1" applyProtection="1">
      <alignment horizontal="right" vertical="center" indent="1" readingOrder="1"/>
      <protection hidden="1"/>
    </xf>
    <xf numFmtId="9" fontId="31" fillId="0" borderId="12" xfId="6" applyFont="1" applyFill="1" applyBorder="1" applyAlignment="1" applyProtection="1">
      <alignment horizontal="right" vertical="center" indent="1" readingOrder="1"/>
      <protection hidden="1"/>
    </xf>
    <xf numFmtId="9" fontId="33" fillId="3" borderId="16" xfId="6" applyFont="1" applyFill="1" applyBorder="1" applyAlignment="1" applyProtection="1">
      <alignment horizontal="right" vertical="center" indent="1" readingOrder="1"/>
      <protection hidden="1"/>
    </xf>
    <xf numFmtId="9" fontId="33" fillId="3" borderId="12" xfId="6" applyFont="1" applyFill="1" applyBorder="1" applyAlignment="1" applyProtection="1">
      <alignment horizontal="right" vertical="center" indent="1" readingOrder="1"/>
      <protection hidden="1"/>
    </xf>
    <xf numFmtId="9" fontId="31" fillId="0" borderId="17" xfId="6" applyFont="1" applyFill="1" applyBorder="1" applyAlignment="1" applyProtection="1">
      <alignment horizontal="right" vertical="center" indent="1" readingOrder="1"/>
      <protection hidden="1"/>
    </xf>
    <xf numFmtId="9" fontId="31" fillId="0" borderId="18" xfId="6" applyFont="1" applyFill="1" applyBorder="1" applyAlignment="1" applyProtection="1">
      <alignment horizontal="right" vertical="center" indent="1" readingOrder="1"/>
      <protection hidden="1"/>
    </xf>
    <xf numFmtId="0" fontId="83" fillId="0" borderId="0" xfId="1" applyFont="1" applyAlignment="1">
      <alignment vertical="center"/>
    </xf>
    <xf numFmtId="165" fontId="31" fillId="2" borderId="0" xfId="1" applyNumberFormat="1" applyFont="1" applyFill="1" applyBorder="1" applyAlignment="1">
      <alignment horizontal="right" vertical="center" indent="1"/>
    </xf>
    <xf numFmtId="3" fontId="21" fillId="0" borderId="0" xfId="1" applyNumberFormat="1" applyFont="1" applyFill="1" applyAlignment="1">
      <alignment horizontal="right" vertical="center" indent="1"/>
    </xf>
    <xf numFmtId="164" fontId="21" fillId="3" borderId="0" xfId="1" applyNumberFormat="1" applyFont="1" applyFill="1" applyAlignment="1">
      <alignment horizontal="right" vertical="center" indent="1"/>
    </xf>
    <xf numFmtId="0" fontId="24" fillId="2" borderId="0" xfId="1" applyFont="1" applyFill="1"/>
    <xf numFmtId="0" fontId="31" fillId="5" borderId="0" xfId="10" applyFont="1" applyFill="1" applyBorder="1" applyAlignment="1" applyProtection="1">
      <alignment vertical="center"/>
      <protection hidden="1"/>
    </xf>
    <xf numFmtId="0" fontId="31" fillId="5" borderId="0" xfId="10" applyFont="1" applyFill="1" applyBorder="1" applyAlignment="1" applyProtection="1">
      <alignment vertical="center"/>
    </xf>
    <xf numFmtId="0" fontId="21" fillId="0" borderId="1" xfId="1" applyFont="1" applyBorder="1" applyAlignment="1">
      <alignment horizontal="left"/>
    </xf>
    <xf numFmtId="0" fontId="21" fillId="0" borderId="0" xfId="1" applyFont="1" applyBorder="1" applyAlignment="1">
      <alignment horizontal="center"/>
    </xf>
    <xf numFmtId="0" fontId="21" fillId="0" borderId="0" xfId="1" applyFont="1" applyFill="1" applyBorder="1" applyAlignment="1">
      <alignment horizontal="left" indent="1"/>
    </xf>
    <xf numFmtId="0" fontId="21" fillId="0" borderId="0" xfId="1" applyFont="1" applyFill="1" applyBorder="1" applyAlignment="1">
      <alignment horizontal="center"/>
    </xf>
    <xf numFmtId="0" fontId="23" fillId="0" borderId="0" xfId="1" applyAlignment="1">
      <alignment horizontal="right" vertical="center" indent="1"/>
    </xf>
    <xf numFmtId="0" fontId="18" fillId="0" borderId="0" xfId="1" applyFont="1" applyAlignment="1">
      <alignment horizontal="right" indent="1"/>
    </xf>
    <xf numFmtId="3" fontId="18" fillId="2" borderId="0" xfId="1" applyNumberFormat="1" applyFont="1" applyFill="1" applyAlignment="1">
      <alignment horizontal="right" vertical="center"/>
    </xf>
    <xf numFmtId="0" fontId="85" fillId="0" borderId="0" xfId="1" applyFont="1" applyFill="1" applyAlignment="1">
      <alignment horizontal="right" indent="1"/>
    </xf>
    <xf numFmtId="1" fontId="21" fillId="0" borderId="0" xfId="1" applyNumberFormat="1" applyFont="1" applyFill="1" applyBorder="1" applyAlignment="1">
      <alignment horizontal="right" vertical="center" indent="1"/>
    </xf>
    <xf numFmtId="0" fontId="31" fillId="0" borderId="0" xfId="10" applyFont="1" applyFill="1" applyBorder="1" applyAlignment="1" applyProtection="1">
      <alignment horizontal="left"/>
      <protection hidden="1"/>
    </xf>
    <xf numFmtId="0" fontId="33" fillId="3" borderId="0" xfId="10" applyFont="1" applyFill="1" applyBorder="1" applyAlignment="1" applyProtection="1">
      <alignment horizontal="left"/>
      <protection hidden="1"/>
    </xf>
    <xf numFmtId="0" fontId="31" fillId="0" borderId="0" xfId="1" applyFont="1" applyFill="1" applyBorder="1" applyAlignment="1">
      <alignment horizontal="left" vertical="center" wrapText="1" indent="1" readingOrder="1"/>
    </xf>
    <xf numFmtId="0" fontId="33" fillId="0" borderId="0" xfId="1" applyFont="1" applyFill="1" applyAlignment="1">
      <alignment vertical="center"/>
    </xf>
    <xf numFmtId="0" fontId="101" fillId="0" borderId="0" xfId="1" applyFont="1" applyFill="1" applyBorder="1"/>
    <xf numFmtId="0" fontId="23" fillId="0" borderId="0" xfId="1" applyFont="1" applyFill="1" applyBorder="1"/>
    <xf numFmtId="0" fontId="55" fillId="0" borderId="0" xfId="1" applyFont="1"/>
    <xf numFmtId="0" fontId="33" fillId="0" borderId="0" xfId="1" applyFont="1"/>
    <xf numFmtId="3" fontId="102" fillId="0" borderId="0" xfId="15" applyNumberFormat="1" applyFont="1" applyFill="1" applyBorder="1" applyAlignment="1">
      <alignment horizontal="right"/>
    </xf>
    <xf numFmtId="0" fontId="33" fillId="0" borderId="0" xfId="1" applyFont="1" applyFill="1" applyBorder="1"/>
    <xf numFmtId="1" fontId="31" fillId="0" borderId="0" xfId="16" applyNumberFormat="1" applyFont="1" applyFill="1" applyBorder="1" applyAlignment="1" applyProtection="1">
      <alignment horizontal="left" wrapText="1"/>
      <protection hidden="1"/>
    </xf>
    <xf numFmtId="14" fontId="21" fillId="0" borderId="1" xfId="1" applyNumberFormat="1" applyFont="1" applyBorder="1" applyAlignment="1">
      <alignment horizontal="right"/>
    </xf>
    <xf numFmtId="0" fontId="31" fillId="0" borderId="0" xfId="1" applyFont="1" applyFill="1" applyAlignment="1"/>
    <xf numFmtId="3" fontId="31" fillId="0" borderId="0" xfId="1" applyNumberFormat="1" applyFont="1" applyAlignment="1">
      <alignment horizontal="right"/>
    </xf>
    <xf numFmtId="3" fontId="31" fillId="0" borderId="0" xfId="1" applyNumberFormat="1" applyFont="1" applyFill="1" applyBorder="1" applyAlignment="1">
      <alignment horizontal="right"/>
    </xf>
    <xf numFmtId="1" fontId="18" fillId="0" borderId="0" xfId="1" applyNumberFormat="1" applyFont="1" applyAlignment="1">
      <alignment horizontal="right"/>
    </xf>
    <xf numFmtId="0" fontId="101" fillId="0" borderId="0" xfId="1" applyFont="1"/>
    <xf numFmtId="3" fontId="101" fillId="0" borderId="0" xfId="1" applyNumberFormat="1" applyFont="1"/>
    <xf numFmtId="3" fontId="23" fillId="0" borderId="0" xfId="1" applyNumberFormat="1"/>
    <xf numFmtId="0" fontId="103" fillId="0" borderId="0" xfId="1" applyFont="1" applyFill="1"/>
    <xf numFmtId="0" fontId="23" fillId="0" borderId="0" xfId="1" applyFill="1" applyBorder="1" applyAlignment="1"/>
    <xf numFmtId="0" fontId="23" fillId="0" borderId="0" xfId="1" applyFill="1" applyAlignment="1">
      <alignment horizontal="right" indent="1"/>
    </xf>
    <xf numFmtId="3" fontId="21" fillId="0" borderId="0" xfId="1" applyNumberFormat="1" applyFont="1" applyFill="1" applyBorder="1" applyAlignment="1">
      <alignment horizontal="right" vertical="center" indent="1"/>
    </xf>
    <xf numFmtId="3" fontId="23" fillId="0" borderId="0" xfId="1" applyNumberFormat="1" applyFill="1"/>
    <xf numFmtId="164" fontId="18" fillId="0" borderId="0" xfId="1" applyNumberFormat="1" applyFont="1" applyFill="1" applyBorder="1" applyAlignment="1">
      <alignment horizontal="right" vertical="center" indent="1"/>
    </xf>
    <xf numFmtId="0" fontId="21" fillId="0" borderId="0" xfId="1" applyFont="1" applyFill="1" applyAlignment="1">
      <alignment vertical="center"/>
    </xf>
    <xf numFmtId="3" fontId="23" fillId="0" borderId="0" xfId="1" applyNumberFormat="1" applyFill="1" applyBorder="1"/>
    <xf numFmtId="3" fontId="29" fillId="0" borderId="0" xfId="1" applyNumberFormat="1" applyFont="1" applyFill="1" applyBorder="1" applyAlignment="1">
      <alignment horizontal="center" vertical="center" wrapText="1" readingOrder="1"/>
    </xf>
    <xf numFmtId="0" fontId="18" fillId="0" borderId="0" xfId="1" applyNumberFormat="1" applyFont="1" applyAlignment="1">
      <alignment horizontal="left" vertical="center"/>
    </xf>
    <xf numFmtId="164" fontId="18" fillId="0" borderId="0" xfId="1" applyNumberFormat="1" applyFont="1" applyAlignment="1">
      <alignment horizontal="right" vertical="center" indent="1"/>
    </xf>
    <xf numFmtId="164" fontId="21" fillId="0" borderId="0" xfId="1" applyNumberFormat="1" applyFont="1" applyFill="1" applyBorder="1" applyAlignment="1">
      <alignment horizontal="right" vertical="center" indent="1"/>
    </xf>
    <xf numFmtId="0" fontId="104" fillId="0" borderId="0" xfId="1" applyFont="1" applyFill="1" applyAlignment="1">
      <alignment horizontal="right" vertical="center" indent="1"/>
    </xf>
    <xf numFmtId="0" fontId="33" fillId="0" borderId="0" xfId="16" applyFont="1" applyFill="1" applyBorder="1" applyAlignment="1" applyProtection="1">
      <alignment horizontal="center" vertical="center"/>
      <protection hidden="1"/>
    </xf>
    <xf numFmtId="0" fontId="33" fillId="0" borderId="0" xfId="1" applyFont="1" applyFill="1" applyBorder="1" applyAlignment="1">
      <alignment horizontal="center" vertical="center"/>
    </xf>
    <xf numFmtId="166" fontId="31" fillId="0" borderId="0" xfId="16" applyNumberFormat="1" applyFont="1" applyFill="1" applyBorder="1" applyAlignment="1" applyProtection="1">
      <alignment horizontal="right" wrapText="1" indent="1"/>
      <protection hidden="1"/>
    </xf>
    <xf numFmtId="166" fontId="31" fillId="0" borderId="0" xfId="16" applyNumberFormat="1" applyFont="1" applyFill="1" applyBorder="1" applyAlignment="1" applyProtection="1">
      <alignment horizontal="right" indent="1"/>
      <protection hidden="1"/>
    </xf>
    <xf numFmtId="0" fontId="23" fillId="0" borderId="0" xfId="1" applyFill="1" applyAlignment="1">
      <alignment horizontal="right" vertical="center" indent="1"/>
    </xf>
    <xf numFmtId="0" fontId="18" fillId="0" borderId="0" xfId="1" applyNumberFormat="1" applyFont="1" applyBorder="1" applyAlignment="1">
      <alignment horizontal="left" vertical="center"/>
    </xf>
    <xf numFmtId="164" fontId="18" fillId="0" borderId="0" xfId="1" applyNumberFormat="1" applyFont="1" applyBorder="1" applyAlignment="1">
      <alignment horizontal="right" vertical="center" indent="1"/>
    </xf>
    <xf numFmtId="0" fontId="21" fillId="3" borderId="0" xfId="1" applyNumberFormat="1" applyFont="1" applyFill="1" applyAlignment="1">
      <alignment horizontal="left" vertical="center"/>
    </xf>
    <xf numFmtId="166" fontId="33" fillId="0" borderId="0" xfId="16" applyNumberFormat="1" applyFont="1" applyFill="1" applyBorder="1" applyAlignment="1" applyProtection="1">
      <alignment horizontal="right" indent="1"/>
      <protection hidden="1"/>
    </xf>
    <xf numFmtId="0" fontId="31" fillId="0" borderId="0" xfId="16" applyFont="1" applyFill="1" applyBorder="1" applyAlignment="1" applyProtection="1">
      <alignment horizontal="left" indent="1"/>
      <protection hidden="1"/>
    </xf>
    <xf numFmtId="0" fontId="33" fillId="0" borderId="2" xfId="16" applyFont="1" applyFill="1" applyBorder="1" applyAlignment="1" applyProtection="1">
      <alignment horizontal="left" indent="1"/>
      <protection hidden="1"/>
    </xf>
    <xf numFmtId="0" fontId="33" fillId="0" borderId="2" xfId="1" applyFont="1" applyFill="1" applyBorder="1" applyAlignment="1">
      <alignment horizontal="right" vertical="center"/>
    </xf>
    <xf numFmtId="0" fontId="33" fillId="0" borderId="2" xfId="16" applyFont="1" applyFill="1" applyBorder="1" applyAlignment="1" applyProtection="1">
      <alignment horizontal="right" indent="1"/>
      <protection hidden="1"/>
    </xf>
    <xf numFmtId="0" fontId="31" fillId="0" borderId="0" xfId="16" applyFont="1" applyFill="1" applyBorder="1" applyAlignment="1" applyProtection="1">
      <alignment horizontal="left"/>
      <protection hidden="1"/>
    </xf>
    <xf numFmtId="0" fontId="31" fillId="0" borderId="0" xfId="16" applyFont="1" applyFill="1" applyBorder="1" applyAlignment="1" applyProtection="1">
      <alignment horizontal="right" indent="1"/>
      <protection hidden="1"/>
    </xf>
    <xf numFmtId="0" fontId="33" fillId="0" borderId="0" xfId="1" applyFont="1" applyFill="1" applyBorder="1" applyAlignment="1">
      <alignment horizontal="center"/>
    </xf>
    <xf numFmtId="3" fontId="23" fillId="0" borderId="0" xfId="1" applyNumberFormat="1" applyAlignment="1">
      <alignment horizontal="right" vertical="center" indent="1"/>
    </xf>
    <xf numFmtId="1" fontId="31" fillId="0" borderId="0" xfId="16" applyNumberFormat="1" applyFont="1" applyFill="1" applyBorder="1" applyAlignment="1" applyProtection="1">
      <alignment horizontal="right" vertical="center" wrapText="1" indent="1"/>
      <protection hidden="1"/>
    </xf>
    <xf numFmtId="0" fontId="33" fillId="2" borderId="0" xfId="16" applyFont="1" applyFill="1" applyBorder="1" applyAlignment="1" applyProtection="1">
      <alignment horizontal="left" indent="1"/>
      <protection hidden="1"/>
    </xf>
    <xf numFmtId="0" fontId="33" fillId="3" borderId="0" xfId="16" applyFont="1" applyFill="1" applyBorder="1" applyAlignment="1" applyProtection="1">
      <alignment horizontal="left" indent="1"/>
      <protection hidden="1"/>
    </xf>
    <xf numFmtId="166" fontId="33" fillId="3" borderId="0" xfId="16" applyNumberFormat="1" applyFont="1" applyFill="1" applyBorder="1" applyAlignment="1" applyProtection="1">
      <alignment horizontal="right" indent="1"/>
      <protection hidden="1"/>
    </xf>
    <xf numFmtId="3" fontId="31" fillId="0" borderId="0" xfId="16" applyNumberFormat="1" applyFont="1" applyFill="1" applyBorder="1" applyAlignment="1" applyProtection="1">
      <alignment horizontal="right" vertical="center" indent="1"/>
      <protection hidden="1"/>
    </xf>
    <xf numFmtId="0" fontId="33" fillId="3" borderId="0" xfId="16" applyFont="1" applyFill="1" applyBorder="1" applyAlignment="1" applyProtection="1">
      <alignment horizontal="left"/>
      <protection hidden="1"/>
    </xf>
    <xf numFmtId="0" fontId="33" fillId="3" borderId="0" xfId="16" applyFont="1" applyFill="1" applyBorder="1" applyAlignment="1" applyProtection="1">
      <alignment horizontal="right" indent="1"/>
      <protection hidden="1"/>
    </xf>
    <xf numFmtId="0" fontId="23" fillId="0" borderId="0" xfId="1" applyAlignment="1">
      <alignment horizontal="right"/>
    </xf>
    <xf numFmtId="0" fontId="33" fillId="0" borderId="0" xfId="16" applyFont="1" applyFill="1" applyBorder="1" applyAlignment="1" applyProtection="1">
      <alignment horizontal="left" indent="1"/>
      <protection hidden="1"/>
    </xf>
    <xf numFmtId="0" fontId="24" fillId="0" borderId="0" xfId="1" applyFont="1" applyFill="1" applyAlignment="1">
      <alignment horizontal="right"/>
    </xf>
    <xf numFmtId="0" fontId="23" fillId="0" borderId="0" xfId="1" applyFill="1" applyAlignment="1">
      <alignment horizontal="right"/>
    </xf>
    <xf numFmtId="166" fontId="31" fillId="0" borderId="0" xfId="16" applyNumberFormat="1" applyFont="1" applyFill="1" applyBorder="1" applyAlignment="1" applyProtection="1">
      <alignment horizontal="right" vertical="center" wrapText="1" indent="1"/>
      <protection hidden="1"/>
    </xf>
    <xf numFmtId="166" fontId="31" fillId="0" borderId="0" xfId="16" applyNumberFormat="1" applyFont="1" applyFill="1" applyBorder="1" applyAlignment="1" applyProtection="1">
      <alignment horizontal="right" vertical="center" indent="1"/>
      <protection hidden="1"/>
    </xf>
    <xf numFmtId="1" fontId="31" fillId="0" borderId="0" xfId="16" applyNumberFormat="1" applyFont="1" applyFill="1" applyBorder="1" applyAlignment="1" applyProtection="1">
      <alignment horizontal="right" indent="1"/>
      <protection hidden="1"/>
    </xf>
    <xf numFmtId="166" fontId="31" fillId="0" borderId="0" xfId="16" applyNumberFormat="1" applyFont="1" applyFill="1" applyBorder="1" applyAlignment="1" applyProtection="1">
      <alignment horizontal="left" indent="1"/>
      <protection hidden="1"/>
    </xf>
    <xf numFmtId="164" fontId="19" fillId="0" borderId="0" xfId="16" applyNumberFormat="1" applyFont="1" applyFill="1" applyBorder="1" applyAlignment="1" applyProtection="1">
      <alignment horizontal="right"/>
      <protection hidden="1"/>
    </xf>
    <xf numFmtId="9" fontId="18" fillId="0" borderId="0" xfId="1" applyNumberFormat="1" applyFont="1" applyFill="1" applyBorder="1" applyAlignment="1">
      <alignment horizontal="right" vertical="center" indent="1"/>
    </xf>
    <xf numFmtId="3" fontId="24" fillId="0" borderId="0" xfId="15" applyNumberFormat="1" applyFont="1" applyFill="1" applyBorder="1" applyAlignment="1">
      <alignment horizontal="left"/>
    </xf>
    <xf numFmtId="9" fontId="31" fillId="0" borderId="0" xfId="12" applyNumberFormat="1" applyFont="1" applyFill="1" applyBorder="1" applyAlignment="1">
      <alignment horizontal="right" indent="1"/>
    </xf>
    <xf numFmtId="9" fontId="31" fillId="0" borderId="0" xfId="12" quotePrefix="1" applyNumberFormat="1" applyFont="1" applyFill="1" applyBorder="1" applyAlignment="1">
      <alignment horizontal="right" indent="1"/>
    </xf>
    <xf numFmtId="0" fontId="18" fillId="2" borderId="0" xfId="1" applyFont="1" applyFill="1" applyBorder="1"/>
    <xf numFmtId="0" fontId="21" fillId="0" borderId="0" xfId="1" applyFont="1" applyFill="1" applyBorder="1"/>
    <xf numFmtId="9" fontId="31" fillId="0" borderId="2" xfId="12" applyNumberFormat="1" applyFont="1" applyFill="1" applyBorder="1" applyAlignment="1">
      <alignment horizontal="right" indent="1"/>
    </xf>
    <xf numFmtId="9" fontId="31" fillId="0" borderId="2" xfId="12" quotePrefix="1" applyNumberFormat="1" applyFont="1" applyFill="1" applyBorder="1" applyAlignment="1">
      <alignment horizontal="right" indent="1"/>
    </xf>
    <xf numFmtId="9" fontId="18" fillId="0" borderId="0" xfId="1" applyNumberFormat="1" applyFont="1" applyAlignment="1">
      <alignment horizontal="right" indent="1"/>
    </xf>
    <xf numFmtId="0" fontId="21" fillId="0" borderId="0" xfId="1" applyFont="1" applyFill="1"/>
    <xf numFmtId="0" fontId="43" fillId="2" borderId="0" xfId="5" applyFont="1" applyFill="1" applyAlignment="1"/>
    <xf numFmtId="16" fontId="43" fillId="2" borderId="0" xfId="5" quotePrefix="1" applyNumberFormat="1" applyFont="1" applyFill="1" applyAlignment="1">
      <alignment horizontal="right"/>
    </xf>
    <xf numFmtId="0" fontId="43" fillId="2" borderId="7" xfId="5" applyFont="1" applyFill="1" applyBorder="1" applyAlignment="1"/>
    <xf numFmtId="0" fontId="43" fillId="2" borderId="0" xfId="5" applyFont="1" applyFill="1" applyAlignment="1">
      <alignment horizontal="left"/>
    </xf>
    <xf numFmtId="3" fontId="43" fillId="2" borderId="0" xfId="5" applyNumberFormat="1" applyFont="1" applyFill="1" applyBorder="1" applyAlignment="1"/>
    <xf numFmtId="0" fontId="43" fillId="2" borderId="0" xfId="5" quotePrefix="1" applyFont="1" applyFill="1" applyAlignment="1">
      <alignment horizontal="left"/>
    </xf>
    <xf numFmtId="0" fontId="43" fillId="2" borderId="7" xfId="5" quotePrefix="1" applyFont="1" applyFill="1" applyBorder="1" applyAlignment="1">
      <alignment horizontal="left"/>
    </xf>
    <xf numFmtId="3" fontId="43" fillId="2" borderId="7" xfId="5" applyNumberFormat="1" applyFont="1" applyFill="1" applyBorder="1" applyAlignment="1"/>
    <xf numFmtId="0" fontId="32" fillId="2" borderId="0" xfId="5" applyFont="1" applyFill="1" applyBorder="1" applyAlignment="1"/>
    <xf numFmtId="3" fontId="37" fillId="2" borderId="0" xfId="5" applyNumberFormat="1" applyFont="1" applyFill="1" applyAlignment="1"/>
    <xf numFmtId="0" fontId="0" fillId="2" borderId="0" xfId="5" applyFont="1" applyFill="1" applyAlignment="1"/>
    <xf numFmtId="0" fontId="37" fillId="2" borderId="0" xfId="5" applyFont="1" applyFill="1" applyAlignment="1"/>
    <xf numFmtId="0" fontId="37" fillId="2" borderId="7" xfId="5" applyFont="1" applyFill="1" applyBorder="1" applyAlignment="1"/>
    <xf numFmtId="0" fontId="32" fillId="2" borderId="8" xfId="5" applyFont="1" applyFill="1" applyBorder="1" applyAlignment="1"/>
    <xf numFmtId="3" fontId="32" fillId="2" borderId="8" xfId="5" applyNumberFormat="1" applyFont="1" applyFill="1" applyBorder="1" applyAlignment="1"/>
    <xf numFmtId="0" fontId="43" fillId="2" borderId="8" xfId="5" applyFont="1" applyFill="1" applyBorder="1" applyAlignment="1"/>
    <xf numFmtId="0" fontId="0" fillId="2" borderId="8" xfId="5" applyFont="1" applyFill="1" applyBorder="1" applyAlignment="1"/>
    <xf numFmtId="3" fontId="43" fillId="2" borderId="8" xfId="5" applyNumberFormat="1" applyFont="1" applyFill="1" applyBorder="1" applyAlignment="1"/>
    <xf numFmtId="3" fontId="109" fillId="2" borderId="8" xfId="5" applyNumberFormat="1" applyFont="1" applyFill="1" applyBorder="1" applyAlignment="1"/>
    <xf numFmtId="3" fontId="32" fillId="2" borderId="0" xfId="5" applyNumberFormat="1" applyFont="1" applyFill="1" applyBorder="1" applyAlignment="1"/>
    <xf numFmtId="0" fontId="32" fillId="2" borderId="7" xfId="5" applyFont="1" applyFill="1" applyBorder="1" applyAlignment="1"/>
    <xf numFmtId="0" fontId="109" fillId="2" borderId="7" xfId="5" applyFont="1" applyFill="1" applyBorder="1" applyAlignment="1"/>
    <xf numFmtId="0" fontId="110" fillId="2" borderId="7" xfId="5" applyFont="1" applyFill="1" applyBorder="1" applyAlignment="1"/>
    <xf numFmtId="16" fontId="43" fillId="2" borderId="0" xfId="5" applyNumberFormat="1" applyFont="1" applyFill="1" applyAlignment="1">
      <alignment horizontal="right"/>
    </xf>
    <xf numFmtId="16" fontId="43" fillId="2" borderId="0" xfId="5" applyNumberFormat="1" applyFont="1" applyFill="1" applyBorder="1" applyAlignment="1">
      <alignment horizontal="right"/>
    </xf>
    <xf numFmtId="0" fontId="43" fillId="2" borderId="7" xfId="5" quotePrefix="1" applyFont="1" applyFill="1" applyBorder="1" applyAlignment="1">
      <alignment horizontal="right"/>
    </xf>
    <xf numFmtId="3" fontId="43" fillId="2" borderId="50" xfId="5" applyNumberFormat="1" applyFont="1" applyFill="1" applyBorder="1" applyAlignment="1"/>
    <xf numFmtId="3" fontId="43" fillId="2" borderId="0" xfId="5" applyNumberFormat="1" applyFont="1" applyFill="1" applyBorder="1" applyAlignment="1">
      <alignment horizontal="right"/>
    </xf>
    <xf numFmtId="3" fontId="43" fillId="2" borderId="34" xfId="5" applyNumberFormat="1" applyFont="1" applyFill="1" applyBorder="1" applyAlignment="1"/>
    <xf numFmtId="3" fontId="43" fillId="2" borderId="7" xfId="5" applyNumberFormat="1" applyFont="1" applyFill="1" applyBorder="1" applyAlignment="1">
      <alignment horizontal="right"/>
    </xf>
    <xf numFmtId="3" fontId="43" fillId="2" borderId="51" xfId="5" applyNumberFormat="1" applyFont="1" applyFill="1" applyBorder="1" applyAlignment="1"/>
    <xf numFmtId="3" fontId="32" fillId="2" borderId="50" xfId="5" applyNumberFormat="1" applyFont="1" applyFill="1" applyBorder="1" applyAlignment="1"/>
    <xf numFmtId="0" fontId="43" fillId="2" borderId="0" xfId="5" applyFont="1" applyFill="1" applyBorder="1" applyAlignment="1"/>
    <xf numFmtId="0" fontId="43" fillId="2" borderId="34" xfId="5" applyFont="1" applyFill="1" applyBorder="1" applyAlignment="1"/>
    <xf numFmtId="0" fontId="43" fillId="2" borderId="0" xfId="5" applyFont="1" applyFill="1" applyBorder="1" applyAlignment="1">
      <alignment wrapText="1"/>
    </xf>
    <xf numFmtId="3" fontId="43" fillId="2" borderId="34" xfId="5" applyNumberFormat="1" applyFont="1" applyFill="1" applyBorder="1" applyAlignment="1">
      <alignment horizontal="right"/>
    </xf>
    <xf numFmtId="0" fontId="43" fillId="2" borderId="7" xfId="5" applyFont="1" applyFill="1" applyBorder="1" applyAlignment="1">
      <alignment wrapText="1"/>
    </xf>
    <xf numFmtId="3" fontId="43" fillId="2" borderId="51" xfId="5" applyNumberFormat="1" applyFont="1" applyFill="1" applyBorder="1" applyAlignment="1">
      <alignment horizontal="right"/>
    </xf>
    <xf numFmtId="3" fontId="32" fillId="2" borderId="8" xfId="5" applyNumberFormat="1" applyFont="1" applyFill="1" applyBorder="1" applyAlignment="1">
      <alignment horizontal="right"/>
    </xf>
    <xf numFmtId="0" fontId="110" fillId="2" borderId="8" xfId="5" applyFont="1" applyFill="1" applyBorder="1" applyAlignment="1"/>
    <xf numFmtId="3" fontId="43" fillId="2" borderId="7" xfId="5" applyNumberFormat="1" applyFont="1" applyFill="1" applyBorder="1" applyAlignment="1">
      <alignment horizontal="right" wrapText="1"/>
    </xf>
    <xf numFmtId="3" fontId="109" fillId="2" borderId="7" xfId="5" applyNumberFormat="1" applyFont="1" applyFill="1" applyBorder="1" applyAlignment="1">
      <alignment wrapText="1"/>
    </xf>
    <xf numFmtId="3" fontId="109" fillId="2" borderId="7" xfId="5" applyNumberFormat="1" applyFont="1" applyFill="1" applyBorder="1" applyAlignment="1">
      <alignment horizontal="right" wrapText="1"/>
    </xf>
    <xf numFmtId="0" fontId="32" fillId="2" borderId="7" xfId="5" applyFont="1" applyFill="1" applyBorder="1" applyAlignment="1">
      <alignment horizontal="left"/>
    </xf>
    <xf numFmtId="3" fontId="32" fillId="2" borderId="0" xfId="5" applyNumberFormat="1" applyFont="1" applyFill="1" applyBorder="1" applyAlignment="1">
      <alignment horizontal="right"/>
    </xf>
    <xf numFmtId="0" fontId="42" fillId="2" borderId="0" xfId="17" applyFill="1" applyBorder="1" applyAlignment="1"/>
    <xf numFmtId="0" fontId="28" fillId="2" borderId="0" xfId="5" applyFont="1" applyFill="1" applyBorder="1" applyAlignment="1"/>
    <xf numFmtId="0" fontId="0" fillId="2" borderId="0" xfId="5" applyFont="1" applyFill="1" applyBorder="1" applyAlignment="1"/>
    <xf numFmtId="0" fontId="0" fillId="2" borderId="7" xfId="5" applyFont="1" applyFill="1" applyBorder="1" applyAlignment="1">
      <alignment wrapText="1"/>
    </xf>
    <xf numFmtId="0" fontId="43" fillId="2" borderId="0" xfId="18" applyFont="1" applyFill="1"/>
    <xf numFmtId="1" fontId="21" fillId="0" borderId="0" xfId="1" applyNumberFormat="1" applyFont="1" applyBorder="1" applyAlignment="1">
      <alignment horizontal="right" vertical="center" indent="1"/>
    </xf>
    <xf numFmtId="166" fontId="18" fillId="0" borderId="0" xfId="1" applyNumberFormat="1" applyFont="1" applyFill="1" applyBorder="1" applyAlignment="1">
      <alignment horizontal="right" vertical="center" indent="1"/>
    </xf>
    <xf numFmtId="0" fontId="43" fillId="2" borderId="53" xfId="18" applyFont="1" applyFill="1" applyBorder="1"/>
    <xf numFmtId="0" fontId="43" fillId="2" borderId="53" xfId="10" applyFont="1" applyFill="1" applyBorder="1" applyAlignment="1" applyProtection="1">
      <alignment horizontal="right" wrapText="1"/>
      <protection hidden="1"/>
    </xf>
    <xf numFmtId="0" fontId="43" fillId="2" borderId="8" xfId="10" applyFont="1" applyFill="1" applyBorder="1" applyAlignment="1" applyProtection="1">
      <alignment horizontal="right" wrapText="1"/>
      <protection hidden="1"/>
    </xf>
    <xf numFmtId="0" fontId="43" fillId="2" borderId="54" xfId="10" applyFont="1" applyFill="1" applyBorder="1" applyAlignment="1" applyProtection="1">
      <alignment horizontal="right" wrapText="1"/>
      <protection hidden="1"/>
    </xf>
    <xf numFmtId="0" fontId="43" fillId="2" borderId="34" xfId="18" applyFont="1" applyFill="1" applyBorder="1" applyAlignment="1">
      <alignment vertical="center"/>
    </xf>
    <xf numFmtId="0" fontId="43" fillId="2" borderId="50" xfId="18" applyFont="1" applyFill="1" applyBorder="1" applyAlignment="1">
      <alignment horizontal="right" vertical="center" indent="1"/>
    </xf>
    <xf numFmtId="0" fontId="43" fillId="2" borderId="0" xfId="18" applyFont="1" applyFill="1" applyBorder="1" applyAlignment="1">
      <alignment horizontal="right" vertical="center" indent="1"/>
    </xf>
    <xf numFmtId="0" fontId="43" fillId="2" borderId="31" xfId="18" applyFont="1" applyFill="1" applyBorder="1" applyAlignment="1">
      <alignment horizontal="right" vertical="center" indent="1"/>
    </xf>
    <xf numFmtId="0" fontId="43" fillId="2" borderId="34" xfId="18" applyFont="1" applyFill="1" applyBorder="1" applyAlignment="1">
      <alignment horizontal="right" vertical="center" indent="1"/>
    </xf>
    <xf numFmtId="0" fontId="43" fillId="2" borderId="0" xfId="10" applyFont="1" applyFill="1" applyBorder="1" applyAlignment="1" applyProtection="1">
      <alignment horizontal="right" wrapText="1"/>
      <protection hidden="1"/>
    </xf>
    <xf numFmtId="0" fontId="37" fillId="0" borderId="0" xfId="1" applyFont="1" applyAlignment="1">
      <alignment horizontal="right" vertical="center" indent="1"/>
    </xf>
    <xf numFmtId="1" fontId="22" fillId="0" borderId="0" xfId="1" applyNumberFormat="1" applyFont="1" applyFill="1" applyBorder="1" applyAlignment="1">
      <alignment horizontal="right" vertical="center" indent="1"/>
    </xf>
    <xf numFmtId="0" fontId="37" fillId="0" borderId="0" xfId="1" applyFont="1" applyBorder="1" applyAlignment="1">
      <alignment horizontal="right" vertical="center" indent="1"/>
    </xf>
    <xf numFmtId="9" fontId="21" fillId="0" borderId="0" xfId="1" applyNumberFormat="1" applyFont="1" applyFill="1" applyBorder="1" applyAlignment="1">
      <alignment horizontal="right" vertical="center" indent="1"/>
    </xf>
    <xf numFmtId="0" fontId="43" fillId="2" borderId="51" xfId="18" applyFont="1" applyFill="1" applyBorder="1" applyAlignment="1">
      <alignment vertical="center"/>
    </xf>
    <xf numFmtId="9" fontId="43" fillId="2" borderId="51" xfId="18" applyNumberFormat="1" applyFont="1" applyFill="1" applyBorder="1" applyAlignment="1">
      <alignment horizontal="right" vertical="center" indent="1"/>
    </xf>
    <xf numFmtId="9" fontId="43" fillId="2" borderId="7" xfId="18" applyNumberFormat="1" applyFont="1" applyFill="1" applyBorder="1" applyAlignment="1">
      <alignment horizontal="right" vertical="center" indent="1"/>
    </xf>
    <xf numFmtId="9" fontId="43" fillId="2" borderId="52" xfId="18" applyNumberFormat="1" applyFont="1" applyFill="1" applyBorder="1" applyAlignment="1">
      <alignment horizontal="right" vertical="center" indent="1"/>
    </xf>
    <xf numFmtId="9" fontId="21" fillId="0" borderId="0" xfId="1" applyNumberFormat="1" applyFont="1" applyBorder="1" applyAlignment="1">
      <alignment horizontal="center" vertical="center"/>
    </xf>
    <xf numFmtId="9" fontId="37" fillId="0" borderId="0" xfId="1" applyNumberFormat="1" applyFont="1" applyBorder="1" applyAlignment="1">
      <alignment horizontal="right" vertical="center" indent="1"/>
    </xf>
    <xf numFmtId="0" fontId="43" fillId="2" borderId="55" xfId="18" applyFont="1" applyFill="1" applyBorder="1"/>
    <xf numFmtId="1" fontId="37" fillId="0" borderId="0" xfId="1" applyNumberFormat="1" applyFont="1" applyFill="1" applyBorder="1" applyAlignment="1">
      <alignment horizontal="right" vertical="center" indent="1"/>
    </xf>
    <xf numFmtId="166" fontId="21" fillId="0" borderId="0" xfId="1" applyNumberFormat="1" applyFont="1" applyFill="1" applyBorder="1" applyAlignment="1">
      <alignment horizontal="right" vertical="center" indent="1"/>
    </xf>
    <xf numFmtId="1" fontId="39" fillId="0" borderId="0" xfId="1" applyNumberFormat="1" applyFont="1" applyFill="1" applyBorder="1" applyAlignment="1">
      <alignment horizontal="right" vertical="center" indent="1"/>
    </xf>
    <xf numFmtId="0" fontId="37" fillId="0" borderId="0" xfId="1" applyFont="1" applyFill="1" applyBorder="1" applyAlignment="1">
      <alignment horizontal="right" vertical="center" indent="1"/>
    </xf>
    <xf numFmtId="0" fontId="82" fillId="0" borderId="0" xfId="1" applyFont="1" applyFill="1" applyBorder="1"/>
    <xf numFmtId="0" fontId="18" fillId="0" borderId="0" xfId="18" applyFont="1"/>
    <xf numFmtId="0" fontId="18" fillId="0" borderId="0" xfId="18" applyFont="1" applyBorder="1"/>
    <xf numFmtId="0" fontId="18" fillId="0" borderId="0" xfId="18" applyFont="1" applyFill="1" applyBorder="1" applyAlignment="1">
      <alignment horizontal="left" vertical="center" indent="1"/>
    </xf>
    <xf numFmtId="0" fontId="23" fillId="0" borderId="0" xfId="18"/>
    <xf numFmtId="0" fontId="18" fillId="0" borderId="0" xfId="18" applyFont="1" applyFill="1"/>
    <xf numFmtId="0" fontId="43" fillId="0" borderId="0" xfId="12" applyFont="1" applyFill="1" applyBorder="1" applyAlignment="1"/>
    <xf numFmtId="0" fontId="29" fillId="0" borderId="19" xfId="18" applyFont="1" applyFill="1" applyBorder="1" applyAlignment="1">
      <alignment horizontal="left" vertical="center" wrapText="1" indent="1" readingOrder="1"/>
    </xf>
    <xf numFmtId="0" fontId="38" fillId="0" borderId="2" xfId="12" applyFont="1" applyFill="1" applyBorder="1" applyAlignment="1">
      <alignment horizontal="center" vertical="center"/>
    </xf>
    <xf numFmtId="0" fontId="31" fillId="0" borderId="0" xfId="18" applyFont="1" applyFill="1" applyBorder="1" applyAlignment="1">
      <alignment horizontal="left" vertical="center" wrapText="1" indent="1" readingOrder="1"/>
    </xf>
    <xf numFmtId="166" fontId="43" fillId="0" borderId="0" xfId="12" applyNumberFormat="1" applyFont="1" applyFill="1" applyBorder="1" applyAlignment="1">
      <alignment horizontal="right" vertical="top" indent="1"/>
    </xf>
    <xf numFmtId="16" fontId="32" fillId="0" borderId="0" xfId="12" quotePrefix="1" applyNumberFormat="1" applyFont="1" applyFill="1" applyBorder="1" applyAlignment="1">
      <alignment horizontal="right" indent="1"/>
    </xf>
    <xf numFmtId="0" fontId="32" fillId="0" borderId="2" xfId="12" applyFont="1" applyFill="1" applyBorder="1" applyAlignment="1">
      <alignment horizontal="right" vertical="center" wrapText="1" indent="1"/>
    </xf>
    <xf numFmtId="164" fontId="43" fillId="0" borderId="0" xfId="12" applyNumberFormat="1" applyFont="1" applyFill="1" applyBorder="1" applyAlignment="1">
      <alignment horizontal="right" vertical="top" indent="1"/>
    </xf>
    <xf numFmtId="0" fontId="32" fillId="0" borderId="2" xfId="12" applyNumberFormat="1" applyFont="1" applyFill="1" applyBorder="1" applyAlignment="1">
      <alignment horizontal="right" indent="1"/>
    </xf>
    <xf numFmtId="166" fontId="43" fillId="0" borderId="0" xfId="12" applyNumberFormat="1" applyFont="1" applyFill="1" applyBorder="1" applyAlignment="1">
      <alignment horizontal="right" vertical="center" indent="1"/>
    </xf>
    <xf numFmtId="0" fontId="31" fillId="0" borderId="0" xfId="12" applyFont="1" applyFill="1" applyBorder="1" applyAlignment="1">
      <alignment horizontal="left" vertical="center" indent="1"/>
    </xf>
    <xf numFmtId="0" fontId="24" fillId="0" borderId="0" xfId="18" applyFont="1" applyAlignment="1">
      <alignment vertical="center"/>
    </xf>
    <xf numFmtId="0" fontId="18" fillId="0" borderId="0" xfId="18" applyFont="1" applyAlignment="1">
      <alignment vertical="center"/>
    </xf>
    <xf numFmtId="0" fontId="31" fillId="2" borderId="0" xfId="12" applyFont="1" applyFill="1" applyBorder="1" applyAlignment="1">
      <alignment horizontal="left" vertical="center" wrapText="1" indent="1"/>
    </xf>
    <xf numFmtId="0" fontId="45" fillId="0" borderId="0" xfId="18" applyFont="1" applyFill="1"/>
    <xf numFmtId="0" fontId="83" fillId="2" borderId="0" xfId="12" applyFont="1" applyFill="1" applyAlignment="1"/>
    <xf numFmtId="170" fontId="43" fillId="2" borderId="0" xfId="12" applyNumberFormat="1" applyFont="1" applyFill="1" applyAlignment="1"/>
    <xf numFmtId="0" fontId="43" fillId="2" borderId="0" xfId="12" applyFont="1" applyFill="1" applyAlignment="1"/>
    <xf numFmtId="0" fontId="33" fillId="0" borderId="0" xfId="12" applyFont="1" applyFill="1" applyBorder="1" applyAlignment="1">
      <alignment horizontal="left" vertical="center" indent="1"/>
    </xf>
    <xf numFmtId="0" fontId="21" fillId="0" borderId="0" xfId="18" applyFont="1" applyFill="1"/>
    <xf numFmtId="0" fontId="18" fillId="0" borderId="0" xfId="18" applyFont="1" applyFill="1" applyBorder="1"/>
    <xf numFmtId="172" fontId="31" fillId="0" borderId="0" xfId="22" applyNumberFormat="1" applyFont="1" applyFill="1" applyBorder="1" applyAlignment="1">
      <alignment vertical="center"/>
    </xf>
    <xf numFmtId="172" fontId="31" fillId="0" borderId="0" xfId="22" applyNumberFormat="1" applyFont="1" applyFill="1" applyBorder="1" applyAlignment="1">
      <alignment horizontal="right" vertical="center"/>
    </xf>
    <xf numFmtId="166" fontId="43" fillId="0" borderId="0" xfId="12" applyNumberFormat="1" applyFont="1" applyFill="1" applyBorder="1" applyAlignment="1"/>
    <xf numFmtId="172" fontId="33" fillId="0" borderId="0" xfId="22" applyNumberFormat="1" applyFont="1" applyFill="1" applyBorder="1" applyAlignment="1">
      <alignment vertical="center"/>
    </xf>
    <xf numFmtId="0" fontId="45" fillId="0" borderId="0" xfId="18" applyFont="1"/>
    <xf numFmtId="165" fontId="126" fillId="0" borderId="0" xfId="2" applyNumberFormat="1" applyFont="1" applyFill="1" applyAlignment="1">
      <alignment horizontal="right" vertical="center"/>
    </xf>
    <xf numFmtId="0" fontId="24" fillId="0" borderId="0" xfId="18" applyFont="1"/>
    <xf numFmtId="0" fontId="29" fillId="0" borderId="0" xfId="18" applyFont="1" applyFill="1" applyBorder="1" applyAlignment="1">
      <alignment horizontal="left" vertical="center" wrapText="1" indent="1" readingOrder="1"/>
    </xf>
    <xf numFmtId="0" fontId="31" fillId="0" borderId="0" xfId="18" applyFont="1" applyFill="1" applyBorder="1" applyAlignment="1">
      <alignment horizontal="left" vertical="center" readingOrder="1"/>
    </xf>
    <xf numFmtId="0" fontId="109" fillId="0" borderId="0" xfId="12" applyFont="1" applyFill="1" applyBorder="1" applyAlignment="1"/>
    <xf numFmtId="16" fontId="127" fillId="0" borderId="0" xfId="12" quotePrefix="1" applyNumberFormat="1" applyFont="1" applyFill="1" applyBorder="1" applyAlignment="1">
      <alignment horizontal="right" indent="1"/>
    </xf>
    <xf numFmtId="166" fontId="109" fillId="0" borderId="0" xfId="12" applyNumberFormat="1" applyFont="1" applyFill="1" applyBorder="1" applyAlignment="1">
      <alignment horizontal="right" vertical="center" indent="1"/>
    </xf>
    <xf numFmtId="0" fontId="109" fillId="0" borderId="0" xfId="12" applyFont="1" applyFill="1" applyBorder="1" applyAlignment="1">
      <alignment horizontal="right" vertical="center"/>
    </xf>
    <xf numFmtId="166" fontId="109" fillId="0" borderId="0" xfId="12" applyNumberFormat="1" applyFont="1" applyFill="1" applyBorder="1" applyAlignment="1"/>
    <xf numFmtId="166" fontId="109" fillId="0" borderId="0" xfId="12" applyNumberFormat="1" applyFont="1" applyFill="1" applyBorder="1" applyAlignment="1">
      <alignment horizontal="right" indent="1"/>
    </xf>
    <xf numFmtId="3" fontId="43" fillId="0" borderId="0" xfId="12" applyNumberFormat="1" applyFont="1" applyFill="1" applyBorder="1" applyAlignment="1">
      <alignment horizontal="right" vertical="center"/>
    </xf>
    <xf numFmtId="3" fontId="109" fillId="0" borderId="0" xfId="12" applyNumberFormat="1" applyFont="1" applyFill="1" applyBorder="1" applyAlignment="1">
      <alignment horizontal="right" vertical="center"/>
    </xf>
    <xf numFmtId="164" fontId="109" fillId="0" borderId="0" xfId="12" applyNumberFormat="1" applyFont="1" applyFill="1" applyBorder="1" applyAlignment="1">
      <alignment horizontal="right" vertical="center"/>
    </xf>
    <xf numFmtId="164" fontId="43" fillId="0" borderId="0" xfId="12" applyNumberFormat="1" applyFont="1" applyFill="1" applyBorder="1" applyAlignment="1">
      <alignment horizontal="right" vertical="center"/>
    </xf>
    <xf numFmtId="0" fontId="88" fillId="0" borderId="0" xfId="18" applyFont="1" applyAlignment="1">
      <alignment vertical="center"/>
    </xf>
    <xf numFmtId="0" fontId="88" fillId="0" borderId="0" xfId="18" applyFont="1"/>
    <xf numFmtId="0" fontId="21" fillId="0" borderId="0" xfId="18" applyFont="1"/>
    <xf numFmtId="0" fontId="41" fillId="0" borderId="0" xfId="18" applyFont="1" applyAlignment="1">
      <alignment horizontal="left" vertical="center" readingOrder="1"/>
    </xf>
    <xf numFmtId="15" fontId="21" fillId="0" borderId="0" xfId="18" applyNumberFormat="1" applyFont="1" applyAlignment="1">
      <alignment horizontal="left" vertical="center" readingOrder="1"/>
    </xf>
    <xf numFmtId="0" fontId="72" fillId="0" borderId="0" xfId="18" applyFont="1" applyFill="1" applyBorder="1" applyAlignment="1">
      <alignment horizontal="left" vertical="center" readingOrder="1"/>
    </xf>
    <xf numFmtId="0" fontId="88" fillId="0" borderId="0" xfId="18" applyFont="1" applyFill="1" applyBorder="1"/>
    <xf numFmtId="0" fontId="29" fillId="0" borderId="0" xfId="18" applyFont="1" applyFill="1" applyBorder="1" applyAlignment="1">
      <alignment horizontal="center" vertical="center" wrapText="1" readingOrder="1"/>
    </xf>
    <xf numFmtId="0" fontId="29" fillId="0" borderId="0" xfId="18" applyFont="1" applyFill="1" applyBorder="1" applyAlignment="1">
      <alignment vertical="center" wrapText="1" readingOrder="1"/>
    </xf>
    <xf numFmtId="3" fontId="18" fillId="0" borderId="0" xfId="18" applyNumberFormat="1" applyFont="1" applyFill="1" applyBorder="1" applyAlignment="1">
      <alignment horizontal="center" vertical="center"/>
    </xf>
    <xf numFmtId="3" fontId="18" fillId="0" borderId="0" xfId="18" applyNumberFormat="1" applyFont="1" applyFill="1" applyBorder="1" applyAlignment="1">
      <alignment vertical="center"/>
    </xf>
    <xf numFmtId="0" fontId="31" fillId="0" borderId="0" xfId="18" applyFont="1" applyFill="1" applyBorder="1" applyAlignment="1">
      <alignment horizontal="center" vertical="center" wrapText="1" readingOrder="1"/>
    </xf>
    <xf numFmtId="0" fontId="31" fillId="0" borderId="0" xfId="18" applyFont="1" applyFill="1" applyBorder="1" applyAlignment="1">
      <alignment vertical="center" readingOrder="1"/>
    </xf>
    <xf numFmtId="0" fontId="29" fillId="0" borderId="0" xfId="18" applyFont="1" applyFill="1" applyBorder="1" applyAlignment="1">
      <alignment vertical="center" readingOrder="1"/>
    </xf>
    <xf numFmtId="0" fontId="31" fillId="0" borderId="0" xfId="18" applyFont="1" applyFill="1" applyBorder="1" applyAlignment="1">
      <alignment horizontal="left" wrapText="1" indent="1" readingOrder="1"/>
    </xf>
    <xf numFmtId="3" fontId="18" fillId="0" borderId="0" xfId="18" applyNumberFormat="1" applyFont="1" applyFill="1" applyBorder="1" applyAlignment="1">
      <alignment horizontal="center"/>
    </xf>
    <xf numFmtId="3" fontId="18" fillId="0" borderId="0" xfId="18" applyNumberFormat="1" applyFont="1" applyFill="1" applyBorder="1" applyAlignment="1"/>
    <xf numFmtId="3" fontId="18" fillId="0" borderId="0" xfId="18" applyNumberFormat="1" applyFont="1" applyFill="1" applyBorder="1" applyAlignment="1">
      <alignment horizontal="left" vertical="center"/>
    </xf>
    <xf numFmtId="3" fontId="18" fillId="0" borderId="0" xfId="18" applyNumberFormat="1" applyFont="1" applyAlignment="1">
      <alignment horizontal="center" vertical="center"/>
    </xf>
    <xf numFmtId="0" fontId="31" fillId="0" borderId="0" xfId="18" applyFont="1" applyFill="1" applyBorder="1" applyAlignment="1">
      <alignment horizontal="center" vertical="center" readingOrder="1"/>
    </xf>
    <xf numFmtId="0" fontId="31" fillId="0" borderId="0" xfId="18" applyFont="1" applyFill="1" applyBorder="1" applyAlignment="1">
      <alignment horizontal="left" vertical="center" wrapText="1" readingOrder="1"/>
    </xf>
    <xf numFmtId="0" fontId="31" fillId="0" borderId="0" xfId="18" applyFont="1" applyBorder="1" applyAlignment="1">
      <alignment horizontal="center" vertical="center" wrapText="1" readingOrder="1"/>
    </xf>
    <xf numFmtId="0" fontId="29" fillId="0" borderId="0" xfId="18" applyFont="1" applyFill="1" applyBorder="1" applyAlignment="1">
      <alignment horizontal="left" vertical="center" readingOrder="1"/>
    </xf>
    <xf numFmtId="0" fontId="29" fillId="0" borderId="0" xfId="18" applyFont="1" applyFill="1" applyBorder="1" applyAlignment="1">
      <alignment horizontal="center" vertical="center" readingOrder="1"/>
    </xf>
    <xf numFmtId="0" fontId="29" fillId="0" borderId="0" xfId="18" applyFont="1" applyFill="1" applyBorder="1" applyAlignment="1">
      <alignment horizontal="left" vertical="center" wrapText="1" readingOrder="1"/>
    </xf>
    <xf numFmtId="0" fontId="23" fillId="0" borderId="0" xfId="18" applyAlignment="1">
      <alignment horizontal="right"/>
    </xf>
    <xf numFmtId="3" fontId="18" fillId="0" borderId="0" xfId="18" applyNumberFormat="1" applyFont="1" applyBorder="1" applyAlignment="1">
      <alignment vertical="center"/>
    </xf>
    <xf numFmtId="9" fontId="29" fillId="0" borderId="0" xfId="2" applyFont="1" applyFill="1" applyBorder="1" applyAlignment="1">
      <alignment horizontal="center" vertical="center" wrapText="1" readingOrder="1"/>
    </xf>
    <xf numFmtId="9" fontId="29" fillId="0" borderId="0" xfId="2" applyFont="1" applyFill="1" applyBorder="1" applyAlignment="1">
      <alignment vertical="center" readingOrder="1"/>
    </xf>
    <xf numFmtId="0" fontId="23" fillId="0" borderId="0" xfId="18" applyFill="1" applyBorder="1"/>
    <xf numFmtId="0" fontId="18" fillId="0" borderId="0" xfId="18" applyFont="1" applyFill="1" applyBorder="1" applyAlignment="1">
      <alignment vertical="center"/>
    </xf>
    <xf numFmtId="0" fontId="18" fillId="0" borderId="0" xfId="18" applyFont="1" applyFill="1" applyBorder="1" applyAlignment="1">
      <alignment horizontal="left" vertical="center" wrapText="1"/>
    </xf>
    <xf numFmtId="0" fontId="18" fillId="0" borderId="0" xfId="18" applyFont="1" applyFill="1" applyBorder="1" applyAlignment="1">
      <alignment vertical="top"/>
    </xf>
    <xf numFmtId="0" fontId="18" fillId="0" borderId="0" xfId="18" applyFont="1" applyFill="1" applyBorder="1" applyAlignment="1">
      <alignment horizontal="left" vertical="top" wrapText="1"/>
    </xf>
    <xf numFmtId="9" fontId="88" fillId="0" borderId="0" xfId="2" applyFont="1" applyFill="1" applyBorder="1"/>
    <xf numFmtId="3" fontId="88" fillId="0" borderId="0" xfId="18" applyNumberFormat="1" applyFont="1"/>
    <xf numFmtId="9" fontId="88" fillId="0" borderId="0" xfId="2" applyFont="1"/>
    <xf numFmtId="170" fontId="18" fillId="0" borderId="0" xfId="14" applyNumberFormat="1" applyFont="1" applyFill="1" applyBorder="1" applyAlignment="1">
      <alignment horizontal="center" vertical="center"/>
    </xf>
    <xf numFmtId="166" fontId="18" fillId="0" borderId="0" xfId="18" applyNumberFormat="1" applyFont="1" applyFill="1" applyBorder="1" applyAlignment="1">
      <alignment horizontal="center" vertical="center"/>
    </xf>
    <xf numFmtId="15" fontId="129" fillId="0" borderId="0" xfId="18" applyNumberFormat="1" applyFont="1" applyAlignment="1">
      <alignment horizontal="left" vertical="center" readingOrder="1"/>
    </xf>
    <xf numFmtId="0" fontId="129" fillId="0" borderId="0" xfId="18" applyFont="1" applyAlignment="1">
      <alignment horizontal="left" vertical="center" readingOrder="1"/>
    </xf>
    <xf numFmtId="0" fontId="41" fillId="0" borderId="0" xfId="18" applyFont="1" applyFill="1" applyBorder="1" applyAlignment="1">
      <alignment vertical="center"/>
    </xf>
    <xf numFmtId="166" fontId="18" fillId="0" borderId="0" xfId="14" applyNumberFormat="1" applyFont="1" applyFill="1" applyBorder="1" applyAlignment="1">
      <alignment horizontal="center" vertical="center"/>
    </xf>
    <xf numFmtId="0" fontId="18" fillId="0" borderId="0" xfId="18" applyFont="1" applyFill="1" applyBorder="1" applyAlignment="1">
      <alignment horizontal="left" vertical="center" wrapText="1" indent="1"/>
    </xf>
    <xf numFmtId="173" fontId="18" fillId="0" borderId="0" xfId="14" applyNumberFormat="1" applyFont="1" applyFill="1" applyBorder="1" applyAlignment="1">
      <alignment horizontal="right" vertical="center" indent="1"/>
    </xf>
    <xf numFmtId="166" fontId="21" fillId="0" borderId="0" xfId="18" applyNumberFormat="1" applyFont="1" applyFill="1" applyBorder="1" applyAlignment="1">
      <alignment horizontal="right" vertical="center"/>
    </xf>
    <xf numFmtId="170" fontId="21" fillId="0" borderId="0" xfId="14" applyNumberFormat="1" applyFont="1" applyFill="1" applyBorder="1" applyAlignment="1">
      <alignment horizontal="right" vertical="center"/>
    </xf>
    <xf numFmtId="166" fontId="21" fillId="0" borderId="0" xfId="18" applyNumberFormat="1" applyFont="1" applyFill="1" applyBorder="1" applyAlignment="1">
      <alignment horizontal="right" vertical="center" indent="1"/>
    </xf>
    <xf numFmtId="9" fontId="25" fillId="0" borderId="0" xfId="2" applyFont="1" applyFill="1" applyBorder="1" applyAlignment="1">
      <alignment vertical="center"/>
    </xf>
    <xf numFmtId="0" fontId="26" fillId="0" borderId="0" xfId="18" applyFont="1" applyFill="1" applyBorder="1"/>
    <xf numFmtId="0" fontId="26" fillId="0" borderId="0" xfId="18" applyFont="1" applyFill="1" applyBorder="1" applyAlignment="1"/>
    <xf numFmtId="0" fontId="25" fillId="0" borderId="0" xfId="18" applyFont="1" applyFill="1" applyBorder="1" applyAlignment="1">
      <alignment vertical="center"/>
    </xf>
    <xf numFmtId="0" fontId="26" fillId="0" borderId="0" xfId="18" applyFont="1" applyFill="1" applyBorder="1" applyAlignment="1">
      <alignment vertical="top"/>
    </xf>
    <xf numFmtId="0" fontId="33" fillId="0" borderId="0" xfId="24" applyFont="1" applyFill="1" applyBorder="1" applyAlignment="1">
      <alignment horizontal="left" vertical="center"/>
    </xf>
    <xf numFmtId="0" fontId="31" fillId="0" borderId="0" xfId="25" applyFont="1" applyFill="1" applyBorder="1" applyAlignment="1" applyProtection="1">
      <alignment vertical="center"/>
    </xf>
    <xf numFmtId="0" fontId="33" fillId="0" borderId="0" xfId="24" applyFont="1" applyFill="1" applyBorder="1" applyAlignment="1">
      <alignment vertical="center"/>
    </xf>
    <xf numFmtId="0" fontId="31" fillId="0" borderId="0" xfId="25" applyFont="1" applyFill="1" applyBorder="1" applyAlignment="1">
      <alignment vertical="center"/>
    </xf>
    <xf numFmtId="0" fontId="31" fillId="0" borderId="0" xfId="26" applyFont="1" applyFill="1" applyBorder="1">
      <alignment vertical="center"/>
    </xf>
    <xf numFmtId="0" fontId="31" fillId="0" borderId="0" xfId="25" quotePrefix="1" applyFont="1" applyFill="1" applyBorder="1" applyAlignment="1">
      <alignment horizontal="center" vertical="center"/>
    </xf>
    <xf numFmtId="0" fontId="33" fillId="0" borderId="8" xfId="25" quotePrefix="1" applyFont="1" applyFill="1" applyBorder="1" applyAlignment="1">
      <alignment horizontal="center" vertical="center"/>
    </xf>
    <xf numFmtId="0" fontId="33" fillId="0" borderId="8" xfId="25" applyFont="1" applyFill="1" applyBorder="1" applyAlignment="1">
      <alignment horizontal="left" vertical="center" wrapText="1" indent="1"/>
    </xf>
    <xf numFmtId="3" fontId="31" fillId="0" borderId="8" xfId="27" applyNumberFormat="1" applyFont="1" applyFill="1" applyBorder="1" applyAlignment="1">
      <alignment horizontal="center" vertical="center"/>
      <protection locked="0"/>
    </xf>
    <xf numFmtId="3" fontId="31" fillId="0" borderId="8" xfId="27" applyFont="1" applyFill="1" applyBorder="1" applyAlignment="1">
      <alignment horizontal="center" vertical="center"/>
      <protection locked="0"/>
    </xf>
    <xf numFmtId="0" fontId="31" fillId="0" borderId="6" xfId="25" quotePrefix="1" applyFont="1" applyFill="1" applyBorder="1" applyAlignment="1">
      <alignment horizontal="center" vertical="center"/>
    </xf>
    <xf numFmtId="0" fontId="31" fillId="0" borderId="6" xfId="25" applyFont="1" applyFill="1" applyBorder="1" applyAlignment="1">
      <alignment horizontal="left" vertical="center" wrapText="1" indent="2"/>
    </xf>
    <xf numFmtId="3" fontId="31" fillId="0" borderId="6" xfId="27" applyFont="1" applyFill="1" applyBorder="1" applyAlignment="1">
      <alignment horizontal="center" vertical="center"/>
      <protection locked="0"/>
    </xf>
    <xf numFmtId="0" fontId="31" fillId="0" borderId="0" xfId="25" applyFont="1" applyFill="1" applyBorder="1" applyAlignment="1">
      <alignment horizontal="left" vertical="center" wrapText="1" indent="2"/>
    </xf>
    <xf numFmtId="3" fontId="31" fillId="0" borderId="0" xfId="27" applyNumberFormat="1" applyFont="1" applyFill="1" applyBorder="1" applyAlignment="1">
      <alignment horizontal="center" vertical="center"/>
      <protection locked="0"/>
    </xf>
    <xf numFmtId="3" fontId="31" fillId="0" borderId="0" xfId="27" applyFont="1" applyFill="1" applyBorder="1" applyAlignment="1">
      <alignment horizontal="center" vertical="center"/>
      <protection locked="0"/>
    </xf>
    <xf numFmtId="0" fontId="31" fillId="0" borderId="7" xfId="25" quotePrefix="1" applyFont="1" applyFill="1" applyBorder="1" applyAlignment="1">
      <alignment horizontal="center" vertical="center"/>
    </xf>
    <xf numFmtId="0" fontId="31" fillId="0" borderId="7" xfId="25" applyFont="1" applyFill="1" applyBorder="1" applyAlignment="1">
      <alignment horizontal="left" vertical="center" wrapText="1" indent="2"/>
    </xf>
    <xf numFmtId="3" fontId="82" fillId="0" borderId="7" xfId="27" applyFont="1" applyFill="1" applyBorder="1" applyAlignment="1">
      <alignment horizontal="center" vertical="center"/>
      <protection locked="0"/>
    </xf>
    <xf numFmtId="0" fontId="31" fillId="0" borderId="0" xfId="25" quotePrefix="1" applyFont="1" applyFill="1" applyBorder="1" applyAlignment="1">
      <alignment horizontal="right" vertical="center"/>
    </xf>
    <xf numFmtId="0" fontId="92" fillId="0" borderId="0" xfId="25" applyFont="1" applyFill="1" applyBorder="1" applyAlignment="1">
      <alignment horizontal="left" vertical="center" wrapText="1" indent="1"/>
    </xf>
    <xf numFmtId="3" fontId="31" fillId="0" borderId="0" xfId="27" applyFont="1" applyFill="1" applyBorder="1" applyAlignment="1">
      <alignment horizontal="right" vertical="center"/>
      <protection locked="0"/>
    </xf>
    <xf numFmtId="0" fontId="31" fillId="0" borderId="0" xfId="24" applyFont="1" applyFill="1" applyBorder="1" applyAlignment="1">
      <alignment horizontal="right" vertical="center"/>
    </xf>
    <xf numFmtId="0" fontId="31" fillId="0" borderId="0" xfId="25" applyFont="1" applyFill="1" applyBorder="1" applyAlignment="1">
      <alignment horizontal="left" vertical="center" wrapText="1" indent="1"/>
    </xf>
    <xf numFmtId="0" fontId="31" fillId="0" borderId="0" xfId="25" applyFont="1" applyFill="1" applyBorder="1" applyAlignment="1" applyProtection="1">
      <alignment horizontal="right" vertical="center"/>
    </xf>
    <xf numFmtId="0" fontId="31" fillId="0" borderId="0" xfId="26" applyFont="1" applyFill="1" applyBorder="1" applyAlignment="1">
      <alignment horizontal="right" vertical="center"/>
    </xf>
    <xf numFmtId="0" fontId="31" fillId="0" borderId="0" xfId="26" applyFont="1" applyFill="1" applyBorder="1" applyAlignment="1">
      <alignment horizontal="left" vertical="center" wrapText="1" indent="1"/>
    </xf>
    <xf numFmtId="3" fontId="31" fillId="0" borderId="0" xfId="26" applyNumberFormat="1" applyFont="1" applyFill="1" applyBorder="1" applyAlignment="1">
      <alignment horizontal="right" vertical="center"/>
    </xf>
    <xf numFmtId="0" fontId="33" fillId="0" borderId="0" xfId="28" applyFont="1" applyFill="1" applyBorder="1" applyAlignment="1">
      <alignment vertical="center" wrapText="1"/>
    </xf>
    <xf numFmtId="0" fontId="31" fillId="0" borderId="0" xfId="28" applyFont="1" applyFill="1" applyBorder="1" applyAlignment="1">
      <alignment horizontal="right" vertical="center"/>
    </xf>
    <xf numFmtId="0" fontId="18" fillId="0" borderId="0" xfId="28" applyFont="1" applyFill="1" applyBorder="1" applyAlignment="1">
      <alignment horizontal="right" vertical="center"/>
    </xf>
    <xf numFmtId="0" fontId="18" fillId="0" borderId="0" xfId="25" applyFont="1" applyFill="1" applyBorder="1" applyAlignment="1" applyProtection="1">
      <alignment vertical="center"/>
    </xf>
    <xf numFmtId="0" fontId="21" fillId="0" borderId="0" xfId="24" applyFont="1" applyFill="1" applyBorder="1" applyAlignment="1">
      <alignment vertical="center" wrapText="1"/>
    </xf>
    <xf numFmtId="0" fontId="18" fillId="0" borderId="0" xfId="26" applyFont="1" applyFill="1" applyBorder="1">
      <alignment vertical="center"/>
    </xf>
    <xf numFmtId="0" fontId="18" fillId="0" borderId="7" xfId="25" applyFont="1" applyFill="1" applyBorder="1" applyAlignment="1" applyProtection="1">
      <alignment vertical="center"/>
    </xf>
    <xf numFmtId="0" fontId="21" fillId="0" borderId="7" xfId="24" applyFont="1" applyFill="1" applyBorder="1" applyAlignment="1">
      <alignment vertical="center" wrapText="1"/>
    </xf>
    <xf numFmtId="0" fontId="18" fillId="0" borderId="7" xfId="25" quotePrefix="1" applyFont="1" applyFill="1" applyBorder="1" applyAlignment="1">
      <alignment horizontal="center" vertical="center"/>
    </xf>
    <xf numFmtId="0" fontId="23" fillId="0" borderId="0" xfId="18" applyAlignment="1">
      <alignment horizontal="center"/>
    </xf>
    <xf numFmtId="0" fontId="21" fillId="0" borderId="0" xfId="28" applyFont="1" applyFill="1" applyBorder="1" applyAlignment="1">
      <alignment vertical="center"/>
    </xf>
    <xf numFmtId="0" fontId="33" fillId="0" borderId="0" xfId="28" applyFont="1" applyFill="1" applyBorder="1" applyAlignment="1">
      <alignment vertical="center"/>
    </xf>
    <xf numFmtId="0" fontId="31" fillId="0" borderId="0" xfId="26" applyFont="1" applyFill="1" applyBorder="1" applyAlignment="1">
      <alignment vertical="top" wrapText="1"/>
    </xf>
    <xf numFmtId="166" fontId="21" fillId="0" borderId="0" xfId="18" applyNumberFormat="1" applyFont="1" applyFill="1" applyAlignment="1">
      <alignment horizontal="right" indent="1"/>
    </xf>
    <xf numFmtId="0" fontId="69" fillId="0" borderId="0" xfId="18" applyFont="1" applyFill="1"/>
    <xf numFmtId="0" fontId="69" fillId="0" borderId="0" xfId="18" applyFont="1"/>
    <xf numFmtId="0" fontId="29" fillId="0" borderId="0" xfId="18" applyFont="1"/>
    <xf numFmtId="0" fontId="124" fillId="0" borderId="1" xfId="18" applyFont="1" applyBorder="1" applyAlignment="1">
      <alignment horizontal="left" indent="1"/>
    </xf>
    <xf numFmtId="0" fontId="29" fillId="0" borderId="1" xfId="18" applyFont="1" applyBorder="1" applyAlignment="1">
      <alignment horizontal="center"/>
    </xf>
    <xf numFmtId="0" fontId="124" fillId="0" borderId="1" xfId="18" applyFont="1" applyFill="1" applyBorder="1" applyAlignment="1">
      <alignment horizontal="left" indent="1"/>
    </xf>
    <xf numFmtId="0" fontId="69" fillId="0" borderId="0" xfId="18" applyFont="1" applyAlignment="1">
      <alignment horizontal="left" indent="1"/>
    </xf>
    <xf numFmtId="3" fontId="69" fillId="0" borderId="0" xfId="18" applyNumberFormat="1" applyFont="1" applyFill="1" applyAlignment="1">
      <alignment horizontal="right" vertical="center" indent="1"/>
    </xf>
    <xf numFmtId="0" fontId="69" fillId="0" borderId="0" xfId="18" applyFont="1" applyFill="1" applyAlignment="1">
      <alignment horizontal="left" indent="1"/>
    </xf>
    <xf numFmtId="3" fontId="69" fillId="0" borderId="0" xfId="18" applyNumberFormat="1" applyFont="1" applyFill="1" applyAlignment="1">
      <alignment horizontal="right" indent="1"/>
    </xf>
    <xf numFmtId="0" fontId="69" fillId="0" borderId="2" xfId="18" applyFont="1" applyBorder="1" applyAlignment="1">
      <alignment horizontal="left" indent="1"/>
    </xf>
    <xf numFmtId="3" fontId="69" fillId="0" borderId="2" xfId="18" applyNumberFormat="1" applyFont="1" applyFill="1" applyBorder="1" applyAlignment="1">
      <alignment horizontal="right" vertical="center" indent="1"/>
    </xf>
    <xf numFmtId="0" fontId="69" fillId="0" borderId="2" xfId="18" applyFont="1" applyFill="1" applyBorder="1" applyAlignment="1">
      <alignment horizontal="left" indent="1"/>
    </xf>
    <xf numFmtId="3" fontId="69" fillId="0" borderId="2" xfId="18" applyNumberFormat="1" applyFont="1" applyFill="1" applyBorder="1" applyAlignment="1">
      <alignment horizontal="right" indent="1"/>
    </xf>
    <xf numFmtId="0" fontId="29" fillId="3" borderId="0" xfId="18" applyFont="1" applyFill="1" applyAlignment="1">
      <alignment horizontal="left" indent="1"/>
    </xf>
    <xf numFmtId="3" fontId="29" fillId="3" borderId="0" xfId="18" applyNumberFormat="1" applyFont="1" applyFill="1" applyAlignment="1">
      <alignment horizontal="right" vertical="center" indent="1"/>
    </xf>
    <xf numFmtId="0" fontId="29" fillId="0" borderId="0" xfId="18" applyFont="1" applyFill="1" applyAlignment="1">
      <alignment horizontal="left" indent="1"/>
    </xf>
    <xf numFmtId="3" fontId="29" fillId="3" borderId="0" xfId="18" applyNumberFormat="1" applyFont="1" applyFill="1" applyAlignment="1">
      <alignment horizontal="right" indent="1"/>
    </xf>
    <xf numFmtId="3" fontId="45" fillId="0" borderId="0" xfId="18" applyNumberFormat="1" applyFont="1"/>
    <xf numFmtId="3" fontId="131" fillId="0" borderId="0" xfId="18" applyNumberFormat="1" applyFont="1"/>
    <xf numFmtId="0" fontId="131" fillId="0" borderId="0" xfId="18" applyFont="1"/>
    <xf numFmtId="0" fontId="131" fillId="0" borderId="0" xfId="18" applyFont="1" applyAlignment="1">
      <alignment horizontal="left" indent="1"/>
    </xf>
    <xf numFmtId="3" fontId="29" fillId="0" borderId="0" xfId="18" applyNumberFormat="1" applyFont="1" applyFill="1" applyAlignment="1">
      <alignment horizontal="right" vertical="center" indent="1"/>
    </xf>
    <xf numFmtId="3" fontId="69" fillId="0" borderId="0" xfId="18" applyNumberFormat="1" applyFont="1" applyAlignment="1">
      <alignment horizontal="right" vertical="center" indent="1"/>
    </xf>
    <xf numFmtId="0" fontId="82" fillId="0" borderId="0" xfId="18" applyFont="1" applyFill="1"/>
    <xf numFmtId="0" fontId="21" fillId="0" borderId="2" xfId="18" applyFont="1" applyFill="1" applyBorder="1" applyAlignment="1">
      <alignment horizontal="left" indent="1"/>
    </xf>
    <xf numFmtId="0" fontId="21" fillId="0" borderId="2" xfId="18" applyFont="1" applyFill="1" applyBorder="1" applyAlignment="1">
      <alignment horizontal="center"/>
    </xf>
    <xf numFmtId="0" fontId="48" fillId="0" borderId="0" xfId="18" applyFont="1" applyFill="1" applyAlignment="1"/>
    <xf numFmtId="0" fontId="48" fillId="0" borderId="0" xfId="18" applyFont="1" applyFill="1" applyAlignment="1">
      <alignment horizontal="right" indent="1"/>
    </xf>
    <xf numFmtId="166" fontId="31" fillId="0" borderId="0" xfId="18" applyNumberFormat="1" applyFont="1" applyFill="1" applyAlignment="1">
      <alignment horizontal="center"/>
    </xf>
    <xf numFmtId="0" fontId="48" fillId="0" borderId="0" xfId="18" quotePrefix="1" applyFont="1" applyFill="1" applyAlignment="1"/>
    <xf numFmtId="0" fontId="48" fillId="0" borderId="0" xfId="18" quotePrefix="1" applyFont="1" applyFill="1" applyAlignment="1">
      <alignment horizontal="right" indent="1"/>
    </xf>
    <xf numFmtId="166" fontId="31" fillId="0" borderId="0" xfId="18" quotePrefix="1" applyNumberFormat="1" applyFont="1" applyFill="1" applyAlignment="1">
      <alignment horizontal="center"/>
    </xf>
    <xf numFmtId="0" fontId="48" fillId="0" borderId="2" xfId="18" applyFont="1" applyFill="1" applyBorder="1" applyAlignment="1"/>
    <xf numFmtId="0" fontId="31" fillId="0" borderId="2" xfId="18" applyFont="1" applyFill="1" applyBorder="1" applyAlignment="1"/>
    <xf numFmtId="0" fontId="82" fillId="0" borderId="2" xfId="18" applyFont="1" applyFill="1" applyBorder="1" applyAlignment="1">
      <alignment horizontal="right" indent="1"/>
    </xf>
    <xf numFmtId="166" fontId="31" fillId="0" borderId="2" xfId="18" applyNumberFormat="1" applyFont="1" applyFill="1" applyBorder="1" applyAlignment="1">
      <alignment horizontal="center"/>
    </xf>
    <xf numFmtId="0" fontId="48" fillId="0" borderId="0" xfId="18" applyFont="1" applyFill="1" applyBorder="1" applyAlignment="1"/>
    <xf numFmtId="166" fontId="31" fillId="0" borderId="0" xfId="18" applyNumberFormat="1" applyFont="1" applyFill="1" applyBorder="1" applyAlignment="1">
      <alignment horizontal="center"/>
    </xf>
    <xf numFmtId="0" fontId="48" fillId="0" borderId="2" xfId="18" applyFont="1" applyFill="1" applyBorder="1" applyAlignment="1">
      <alignment horizontal="right" indent="1"/>
    </xf>
    <xf numFmtId="0" fontId="35" fillId="0" borderId="0" xfId="18" applyFont="1" applyAlignment="1">
      <alignment horizontal="right"/>
    </xf>
    <xf numFmtId="0" fontId="137" fillId="0" borderId="0" xfId="18" applyFont="1" applyFill="1" applyAlignment="1"/>
    <xf numFmtId="0" fontId="35" fillId="0" borderId="0" xfId="18" applyFont="1" applyFill="1" applyAlignment="1">
      <alignment horizontal="right"/>
    </xf>
    <xf numFmtId="0" fontId="33" fillId="0" borderId="0" xfId="18" applyFont="1" applyFill="1" applyBorder="1"/>
    <xf numFmtId="166" fontId="31" fillId="0" borderId="2" xfId="18" quotePrefix="1" applyNumberFormat="1" applyFont="1" applyFill="1" applyBorder="1" applyAlignment="1">
      <alignment horizontal="center"/>
    </xf>
    <xf numFmtId="166" fontId="31" fillId="0" borderId="0" xfId="18" quotePrefix="1" applyNumberFormat="1" applyFont="1" applyFill="1" applyBorder="1" applyAlignment="1">
      <alignment horizontal="center"/>
    </xf>
    <xf numFmtId="0" fontId="35" fillId="0" borderId="0" xfId="18" applyFont="1" applyFill="1"/>
    <xf numFmtId="0" fontId="29" fillId="0" borderId="19" xfId="18" applyFont="1" applyFill="1" applyBorder="1" applyAlignment="1">
      <alignment horizontal="center"/>
    </xf>
    <xf numFmtId="0" fontId="29" fillId="0" borderId="28" xfId="18" applyFont="1" applyFill="1" applyBorder="1" applyAlignment="1">
      <alignment horizontal="center"/>
    </xf>
    <xf numFmtId="0" fontId="69" fillId="0" borderId="0" xfId="18" applyFont="1" applyFill="1" applyBorder="1" applyAlignment="1">
      <alignment horizontal="left" vertical="center" wrapText="1" indent="1" readingOrder="1"/>
    </xf>
    <xf numFmtId="2" fontId="69" fillId="0" borderId="0" xfId="18" applyNumberFormat="1" applyFont="1" applyFill="1" applyBorder="1" applyAlignment="1">
      <alignment horizontal="center" wrapText="1"/>
    </xf>
    <xf numFmtId="2" fontId="138" fillId="0" borderId="0" xfId="18" applyNumberFormat="1" applyFont="1" applyFill="1" applyBorder="1" applyAlignment="1">
      <alignment horizontal="center" wrapText="1"/>
    </xf>
    <xf numFmtId="2" fontId="69" fillId="0" borderId="0" xfId="18" quotePrefix="1" applyNumberFormat="1" applyFont="1" applyFill="1" applyBorder="1" applyAlignment="1">
      <alignment horizontal="center" wrapText="1"/>
    </xf>
    <xf numFmtId="2" fontId="69" fillId="0" borderId="0" xfId="18" applyNumberFormat="1" applyFont="1" applyFill="1" applyBorder="1" applyAlignment="1">
      <alignment horizontal="right" wrapText="1" indent="1" readingOrder="1"/>
    </xf>
    <xf numFmtId="2" fontId="138" fillId="0" borderId="0" xfId="18" applyNumberFormat="1" applyFont="1" applyFill="1" applyBorder="1" applyAlignment="1">
      <alignment horizontal="right" wrapText="1" indent="1" readingOrder="1"/>
    </xf>
    <xf numFmtId="0" fontId="41" fillId="2" borderId="0" xfId="18" applyFont="1" applyFill="1"/>
    <xf numFmtId="0" fontId="18" fillId="2" borderId="0" xfId="18" applyFont="1" applyFill="1"/>
    <xf numFmtId="0" fontId="69" fillId="0" borderId="0" xfId="18" applyFont="1" applyBorder="1"/>
    <xf numFmtId="0" fontId="69" fillId="0" borderId="0" xfId="18" applyFont="1" applyFill="1" applyBorder="1"/>
    <xf numFmtId="49" fontId="18" fillId="0" borderId="0" xfId="18" applyNumberFormat="1" applyFont="1" applyAlignment="1">
      <alignment vertical="center"/>
    </xf>
    <xf numFmtId="0" fontId="31" fillId="0" borderId="0" xfId="30" applyFont="1" applyAlignment="1" applyProtection="1"/>
    <xf numFmtId="0" fontId="140" fillId="0" borderId="0" xfId="18" applyFont="1" applyBorder="1"/>
    <xf numFmtId="0" fontId="18" fillId="0" borderId="0" xfId="18" applyFont="1" applyFill="1" applyBorder="1" applyAlignment="1">
      <alignment horizontal="center"/>
    </xf>
    <xf numFmtId="175" fontId="69" fillId="0" borderId="0" xfId="18" applyNumberFormat="1" applyFont="1" applyBorder="1"/>
    <xf numFmtId="175" fontId="69" fillId="0" borderId="0" xfId="18" applyNumberFormat="1" applyFont="1" applyBorder="1" applyAlignment="1">
      <alignment horizontal="left"/>
    </xf>
    <xf numFmtId="0" fontId="18" fillId="0" borderId="0" xfId="18" applyFont="1" applyAlignment="1">
      <alignment horizontal="left" vertical="top"/>
    </xf>
    <xf numFmtId="0" fontId="18" fillId="0" borderId="0" xfId="18" applyFont="1" applyAlignment="1">
      <alignment horizontal="center" vertical="top" wrapText="1"/>
    </xf>
    <xf numFmtId="0" fontId="24" fillId="2" borderId="0" xfId="1" applyFont="1" applyFill="1" applyAlignment="1">
      <alignment vertical="center"/>
    </xf>
    <xf numFmtId="0" fontId="86" fillId="2" borderId="0" xfId="1" applyFont="1" applyFill="1" applyAlignment="1" applyProtection="1">
      <alignment vertical="center"/>
      <protection locked="0"/>
    </xf>
    <xf numFmtId="0" fontId="86" fillId="2" borderId="0" xfId="1" applyFont="1" applyFill="1" applyAlignment="1">
      <alignment vertical="center"/>
    </xf>
    <xf numFmtId="0" fontId="29" fillId="2" borderId="19" xfId="1" applyFont="1" applyFill="1" applyBorder="1" applyAlignment="1">
      <alignment horizontal="left" vertical="center" wrapText="1" indent="1" readingOrder="1"/>
    </xf>
    <xf numFmtId="0" fontId="29" fillId="2" borderId="19" xfId="1" applyFont="1" applyFill="1" applyBorder="1" applyAlignment="1" applyProtection="1">
      <alignment horizontal="right" vertical="center" wrapText="1"/>
      <protection locked="0"/>
    </xf>
    <xf numFmtId="0" fontId="29" fillId="2" borderId="19" xfId="1" applyFont="1" applyFill="1" applyBorder="1" applyAlignment="1">
      <alignment horizontal="right" vertical="center" wrapText="1"/>
    </xf>
    <xf numFmtId="0" fontId="29" fillId="2" borderId="19" xfId="1" applyFont="1" applyFill="1" applyBorder="1" applyAlignment="1">
      <alignment horizontal="right" vertical="center" wrapText="1" readingOrder="1"/>
    </xf>
    <xf numFmtId="0" fontId="31" fillId="2" borderId="0" xfId="1" applyFont="1" applyFill="1" applyBorder="1" applyAlignment="1">
      <alignment horizontal="left" vertical="center" wrapText="1" indent="1" readingOrder="1"/>
    </xf>
    <xf numFmtId="3" fontId="31" fillId="2" borderId="0" xfId="1" applyNumberFormat="1" applyFont="1" applyFill="1" applyBorder="1" applyAlignment="1" applyProtection="1">
      <alignment horizontal="right" wrapText="1"/>
      <protection locked="0"/>
    </xf>
    <xf numFmtId="3" fontId="31" fillId="2" borderId="0" xfId="1" applyNumberFormat="1" applyFont="1" applyFill="1" applyBorder="1" applyAlignment="1">
      <alignment horizontal="right" wrapText="1"/>
    </xf>
    <xf numFmtId="3" fontId="31" fillId="2" borderId="0" xfId="1" applyNumberFormat="1" applyFont="1" applyFill="1" applyBorder="1" applyAlignment="1">
      <alignment horizontal="right" vertical="center" wrapText="1" readingOrder="1"/>
    </xf>
    <xf numFmtId="0" fontId="44" fillId="0" borderId="0" xfId="1" applyFont="1" applyAlignment="1">
      <alignment vertical="center"/>
    </xf>
    <xf numFmtId="3" fontId="31" fillId="2" borderId="0" xfId="1" applyNumberFormat="1" applyFont="1" applyFill="1" applyBorder="1" applyAlignment="1" applyProtection="1">
      <alignment horizontal="right" vertical="center" wrapText="1" readingOrder="1"/>
      <protection locked="0"/>
    </xf>
    <xf numFmtId="3" fontId="18" fillId="2" borderId="0" xfId="1" applyNumberFormat="1" applyFont="1" applyFill="1" applyAlignment="1" applyProtection="1">
      <alignment horizontal="right" vertical="center" readingOrder="1"/>
      <protection locked="0"/>
    </xf>
    <xf numFmtId="3" fontId="18" fillId="2" borderId="0" xfId="1" applyNumberFormat="1" applyFont="1" applyFill="1" applyAlignment="1">
      <alignment horizontal="right" vertical="center" readingOrder="1"/>
    </xf>
    <xf numFmtId="3" fontId="18" fillId="2" borderId="0" xfId="2" applyNumberFormat="1" applyFont="1" applyFill="1" applyAlignment="1" applyProtection="1">
      <alignment horizontal="right" vertical="center" readingOrder="1"/>
      <protection locked="0"/>
    </xf>
    <xf numFmtId="3" fontId="18" fillId="2" borderId="0" xfId="2" applyNumberFormat="1" applyFont="1" applyFill="1" applyAlignment="1">
      <alignment horizontal="right" vertical="center" readingOrder="1"/>
    </xf>
    <xf numFmtId="0" fontId="33" fillId="7" borderId="0" xfId="1" applyFont="1" applyFill="1" applyBorder="1" applyAlignment="1">
      <alignment horizontal="left" vertical="center" wrapText="1" indent="1" readingOrder="1"/>
    </xf>
    <xf numFmtId="3" fontId="33" fillId="7" borderId="0" xfId="1" applyNumberFormat="1" applyFont="1" applyFill="1" applyBorder="1" applyAlignment="1" applyProtection="1">
      <alignment horizontal="right" vertical="center" wrapText="1" readingOrder="1"/>
      <protection locked="0"/>
    </xf>
    <xf numFmtId="3" fontId="33" fillId="7" borderId="0" xfId="1" applyNumberFormat="1" applyFont="1" applyFill="1" applyBorder="1" applyAlignment="1">
      <alignment horizontal="right" vertical="center" wrapText="1" readingOrder="1"/>
    </xf>
    <xf numFmtId="165" fontId="31" fillId="2" borderId="0" xfId="2" applyNumberFormat="1" applyFont="1" applyFill="1" applyBorder="1" applyAlignment="1" applyProtection="1">
      <alignment horizontal="right" vertical="center" wrapText="1" readingOrder="1"/>
      <protection locked="0"/>
    </xf>
    <xf numFmtId="165" fontId="31" fillId="2" borderId="0" xfId="2" applyNumberFormat="1" applyFont="1" applyFill="1" applyBorder="1" applyAlignment="1">
      <alignment horizontal="right" vertical="center" wrapText="1" readingOrder="1"/>
    </xf>
    <xf numFmtId="1" fontId="18" fillId="2" borderId="0" xfId="2" applyNumberFormat="1" applyFont="1" applyFill="1" applyAlignment="1" applyProtection="1">
      <alignment horizontal="right" vertical="center" readingOrder="1"/>
      <protection locked="0"/>
    </xf>
    <xf numFmtId="1" fontId="18" fillId="2" borderId="0" xfId="2" applyNumberFormat="1" applyFont="1" applyFill="1" applyAlignment="1">
      <alignment horizontal="right" vertical="center" readingOrder="1"/>
    </xf>
    <xf numFmtId="0" fontId="31" fillId="2" borderId="0" xfId="1" applyFont="1" applyFill="1" applyBorder="1" applyAlignment="1">
      <alignment horizontal="left" vertical="center" wrapText="1" indent="1"/>
    </xf>
    <xf numFmtId="1" fontId="31" fillId="2" borderId="0" xfId="1" applyNumberFormat="1" applyFont="1" applyFill="1" applyBorder="1" applyAlignment="1" applyProtection="1">
      <alignment horizontal="right" vertical="center" wrapText="1" readingOrder="1"/>
      <protection locked="0"/>
    </xf>
    <xf numFmtId="1" fontId="31" fillId="2" borderId="0" xfId="1" applyNumberFormat="1" applyFont="1" applyFill="1" applyBorder="1" applyAlignment="1">
      <alignment horizontal="right" vertical="center" wrapText="1" readingOrder="1"/>
    </xf>
    <xf numFmtId="0" fontId="92" fillId="2" borderId="0" xfId="1" applyFont="1" applyFill="1" applyBorder="1" applyAlignment="1">
      <alignment horizontal="left" vertical="center" wrapText="1" indent="1" readingOrder="1"/>
    </xf>
    <xf numFmtId="165" fontId="18" fillId="2" borderId="0" xfId="2" applyNumberFormat="1" applyFont="1" applyFill="1" applyAlignment="1" applyProtection="1">
      <alignment horizontal="right" vertical="center" readingOrder="1"/>
      <protection locked="0"/>
    </xf>
    <xf numFmtId="165" fontId="18" fillId="2" borderId="0" xfId="2" applyNumberFormat="1" applyFont="1" applyFill="1" applyAlignment="1">
      <alignment horizontal="right" vertical="center" readingOrder="1"/>
    </xf>
    <xf numFmtId="1" fontId="18" fillId="2" borderId="0" xfId="1" applyNumberFormat="1" applyFont="1" applyFill="1" applyAlignment="1" applyProtection="1">
      <alignment horizontal="right" vertical="center" readingOrder="1"/>
      <protection locked="0"/>
    </xf>
    <xf numFmtId="1" fontId="18" fillId="2" borderId="0" xfId="1" applyNumberFormat="1" applyFont="1" applyFill="1" applyAlignment="1">
      <alignment horizontal="right" vertical="center" readingOrder="1"/>
    </xf>
    <xf numFmtId="0" fontId="31" fillId="2" borderId="7" xfId="1" applyFont="1" applyFill="1" applyBorder="1" applyAlignment="1">
      <alignment horizontal="left" vertical="center" wrapText="1" indent="1" readingOrder="1"/>
    </xf>
    <xf numFmtId="3" fontId="31" fillId="2" borderId="7" xfId="1" applyNumberFormat="1" applyFont="1" applyFill="1" applyBorder="1" applyAlignment="1" applyProtection="1">
      <alignment horizontal="right" vertical="center" wrapText="1" readingOrder="1"/>
      <protection locked="0"/>
    </xf>
    <xf numFmtId="0" fontId="45" fillId="2" borderId="0" xfId="1" applyFont="1" applyFill="1"/>
    <xf numFmtId="4" fontId="21" fillId="2" borderId="0" xfId="2" applyNumberFormat="1" applyFont="1" applyFill="1" applyProtection="1">
      <protection locked="0"/>
    </xf>
    <xf numFmtId="165" fontId="18" fillId="2" borderId="0" xfId="2" applyNumberFormat="1" applyFont="1" applyFill="1"/>
    <xf numFmtId="0" fontId="18" fillId="2" borderId="0" xfId="1" applyFont="1" applyFill="1" applyProtection="1">
      <protection locked="0"/>
    </xf>
    <xf numFmtId="0" fontId="33" fillId="2" borderId="0" xfId="12" applyFont="1" applyFill="1" applyBorder="1" applyProtection="1">
      <alignment vertical="top"/>
      <protection locked="0"/>
    </xf>
    <xf numFmtId="0" fontId="41" fillId="2" borderId="0" xfId="12" applyFont="1" applyFill="1" applyBorder="1">
      <alignment vertical="top"/>
    </xf>
    <xf numFmtId="0" fontId="20" fillId="2" borderId="0" xfId="12" applyFont="1" applyFill="1" applyBorder="1">
      <alignment vertical="top"/>
    </xf>
    <xf numFmtId="9" fontId="20" fillId="2" borderId="0" xfId="1" applyNumberFormat="1" applyFont="1" applyFill="1" applyBorder="1" applyAlignment="1">
      <alignment horizontal="right" vertical="center" wrapText="1" indent="1" readingOrder="1"/>
    </xf>
    <xf numFmtId="0" fontId="31" fillId="2" borderId="0" xfId="12" applyFont="1" applyFill="1" applyBorder="1" applyAlignment="1">
      <alignment horizontal="left" vertical="top" indent="1"/>
    </xf>
    <xf numFmtId="16" fontId="33" fillId="2" borderId="0" xfId="12" quotePrefix="1" applyNumberFormat="1" applyFont="1" applyFill="1" applyBorder="1" applyAlignment="1" applyProtection="1">
      <alignment horizontal="right" indent="1"/>
      <protection locked="0"/>
    </xf>
    <xf numFmtId="16" fontId="41" fillId="2" borderId="0" xfId="12" quotePrefix="1" applyNumberFormat="1" applyFont="1" applyFill="1" applyBorder="1" applyAlignment="1">
      <alignment horizontal="right" indent="1"/>
    </xf>
    <xf numFmtId="0" fontId="20" fillId="2" borderId="0" xfId="12" applyFont="1" applyFill="1" applyBorder="1" applyAlignment="1"/>
    <xf numFmtId="0" fontId="33" fillId="2" borderId="2" xfId="12" applyFont="1" applyFill="1" applyBorder="1" applyAlignment="1">
      <alignment horizontal="left" vertical="top" indent="1"/>
    </xf>
    <xf numFmtId="0" fontId="29" fillId="2" borderId="19" xfId="1" applyFont="1" applyFill="1" applyBorder="1" applyAlignment="1" applyProtection="1">
      <alignment horizontal="right" vertical="center" wrapText="1" readingOrder="1"/>
      <protection locked="0"/>
    </xf>
    <xf numFmtId="0" fontId="33" fillId="2" borderId="19" xfId="1" applyFont="1" applyFill="1" applyBorder="1" applyAlignment="1">
      <alignment horizontal="right" vertical="center" wrapText="1" readingOrder="1"/>
    </xf>
    <xf numFmtId="0" fontId="31" fillId="2" borderId="0" xfId="12" applyFont="1" applyFill="1" applyBorder="1" applyAlignment="1">
      <alignment horizontal="left" vertical="center" indent="1"/>
    </xf>
    <xf numFmtId="166" fontId="31" fillId="2" borderId="0" xfId="12" applyNumberFormat="1" applyFont="1" applyFill="1" applyBorder="1" applyAlignment="1" applyProtection="1">
      <protection locked="0"/>
    </xf>
    <xf numFmtId="0" fontId="31" fillId="2" borderId="0" xfId="12" applyFont="1" applyFill="1" applyBorder="1" applyAlignment="1">
      <alignment horizontal="left" indent="1"/>
    </xf>
    <xf numFmtId="0" fontId="31" fillId="2" borderId="0" xfId="12" applyFont="1" applyFill="1" applyBorder="1" applyAlignment="1" applyProtection="1">
      <protection locked="0"/>
    </xf>
    <xf numFmtId="9" fontId="31" fillId="2" borderId="0" xfId="1" applyNumberFormat="1" applyFont="1" applyFill="1" applyBorder="1" applyAlignment="1">
      <alignment horizontal="right" vertical="center" wrapText="1" indent="1" readingOrder="1"/>
    </xf>
    <xf numFmtId="0" fontId="33" fillId="2" borderId="0" xfId="19" applyFont="1" applyFill="1" applyBorder="1" applyAlignment="1">
      <alignment vertical="top"/>
    </xf>
    <xf numFmtId="0" fontId="31" fillId="2" borderId="0" xfId="19" applyFont="1" applyFill="1" applyBorder="1" applyAlignment="1"/>
    <xf numFmtId="166" fontId="31" fillId="2" borderId="0" xfId="12" applyNumberFormat="1" applyFont="1" applyFill="1" applyBorder="1" applyAlignment="1">
      <alignment horizontal="right" vertical="center" indent="1"/>
    </xf>
    <xf numFmtId="0" fontId="31" fillId="2" borderId="0" xfId="1" applyFont="1" applyFill="1"/>
    <xf numFmtId="0" fontId="31" fillId="2" borderId="0" xfId="20" applyFont="1" applyFill="1" applyBorder="1" applyAlignment="1"/>
    <xf numFmtId="0" fontId="31" fillId="2" borderId="0" xfId="12" applyFont="1" applyFill="1" applyBorder="1">
      <alignment vertical="top"/>
    </xf>
    <xf numFmtId="166" fontId="31" fillId="2" borderId="0" xfId="12" applyNumberFormat="1" applyFont="1" applyFill="1" applyBorder="1" applyAlignment="1">
      <alignment horizontal="right" indent="1"/>
    </xf>
    <xf numFmtId="0" fontId="33" fillId="2" borderId="2" xfId="12" applyFont="1" applyFill="1" applyBorder="1" applyAlignment="1">
      <alignment horizontal="left" indent="1"/>
    </xf>
    <xf numFmtId="3" fontId="31" fillId="2" borderId="0" xfId="12" applyNumberFormat="1" applyFont="1" applyFill="1" applyBorder="1" applyAlignment="1" applyProtection="1">
      <alignment horizontal="right" vertical="center"/>
      <protection locked="0"/>
    </xf>
    <xf numFmtId="3" fontId="31" fillId="2" borderId="0" xfId="12" applyNumberFormat="1" applyFont="1" applyFill="1" applyBorder="1" applyAlignment="1">
      <alignment horizontal="right"/>
    </xf>
    <xf numFmtId="3" fontId="31" fillId="2" borderId="0" xfId="1" applyNumberFormat="1" applyFont="1" applyFill="1" applyAlignment="1"/>
    <xf numFmtId="0" fontId="31" fillId="2" borderId="7" xfId="12" applyFont="1" applyFill="1" applyBorder="1" applyAlignment="1">
      <alignment horizontal="left" vertical="center" indent="1"/>
    </xf>
    <xf numFmtId="164" fontId="31" fillId="2" borderId="7" xfId="12" applyNumberFormat="1" applyFont="1" applyFill="1" applyBorder="1" applyAlignment="1" applyProtection="1">
      <alignment horizontal="right" vertical="center"/>
      <protection locked="0"/>
    </xf>
    <xf numFmtId="164" fontId="31" fillId="2" borderId="7" xfId="12" applyNumberFormat="1" applyFont="1" applyFill="1" applyBorder="1" applyAlignment="1">
      <alignment horizontal="right"/>
    </xf>
    <xf numFmtId="0" fontId="31" fillId="2" borderId="7" xfId="1" applyFont="1" applyFill="1" applyBorder="1" applyAlignment="1"/>
    <xf numFmtId="0" fontId="49" fillId="2" borderId="0" xfId="12" applyFont="1" applyFill="1" applyBorder="1" applyAlignment="1"/>
    <xf numFmtId="0" fontId="44" fillId="2" borderId="0" xfId="1" applyFont="1" applyFill="1" applyProtection="1">
      <protection locked="0"/>
    </xf>
    <xf numFmtId="0" fontId="44" fillId="2" borderId="0" xfId="1" applyFont="1" applyFill="1"/>
    <xf numFmtId="0" fontId="29" fillId="2" borderId="44" xfId="1" applyFont="1" applyFill="1" applyBorder="1" applyAlignment="1">
      <alignment horizontal="left" vertical="center" wrapText="1" indent="1" readingOrder="1"/>
    </xf>
    <xf numFmtId="3" fontId="21" fillId="7" borderId="0" xfId="1" applyNumberFormat="1" applyFont="1" applyFill="1" applyBorder="1" applyAlignment="1" applyProtection="1">
      <alignment horizontal="right"/>
      <protection locked="0"/>
    </xf>
    <xf numFmtId="3" fontId="21" fillId="7" borderId="0" xfId="1" applyNumberFormat="1" applyFont="1" applyFill="1" applyBorder="1" applyAlignment="1">
      <alignment horizontal="right"/>
    </xf>
    <xf numFmtId="3" fontId="21" fillId="7" borderId="0" xfId="1" applyNumberFormat="1" applyFont="1" applyFill="1" applyBorder="1" applyAlignment="1">
      <alignment horizontal="right" vertical="center"/>
    </xf>
    <xf numFmtId="3" fontId="18" fillId="2" borderId="0" xfId="1" applyNumberFormat="1" applyFont="1" applyFill="1" applyBorder="1" applyAlignment="1" applyProtection="1">
      <alignment horizontal="right"/>
      <protection locked="0"/>
    </xf>
    <xf numFmtId="3" fontId="18" fillId="2" borderId="0" xfId="1" applyNumberFormat="1" applyFont="1" applyFill="1" applyBorder="1" applyAlignment="1">
      <alignment horizontal="right"/>
    </xf>
    <xf numFmtId="3" fontId="18" fillId="2" borderId="0" xfId="1" applyNumberFormat="1" applyFont="1" applyFill="1" applyBorder="1" applyAlignment="1">
      <alignment horizontal="right" vertical="center"/>
    </xf>
    <xf numFmtId="3" fontId="18" fillId="2" borderId="0" xfId="1" applyNumberFormat="1" applyFont="1" applyFill="1" applyBorder="1" applyAlignment="1" applyProtection="1">
      <alignment horizontal="right" vertical="center"/>
      <protection locked="0"/>
    </xf>
    <xf numFmtId="0" fontId="18" fillId="2" borderId="0" xfId="1" applyFont="1" applyFill="1" applyAlignment="1">
      <alignment vertical="center"/>
    </xf>
    <xf numFmtId="3" fontId="18" fillId="2" borderId="0" xfId="1" applyNumberFormat="1" applyFont="1" applyFill="1" applyAlignment="1" applyProtection="1">
      <alignment horizontal="right" vertical="center"/>
      <protection locked="0"/>
    </xf>
    <xf numFmtId="3" fontId="21" fillId="7" borderId="0" xfId="1" applyNumberFormat="1" applyFont="1" applyFill="1" applyBorder="1" applyAlignment="1" applyProtection="1">
      <alignment horizontal="right" vertical="center"/>
      <protection locked="0"/>
    </xf>
    <xf numFmtId="0" fontId="44" fillId="2" borderId="0" xfId="1" applyFont="1" applyFill="1" applyAlignment="1">
      <alignment vertical="center"/>
    </xf>
    <xf numFmtId="0" fontId="44" fillId="2" borderId="0" xfId="1" applyFont="1" applyFill="1" applyAlignment="1" applyProtection="1">
      <alignment horizontal="right" vertical="center"/>
      <protection locked="0"/>
    </xf>
    <xf numFmtId="0" fontId="44" fillId="2" borderId="0" xfId="1" applyFont="1" applyFill="1" applyAlignment="1">
      <alignment horizontal="right" vertical="center"/>
    </xf>
    <xf numFmtId="0" fontId="33" fillId="7" borderId="2" xfId="1" applyFont="1" applyFill="1" applyBorder="1" applyAlignment="1">
      <alignment horizontal="left" vertical="center" wrapText="1" indent="1" readingOrder="1"/>
    </xf>
    <xf numFmtId="3" fontId="21" fillId="7" borderId="2" xfId="1" applyNumberFormat="1" applyFont="1" applyFill="1" applyBorder="1" applyAlignment="1" applyProtection="1">
      <alignment horizontal="right" vertical="center"/>
      <protection locked="0"/>
    </xf>
    <xf numFmtId="3" fontId="21" fillId="7" borderId="2" xfId="1" applyNumberFormat="1" applyFont="1" applyFill="1" applyBorder="1" applyAlignment="1">
      <alignment horizontal="right" vertical="center"/>
    </xf>
    <xf numFmtId="9" fontId="44" fillId="2" borderId="0" xfId="2" applyNumberFormat="1" applyFont="1" applyFill="1" applyAlignment="1" applyProtection="1">
      <alignment horizontal="right"/>
      <protection locked="0"/>
    </xf>
    <xf numFmtId="9" fontId="44" fillId="2" borderId="0" xfId="2" applyNumberFormat="1" applyFont="1" applyFill="1" applyAlignment="1">
      <alignment horizontal="right"/>
    </xf>
    <xf numFmtId="3" fontId="18" fillId="2" borderId="2" xfId="1" applyNumberFormat="1" applyFont="1" applyFill="1" applyBorder="1" applyAlignment="1" applyProtection="1">
      <alignment horizontal="right" vertical="center"/>
      <protection locked="0"/>
    </xf>
    <xf numFmtId="3" fontId="18" fillId="2" borderId="2" xfId="1" applyNumberFormat="1" applyFont="1" applyFill="1" applyBorder="1" applyAlignment="1">
      <alignment horizontal="right" vertical="center"/>
    </xf>
    <xf numFmtId="0" fontId="33" fillId="7" borderId="59" xfId="1" applyFont="1" applyFill="1" applyBorder="1" applyAlignment="1">
      <alignment horizontal="left" vertical="center" wrapText="1" indent="1" readingOrder="1"/>
    </xf>
    <xf numFmtId="3" fontId="21" fillId="7" borderId="59" xfId="1" applyNumberFormat="1" applyFont="1" applyFill="1" applyBorder="1" applyAlignment="1" applyProtection="1">
      <alignment horizontal="right" vertical="center"/>
      <protection locked="0"/>
    </xf>
    <xf numFmtId="3" fontId="21" fillId="7" borderId="59" xfId="1" applyNumberFormat="1" applyFont="1" applyFill="1" applyBorder="1" applyAlignment="1">
      <alignment horizontal="right" vertical="center"/>
    </xf>
    <xf numFmtId="0" fontId="41" fillId="2" borderId="0" xfId="1" applyFont="1" applyFill="1" applyProtection="1">
      <protection locked="0"/>
    </xf>
    <xf numFmtId="0" fontId="41" fillId="2" borderId="0" xfId="1" applyFont="1" applyFill="1"/>
    <xf numFmtId="0" fontId="86" fillId="2" borderId="0" xfId="1" applyFont="1" applyFill="1"/>
    <xf numFmtId="0" fontId="29" fillId="2" borderId="44" xfId="1" applyFont="1" applyFill="1" applyBorder="1" applyAlignment="1">
      <alignment horizontal="right" vertical="center" wrapText="1" readingOrder="1"/>
    </xf>
    <xf numFmtId="0" fontId="33" fillId="2" borderId="0" xfId="1" applyFont="1" applyFill="1" applyBorder="1" applyAlignment="1">
      <alignment horizontal="left" vertical="center" wrapText="1" indent="1" readingOrder="1"/>
    </xf>
    <xf numFmtId="9" fontId="33" fillId="2" borderId="0" xfId="1" applyNumberFormat="1" applyFont="1" applyFill="1" applyBorder="1" applyAlignment="1" applyProtection="1">
      <alignment horizontal="right" vertical="center" wrapText="1" indent="1" readingOrder="1"/>
      <protection locked="0"/>
    </xf>
    <xf numFmtId="9" fontId="33" fillId="2" borderId="0" xfId="1" applyNumberFormat="1" applyFont="1" applyFill="1" applyBorder="1" applyAlignment="1">
      <alignment horizontal="right" vertical="center" wrapText="1" indent="1" readingOrder="1"/>
    </xf>
    <xf numFmtId="9" fontId="31" fillId="2" borderId="0" xfId="1" applyNumberFormat="1" applyFont="1" applyFill="1" applyBorder="1" applyAlignment="1" applyProtection="1">
      <alignment horizontal="right" vertical="center" wrapText="1" indent="1" readingOrder="1"/>
      <protection locked="0"/>
    </xf>
    <xf numFmtId="0" fontId="31" fillId="2" borderId="0" xfId="1" applyFont="1" applyFill="1" applyBorder="1" applyAlignment="1" applyProtection="1">
      <alignment horizontal="right" vertical="center" wrapText="1" indent="1" readingOrder="1"/>
      <protection locked="0"/>
    </xf>
    <xf numFmtId="0" fontId="31" fillId="2" borderId="0" xfId="1" applyFont="1" applyFill="1" applyBorder="1" applyAlignment="1">
      <alignment horizontal="right" vertical="center" wrapText="1" indent="1" readingOrder="1"/>
    </xf>
    <xf numFmtId="0" fontId="33" fillId="2" borderId="0" xfId="21" applyFont="1" applyFill="1" applyBorder="1" applyAlignment="1">
      <alignment horizontal="left" vertical="center" wrapText="1" indent="1" readingOrder="1"/>
    </xf>
    <xf numFmtId="9" fontId="33" fillId="2" borderId="0" xfId="21" applyNumberFormat="1" applyFont="1" applyFill="1" applyBorder="1" applyAlignment="1" applyProtection="1">
      <alignment horizontal="right" vertical="center" wrapText="1" indent="1" readingOrder="1"/>
      <protection locked="0"/>
    </xf>
    <xf numFmtId="9" fontId="33" fillId="2" borderId="0" xfId="21" applyNumberFormat="1" applyFont="1" applyFill="1" applyBorder="1" applyAlignment="1">
      <alignment horizontal="right" vertical="center" wrapText="1" indent="1" readingOrder="1"/>
    </xf>
    <xf numFmtId="0" fontId="33" fillId="2" borderId="0" xfId="1" applyFont="1" applyFill="1" applyBorder="1" applyAlignment="1" applyProtection="1">
      <alignment horizontal="right" vertical="center" wrapText="1" indent="1" readingOrder="1"/>
      <protection locked="0"/>
    </xf>
    <xf numFmtId="0" fontId="33" fillId="2" borderId="0" xfId="1" applyFont="1" applyFill="1" applyBorder="1" applyAlignment="1">
      <alignment horizontal="right" vertical="center" wrapText="1" indent="1" readingOrder="1"/>
    </xf>
    <xf numFmtId="9" fontId="31" fillId="0" borderId="0" xfId="1" applyNumberFormat="1" applyFont="1" applyFill="1" applyBorder="1" applyAlignment="1" applyProtection="1">
      <alignment horizontal="right" vertical="center" wrapText="1" indent="1" readingOrder="1"/>
      <protection locked="0"/>
    </xf>
    <xf numFmtId="9" fontId="31" fillId="2" borderId="7" xfId="1" applyNumberFormat="1" applyFont="1" applyFill="1" applyBorder="1" applyAlignment="1" applyProtection="1">
      <alignment horizontal="right" vertical="center" wrapText="1" indent="1" readingOrder="1"/>
      <protection locked="0"/>
    </xf>
    <xf numFmtId="9" fontId="31" fillId="2" borderId="7" xfId="1" applyNumberFormat="1" applyFont="1" applyFill="1" applyBorder="1" applyAlignment="1">
      <alignment horizontal="right" vertical="center" wrapText="1" indent="1" readingOrder="1"/>
    </xf>
    <xf numFmtId="9" fontId="31" fillId="0" borderId="0" xfId="1" applyNumberFormat="1" applyFont="1" applyFill="1" applyBorder="1" applyAlignment="1">
      <alignment horizontal="right" vertical="center" wrapText="1" indent="1" readingOrder="1"/>
    </xf>
    <xf numFmtId="9" fontId="20" fillId="4" borderId="0" xfId="1" applyNumberFormat="1" applyFont="1" applyFill="1" applyBorder="1" applyAlignment="1">
      <alignment horizontal="right" vertical="center" wrapText="1" indent="1" readingOrder="1"/>
    </xf>
    <xf numFmtId="170" fontId="43" fillId="2" borderId="0" xfId="12" applyNumberFormat="1" applyFont="1" applyFill="1" applyAlignment="1" applyProtection="1">
      <protection locked="0"/>
    </xf>
    <xf numFmtId="0" fontId="43" fillId="2" borderId="0" xfId="12" applyFont="1" applyFill="1" applyAlignment="1" applyProtection="1">
      <protection locked="0"/>
    </xf>
    <xf numFmtId="0" fontId="33" fillId="2" borderId="0" xfId="12" applyFont="1" applyFill="1">
      <alignment vertical="top"/>
    </xf>
    <xf numFmtId="0" fontId="23" fillId="2" borderId="0" xfId="1" applyFill="1" applyAlignment="1"/>
    <xf numFmtId="0" fontId="33" fillId="2" borderId="0" xfId="12" applyFont="1" applyFill="1" applyBorder="1" applyAlignment="1">
      <alignment horizontal="left" vertical="center" indent="1"/>
    </xf>
    <xf numFmtId="3" fontId="33" fillId="2" borderId="0" xfId="12" applyNumberFormat="1" applyFont="1" applyFill="1" applyBorder="1" applyAlignment="1" applyProtection="1">
      <alignment horizontal="center"/>
      <protection locked="0"/>
    </xf>
    <xf numFmtId="3" fontId="33" fillId="2" borderId="0" xfId="12" applyNumberFormat="1" applyFont="1" applyFill="1" applyBorder="1" applyAlignment="1">
      <alignment horizontal="center"/>
    </xf>
    <xf numFmtId="0" fontId="23" fillId="2" borderId="0" xfId="1" applyFill="1" applyAlignment="1">
      <alignment horizontal="right"/>
    </xf>
    <xf numFmtId="3" fontId="31" fillId="2" borderId="0" xfId="12" applyNumberFormat="1" applyFont="1" applyFill="1" applyBorder="1" applyAlignment="1" applyProtection="1">
      <alignment horizontal="center"/>
      <protection locked="0"/>
    </xf>
    <xf numFmtId="3" fontId="31" fillId="2" borderId="0" xfId="12" applyNumberFormat="1" applyFont="1" applyFill="1" applyBorder="1" applyAlignment="1">
      <alignment horizontal="center"/>
    </xf>
    <xf numFmtId="3" fontId="31" fillId="2" borderId="0" xfId="12" applyNumberFormat="1" applyFont="1" applyFill="1" applyBorder="1" applyAlignment="1" applyProtection="1">
      <alignment horizontal="center" vertical="center"/>
      <protection locked="0"/>
    </xf>
    <xf numFmtId="0" fontId="18" fillId="2" borderId="0" xfId="1" applyFont="1" applyFill="1" applyAlignment="1">
      <alignment horizontal="center" vertical="center"/>
    </xf>
    <xf numFmtId="3" fontId="31" fillId="2" borderId="0" xfId="12" applyNumberFormat="1" applyFont="1" applyFill="1" applyBorder="1" applyAlignment="1">
      <alignment horizontal="center" vertical="center"/>
    </xf>
    <xf numFmtId="0" fontId="92" fillId="2" borderId="0" xfId="12" applyFont="1" applyFill="1" applyBorder="1" applyAlignment="1">
      <alignment horizontal="left" vertical="center" indent="3"/>
    </xf>
    <xf numFmtId="3" fontId="33" fillId="2" borderId="0" xfId="12" applyNumberFormat="1" applyFont="1" applyFill="1" applyBorder="1" applyAlignment="1" applyProtection="1">
      <alignment horizontal="center" vertical="center"/>
      <protection locked="0"/>
    </xf>
    <xf numFmtId="3" fontId="33" fillId="2" borderId="0" xfId="12" applyNumberFormat="1" applyFont="1" applyFill="1" applyBorder="1" applyAlignment="1">
      <alignment horizontal="center" vertical="center"/>
    </xf>
    <xf numFmtId="0" fontId="33" fillId="2" borderId="0" xfId="12" applyFont="1" applyFill="1" applyBorder="1" applyAlignment="1">
      <alignment horizontal="left" vertical="top" indent="1"/>
    </xf>
    <xf numFmtId="3" fontId="31" fillId="2" borderId="0" xfId="12" applyNumberFormat="1" applyFont="1" applyFill="1" applyBorder="1" applyAlignment="1">
      <alignment horizontal="center" vertical="top"/>
    </xf>
    <xf numFmtId="3" fontId="33" fillId="2" borderId="0" xfId="12" applyNumberFormat="1" applyFont="1" applyFill="1" applyBorder="1" applyAlignment="1">
      <alignment horizontal="center" vertical="top"/>
    </xf>
    <xf numFmtId="0" fontId="33" fillId="2" borderId="7" xfId="12" applyFont="1" applyFill="1" applyBorder="1" applyAlignment="1">
      <alignment horizontal="left" indent="1"/>
    </xf>
    <xf numFmtId="3" fontId="33" fillId="2" borderId="7" xfId="12" applyNumberFormat="1" applyFont="1" applyFill="1" applyBorder="1" applyAlignment="1" applyProtection="1">
      <alignment horizontal="center"/>
      <protection locked="0"/>
    </xf>
    <xf numFmtId="3" fontId="33" fillId="2" borderId="7" xfId="12" applyNumberFormat="1" applyFont="1" applyFill="1" applyBorder="1" applyAlignment="1">
      <alignment horizontal="center"/>
    </xf>
    <xf numFmtId="0" fontId="31" fillId="2" borderId="0" xfId="12" applyFont="1" applyFill="1" applyAlignment="1">
      <alignment horizontal="left"/>
    </xf>
    <xf numFmtId="0" fontId="44" fillId="2" borderId="0" xfId="1" applyFont="1" applyFill="1" applyBorder="1"/>
    <xf numFmtId="0" fontId="21" fillId="2" borderId="0" xfId="1" applyFont="1" applyFill="1"/>
    <xf numFmtId="0" fontId="44" fillId="2" borderId="0" xfId="1" applyFont="1" applyFill="1" applyAlignment="1">
      <alignment horizontal="right"/>
    </xf>
    <xf numFmtId="0" fontId="33" fillId="2" borderId="0" xfId="1" applyFont="1" applyFill="1" applyBorder="1" applyAlignment="1">
      <alignment horizontal="left" vertical="center" wrapText="1"/>
    </xf>
    <xf numFmtId="0" fontId="31" fillId="2" borderId="48" xfId="1" applyFont="1" applyFill="1" applyBorder="1" applyAlignment="1">
      <alignment horizontal="left" vertical="center" wrapText="1"/>
    </xf>
    <xf numFmtId="0" fontId="31" fillId="2" borderId="0" xfId="1" applyFont="1" applyFill="1" applyAlignment="1">
      <alignment vertical="center" wrapText="1"/>
    </xf>
    <xf numFmtId="3" fontId="31" fillId="2" borderId="0" xfId="1" applyNumberFormat="1" applyFont="1" applyFill="1" applyAlignment="1">
      <alignment vertical="center" wrapText="1"/>
    </xf>
    <xf numFmtId="0" fontId="31" fillId="2" borderId="7" xfId="1" applyFont="1" applyFill="1" applyBorder="1" applyAlignment="1">
      <alignment vertical="center" wrapText="1"/>
    </xf>
    <xf numFmtId="0" fontId="33" fillId="2" borderId="8" xfId="1" applyFont="1" applyFill="1" applyBorder="1" applyAlignment="1">
      <alignment horizontal="justify" vertical="center"/>
    </xf>
    <xf numFmtId="3" fontId="33" fillId="2" borderId="8" xfId="1" applyNumberFormat="1" applyFont="1" applyFill="1" applyBorder="1" applyAlignment="1">
      <alignment vertical="center"/>
    </xf>
    <xf numFmtId="1" fontId="33" fillId="2" borderId="8" xfId="1" applyNumberFormat="1" applyFont="1" applyFill="1" applyBorder="1" applyAlignment="1">
      <alignment vertical="center"/>
    </xf>
    <xf numFmtId="0" fontId="45" fillId="2" borderId="0" xfId="1" applyFont="1" applyFill="1" applyAlignment="1"/>
    <xf numFmtId="0" fontId="44" fillId="2" borderId="0" xfId="1" applyFont="1" applyFill="1" applyBorder="1" applyAlignment="1">
      <alignment vertical="center"/>
    </xf>
    <xf numFmtId="0" fontId="31" fillId="2" borderId="0" xfId="12" applyFont="1" applyFill="1" applyAlignment="1">
      <alignment vertical="center"/>
    </xf>
    <xf numFmtId="16" fontId="32" fillId="2" borderId="0" xfId="12" quotePrefix="1" applyNumberFormat="1" applyFont="1" applyFill="1" applyBorder="1" applyAlignment="1" applyProtection="1">
      <alignment horizontal="right" indent="1"/>
      <protection locked="0"/>
    </xf>
    <xf numFmtId="16" fontId="32" fillId="2" borderId="0" xfId="12" quotePrefix="1" applyNumberFormat="1" applyFont="1" applyFill="1" applyBorder="1" applyAlignment="1">
      <alignment horizontal="right" indent="1"/>
    </xf>
    <xf numFmtId="0" fontId="33" fillId="2" borderId="2" xfId="12" applyFont="1" applyFill="1" applyBorder="1" applyAlignment="1">
      <alignment horizontal="left" vertical="center"/>
    </xf>
    <xf numFmtId="0" fontId="29" fillId="2" borderId="19" xfId="1" applyFont="1" applyFill="1" applyBorder="1" applyAlignment="1" applyProtection="1">
      <alignment horizontal="right" wrapText="1"/>
      <protection locked="0"/>
    </xf>
    <xf numFmtId="0" fontId="29" fillId="2" borderId="19" xfId="1" applyFont="1" applyFill="1" applyBorder="1" applyAlignment="1">
      <alignment horizontal="right" wrapText="1"/>
    </xf>
    <xf numFmtId="0" fontId="33" fillId="2" borderId="0" xfId="12" applyFont="1" applyFill="1" applyAlignment="1">
      <alignment horizontal="left" vertical="center"/>
    </xf>
    <xf numFmtId="170" fontId="31" fillId="2" borderId="0" xfId="22" applyNumberFormat="1" applyFont="1" applyFill="1" applyAlignment="1" applyProtection="1">
      <alignment horizontal="right"/>
      <protection locked="0"/>
    </xf>
    <xf numFmtId="170" fontId="31" fillId="2" borderId="0" xfId="22" applyNumberFormat="1" applyFont="1" applyFill="1" applyAlignment="1">
      <alignment horizontal="right"/>
    </xf>
    <xf numFmtId="170" fontId="31" fillId="2" borderId="0" xfId="22" applyNumberFormat="1" applyFont="1" applyFill="1" applyAlignment="1">
      <alignment horizontal="right" vertical="center"/>
    </xf>
    <xf numFmtId="0" fontId="31" fillId="2" borderId="0" xfId="12" applyFont="1" applyFill="1" applyAlignment="1">
      <alignment horizontal="left" vertical="center"/>
    </xf>
    <xf numFmtId="172" fontId="31" fillId="2" borderId="0" xfId="22" applyNumberFormat="1" applyFont="1" applyFill="1" applyAlignment="1" applyProtection="1">
      <alignment horizontal="right"/>
      <protection locked="0"/>
    </xf>
    <xf numFmtId="172" fontId="31" fillId="2" borderId="0" xfId="22" applyNumberFormat="1" applyFont="1" applyFill="1" applyAlignment="1">
      <alignment horizontal="right"/>
    </xf>
    <xf numFmtId="172" fontId="31" fillId="2" borderId="0" xfId="22" applyNumberFormat="1" applyFont="1" applyFill="1" applyAlignment="1">
      <alignment vertical="center"/>
    </xf>
    <xf numFmtId="0" fontId="31" fillId="2" borderId="7" xfId="12" applyFont="1" applyFill="1" applyBorder="1" applyAlignment="1">
      <alignment horizontal="left" vertical="center"/>
    </xf>
    <xf numFmtId="172" fontId="31" fillId="2" borderId="7" xfId="22" applyNumberFormat="1" applyFont="1" applyFill="1" applyBorder="1" applyAlignment="1" applyProtection="1">
      <alignment horizontal="right"/>
      <protection locked="0"/>
    </xf>
    <xf numFmtId="172" fontId="31" fillId="2" borderId="7" xfId="22" applyNumberFormat="1" applyFont="1" applyFill="1" applyBorder="1" applyAlignment="1">
      <alignment horizontal="right"/>
    </xf>
    <xf numFmtId="172" fontId="31" fillId="2" borderId="7" xfId="22" applyNumberFormat="1" applyFont="1" applyFill="1" applyBorder="1" applyAlignment="1">
      <alignment vertical="center"/>
    </xf>
    <xf numFmtId="0" fontId="31" fillId="2" borderId="0" xfId="12" applyFont="1" applyFill="1" applyBorder="1" applyAlignment="1">
      <alignment horizontal="left" vertical="center"/>
    </xf>
    <xf numFmtId="172" fontId="31" fillId="2" borderId="0" xfId="22" applyNumberFormat="1" applyFont="1" applyFill="1" applyAlignment="1" applyProtection="1">
      <alignment vertical="center"/>
      <protection locked="0"/>
    </xf>
    <xf numFmtId="172" fontId="31" fillId="2" borderId="7" xfId="22" applyNumberFormat="1" applyFont="1" applyFill="1" applyBorder="1" applyAlignment="1" applyProtection="1">
      <alignment vertical="center"/>
      <protection locked="0"/>
    </xf>
    <xf numFmtId="0" fontId="33" fillId="2" borderId="8" xfId="12" applyFont="1" applyFill="1" applyBorder="1" applyAlignment="1">
      <alignment horizontal="left" vertical="center"/>
    </xf>
    <xf numFmtId="172" fontId="33" fillId="2" borderId="8" xfId="22" applyNumberFormat="1" applyFont="1" applyFill="1" applyBorder="1" applyAlignment="1" applyProtection="1">
      <alignment vertical="center"/>
      <protection locked="0"/>
    </xf>
    <xf numFmtId="172" fontId="33" fillId="2" borderId="8" xfId="22" applyNumberFormat="1" applyFont="1" applyFill="1" applyBorder="1" applyAlignment="1">
      <alignment vertical="center"/>
    </xf>
    <xf numFmtId="0" fontId="31" fillId="2" borderId="8" xfId="12" applyFont="1" applyFill="1" applyBorder="1" applyAlignment="1">
      <alignment horizontal="left" vertical="center"/>
    </xf>
    <xf numFmtId="172" fontId="31" fillId="2" borderId="8" xfId="22" applyNumberFormat="1" applyFont="1" applyFill="1" applyBorder="1" applyAlignment="1" applyProtection="1">
      <alignment vertical="center"/>
      <protection locked="0"/>
    </xf>
    <xf numFmtId="172" fontId="31" fillId="2" borderId="8" xfId="22" applyNumberFormat="1" applyFont="1" applyFill="1" applyBorder="1" applyAlignment="1">
      <alignment vertical="center"/>
    </xf>
    <xf numFmtId="0" fontId="31" fillId="2" borderId="0" xfId="12" quotePrefix="1" applyFont="1" applyFill="1" applyBorder="1" applyAlignment="1">
      <alignment horizontal="left" vertical="center"/>
    </xf>
    <xf numFmtId="0" fontId="31" fillId="2" borderId="7" xfId="12" quotePrefix="1" applyFont="1" applyFill="1" applyBorder="1" applyAlignment="1">
      <alignment horizontal="left" vertical="center"/>
    </xf>
    <xf numFmtId="0" fontId="33" fillId="2" borderId="8" xfId="12" quotePrefix="1" applyFont="1" applyFill="1" applyBorder="1" applyAlignment="1">
      <alignment horizontal="left" vertical="center"/>
    </xf>
    <xf numFmtId="172" fontId="45" fillId="2" borderId="0" xfId="1" applyNumberFormat="1" applyFont="1" applyFill="1"/>
    <xf numFmtId="172" fontId="18" fillId="2" borderId="0" xfId="1" applyNumberFormat="1" applyFont="1" applyFill="1"/>
    <xf numFmtId="0" fontId="23" fillId="2" borderId="0" xfId="1" applyFill="1" applyProtection="1">
      <protection locked="0"/>
    </xf>
    <xf numFmtId="0" fontId="24" fillId="2" borderId="0" xfId="12" applyFont="1" applyFill="1" applyBorder="1">
      <alignment vertical="top"/>
    </xf>
    <xf numFmtId="0" fontId="18" fillId="2" borderId="0" xfId="1" applyFont="1" applyFill="1" applyAlignment="1" applyProtection="1">
      <protection locked="0"/>
    </xf>
    <xf numFmtId="0" fontId="18" fillId="2" borderId="0" xfId="1" applyFont="1" applyFill="1" applyAlignment="1"/>
    <xf numFmtId="16" fontId="33" fillId="2" borderId="0" xfId="12" quotePrefix="1" applyNumberFormat="1" applyFont="1" applyFill="1" applyBorder="1" applyAlignment="1">
      <alignment horizontal="right"/>
    </xf>
    <xf numFmtId="16" fontId="33" fillId="2" borderId="0" xfId="12" quotePrefix="1" applyNumberFormat="1" applyFont="1" applyFill="1" applyBorder="1" applyAlignment="1">
      <alignment horizontal="right" indent="1"/>
    </xf>
    <xf numFmtId="0" fontId="33" fillId="2" borderId="0" xfId="12" applyNumberFormat="1" applyFont="1" applyFill="1" applyBorder="1" applyAlignment="1">
      <alignment horizontal="right"/>
    </xf>
    <xf numFmtId="0" fontId="33" fillId="2" borderId="2" xfId="12" applyFont="1" applyFill="1" applyBorder="1" applyAlignment="1">
      <alignment horizontal="left" vertical="top"/>
    </xf>
    <xf numFmtId="172" fontId="31" fillId="2" borderId="0" xfId="1" applyNumberFormat="1" applyFont="1" applyFill="1" applyBorder="1" applyAlignment="1" applyProtection="1">
      <alignment vertical="center"/>
      <protection locked="0"/>
    </xf>
    <xf numFmtId="172" fontId="31" fillId="2" borderId="0" xfId="1" applyNumberFormat="1" applyFont="1" applyFill="1" applyBorder="1" applyAlignment="1">
      <alignment vertical="center"/>
    </xf>
    <xf numFmtId="3" fontId="18" fillId="2" borderId="0" xfId="1" applyNumberFormat="1" applyFont="1" applyFill="1" applyAlignment="1">
      <alignment vertical="center"/>
    </xf>
    <xf numFmtId="172" fontId="31" fillId="2" borderId="7" xfId="1" applyNumberFormat="1" applyFont="1" applyFill="1" applyBorder="1" applyAlignment="1" applyProtection="1">
      <alignment vertical="center"/>
      <protection locked="0"/>
    </xf>
    <xf numFmtId="172" fontId="31" fillId="2" borderId="7" xfId="1" applyNumberFormat="1" applyFont="1" applyFill="1" applyBorder="1" applyAlignment="1">
      <alignment vertical="center"/>
    </xf>
    <xf numFmtId="3" fontId="18" fillId="2" borderId="7" xfId="1" applyNumberFormat="1" applyFont="1" applyFill="1" applyBorder="1" applyAlignment="1">
      <alignment vertical="center"/>
    </xf>
    <xf numFmtId="172" fontId="31" fillId="2" borderId="0" xfId="1" applyNumberFormat="1" applyFont="1" applyFill="1" applyBorder="1" applyAlignment="1" applyProtection="1">
      <protection locked="0"/>
    </xf>
    <xf numFmtId="172" fontId="31" fillId="2" borderId="0" xfId="1" applyNumberFormat="1" applyFont="1" applyFill="1" applyBorder="1" applyAlignment="1"/>
    <xf numFmtId="172" fontId="31" fillId="2" borderId="0" xfId="22" applyNumberFormat="1" applyFont="1" applyFill="1" applyBorder="1" applyAlignment="1" applyProtection="1">
      <alignment vertical="center"/>
      <protection locked="0"/>
    </xf>
    <xf numFmtId="172" fontId="31" fillId="2" borderId="0" xfId="22" applyNumberFormat="1" applyFont="1" applyFill="1" applyBorder="1" applyAlignment="1">
      <alignment vertical="center"/>
    </xf>
    <xf numFmtId="172" fontId="31" fillId="2" borderId="0" xfId="22" applyNumberFormat="1" applyFont="1" applyFill="1" applyBorder="1" applyAlignment="1">
      <alignment horizontal="right" vertical="center"/>
    </xf>
    <xf numFmtId="172" fontId="18" fillId="2" borderId="0" xfId="1" applyNumberFormat="1" applyFont="1" applyFill="1" applyBorder="1" applyAlignment="1">
      <alignment vertical="center"/>
    </xf>
    <xf numFmtId="0" fontId="83" fillId="2" borderId="0" xfId="12" applyFont="1" applyFill="1" applyBorder="1" applyAlignment="1"/>
    <xf numFmtId="166" fontId="43" fillId="2" borderId="0" xfId="12" applyNumberFormat="1" applyFont="1" applyFill="1" applyBorder="1" applyAlignment="1" applyProtection="1">
      <protection locked="0"/>
    </xf>
    <xf numFmtId="0" fontId="43" fillId="2" borderId="0" xfId="12" applyFont="1" applyFill="1" applyBorder="1" applyAlignment="1"/>
    <xf numFmtId="3" fontId="32" fillId="2" borderId="0" xfId="12" applyNumberFormat="1" applyFont="1" applyFill="1" applyBorder="1" applyAlignment="1">
      <alignment horizontal="right"/>
    </xf>
    <xf numFmtId="0" fontId="113" fillId="2" borderId="0" xfId="12" applyFont="1" applyFill="1" applyBorder="1" applyAlignment="1"/>
    <xf numFmtId="0" fontId="32" fillId="2" borderId="2" xfId="12" applyFont="1" applyFill="1" applyBorder="1" applyAlignment="1">
      <alignment horizontal="left" vertical="center"/>
    </xf>
    <xf numFmtId="0" fontId="38" fillId="2" borderId="2" xfId="12" applyFont="1" applyFill="1" applyBorder="1" applyAlignment="1">
      <alignment horizontal="center" vertical="center"/>
    </xf>
    <xf numFmtId="3" fontId="38" fillId="2" borderId="2" xfId="12" applyNumberFormat="1" applyFont="1" applyFill="1" applyBorder="1" applyAlignment="1">
      <alignment horizontal="center" vertical="center"/>
    </xf>
    <xf numFmtId="0" fontId="43" fillId="2" borderId="0" xfId="12" applyFont="1" applyFill="1" applyBorder="1" applyAlignment="1">
      <alignment horizontal="left"/>
    </xf>
    <xf numFmtId="164" fontId="31" fillId="2" borderId="0" xfId="12" applyNumberFormat="1" applyFont="1" applyFill="1" applyBorder="1" applyAlignment="1" applyProtection="1">
      <alignment horizontal="right" vertical="top" indent="1"/>
      <protection locked="0"/>
    </xf>
    <xf numFmtId="164" fontId="31" fillId="2" borderId="0" xfId="12" applyNumberFormat="1" applyFont="1" applyFill="1" applyBorder="1" applyAlignment="1">
      <alignment horizontal="right" vertical="top" indent="1"/>
    </xf>
    <xf numFmtId="0" fontId="32" fillId="2" borderId="8" xfId="12" applyFont="1" applyFill="1" applyBorder="1" applyAlignment="1">
      <alignment horizontal="left"/>
    </xf>
    <xf numFmtId="0" fontId="33" fillId="2" borderId="8" xfId="12" applyFont="1" applyFill="1" applyBorder="1" applyAlignment="1" applyProtection="1">
      <alignment horizontal="left"/>
      <protection locked="0"/>
    </xf>
    <xf numFmtId="0" fontId="33" fillId="2" borderId="8" xfId="12" applyFont="1" applyFill="1" applyBorder="1" applyAlignment="1">
      <alignment horizontal="left"/>
    </xf>
    <xf numFmtId="3" fontId="31" fillId="2" borderId="0" xfId="12" applyNumberFormat="1" applyFont="1" applyFill="1" applyBorder="1" applyAlignment="1" applyProtection="1">
      <alignment horizontal="right" vertical="top" indent="1"/>
      <protection locked="0"/>
    </xf>
    <xf numFmtId="0" fontId="43" fillId="2" borderId="7" xfId="12" applyFont="1" applyFill="1" applyBorder="1" applyAlignment="1">
      <alignment horizontal="left"/>
    </xf>
    <xf numFmtId="3" fontId="31" fillId="2" borderId="7" xfId="12" applyNumberFormat="1" applyFont="1" applyFill="1" applyBorder="1" applyAlignment="1" applyProtection="1">
      <alignment horizontal="right" vertical="top" indent="1"/>
      <protection locked="0"/>
    </xf>
    <xf numFmtId="0" fontId="49" fillId="2" borderId="0" xfId="12" applyFont="1" applyFill="1" applyAlignment="1"/>
    <xf numFmtId="0" fontId="119" fillId="2" borderId="0" xfId="12" applyFont="1" applyFill="1" applyBorder="1" applyAlignment="1" applyProtection="1">
      <protection locked="0"/>
    </xf>
    <xf numFmtId="0" fontId="119" fillId="2" borderId="0" xfId="12" applyFont="1" applyFill="1" applyBorder="1" applyAlignment="1"/>
    <xf numFmtId="3" fontId="120" fillId="2" borderId="0" xfId="12" applyNumberFormat="1" applyFont="1" applyFill="1" applyBorder="1" applyAlignment="1">
      <alignment horizontal="right"/>
    </xf>
    <xf numFmtId="0" fontId="32" fillId="2" borderId="0" xfId="12" applyFont="1" applyFill="1" applyBorder="1" applyAlignment="1">
      <alignment horizontal="left" indent="1"/>
    </xf>
    <xf numFmtId="16" fontId="32" fillId="2" borderId="0" xfId="12" quotePrefix="1" applyNumberFormat="1" applyFont="1" applyFill="1" applyBorder="1" applyAlignment="1">
      <alignment horizontal="right" vertical="center"/>
    </xf>
    <xf numFmtId="0" fontId="32" fillId="2" borderId="2" xfId="12" applyFont="1" applyFill="1" applyBorder="1" applyAlignment="1">
      <alignment horizontal="left"/>
    </xf>
    <xf numFmtId="0" fontId="29" fillId="2" borderId="19" xfId="1" applyFont="1" applyFill="1" applyBorder="1" applyAlignment="1" applyProtection="1">
      <alignment horizontal="center" vertical="center" wrapText="1" readingOrder="1"/>
      <protection locked="0"/>
    </xf>
    <xf numFmtId="0" fontId="33" fillId="2" borderId="19" xfId="1" applyFont="1" applyFill="1" applyBorder="1" applyAlignment="1">
      <alignment horizontal="center" vertical="center" wrapText="1" readingOrder="1"/>
    </xf>
    <xf numFmtId="164" fontId="43" fillId="2" borderId="7" xfId="12" applyNumberFormat="1" applyFont="1" applyFill="1" applyBorder="1" applyAlignment="1" applyProtection="1">
      <alignment horizontal="center" vertical="center"/>
      <protection locked="0"/>
    </xf>
    <xf numFmtId="164" fontId="31" fillId="2" borderId="7" xfId="12" applyNumberFormat="1" applyFont="1" applyFill="1" applyBorder="1" applyAlignment="1">
      <alignment horizontal="center" vertical="center"/>
    </xf>
    <xf numFmtId="3" fontId="43" fillId="2" borderId="0" xfId="12" applyNumberFormat="1" applyFont="1" applyFill="1" applyBorder="1" applyAlignment="1" applyProtection="1">
      <alignment horizontal="right" vertical="top"/>
      <protection locked="0"/>
    </xf>
    <xf numFmtId="3" fontId="109" fillId="2" borderId="0" xfId="12" applyNumberFormat="1" applyFont="1" applyFill="1" applyBorder="1" applyAlignment="1">
      <alignment vertical="top"/>
    </xf>
    <xf numFmtId="3" fontId="109" fillId="2" borderId="0" xfId="12" applyNumberFormat="1" applyFont="1" applyFill="1" applyBorder="1" applyAlignment="1">
      <alignment horizontal="right" vertical="top"/>
    </xf>
    <xf numFmtId="3" fontId="109" fillId="2" borderId="0" xfId="12" applyNumberFormat="1" applyFont="1" applyFill="1" applyBorder="1" applyAlignment="1">
      <alignment horizontal="right"/>
    </xf>
    <xf numFmtId="172" fontId="109" fillId="2" borderId="0" xfId="1" applyNumberFormat="1" applyFont="1" applyFill="1" applyBorder="1" applyAlignment="1"/>
    <xf numFmtId="0" fontId="109" fillId="2" borderId="0" xfId="1" applyFont="1" applyFill="1" applyBorder="1"/>
    <xf numFmtId="0" fontId="109" fillId="2" borderId="0" xfId="1" applyFont="1" applyFill="1"/>
    <xf numFmtId="0" fontId="31" fillId="2" borderId="0" xfId="12" quotePrefix="1" applyFont="1" applyFill="1" applyBorder="1" applyAlignment="1">
      <alignment horizontal="left" vertical="center" indent="1"/>
    </xf>
    <xf numFmtId="172" fontId="33" fillId="2" borderId="0" xfId="22" applyNumberFormat="1" applyFont="1" applyFill="1" applyBorder="1" applyAlignment="1">
      <alignment vertical="center"/>
    </xf>
    <xf numFmtId="0" fontId="33" fillId="2" borderId="0" xfId="12" quotePrefix="1" applyFont="1" applyFill="1" applyBorder="1" applyAlignment="1">
      <alignment horizontal="left" vertical="center" indent="1"/>
    </xf>
    <xf numFmtId="172" fontId="18" fillId="0" borderId="0" xfId="1" applyNumberFormat="1" applyFont="1" applyFill="1" applyBorder="1" applyAlignment="1">
      <alignment vertical="center"/>
    </xf>
    <xf numFmtId="172" fontId="18" fillId="0" borderId="0" xfId="1" applyNumberFormat="1" applyFont="1" applyFill="1" applyBorder="1"/>
    <xf numFmtId="164" fontId="44" fillId="2" borderId="0" xfId="1" applyNumberFormat="1" applyFont="1" applyFill="1"/>
    <xf numFmtId="0" fontId="33" fillId="2" borderId="2" xfId="12" applyFont="1" applyFill="1" applyBorder="1" applyAlignment="1">
      <alignment horizontal="right" wrapText="1"/>
    </xf>
    <xf numFmtId="0" fontId="33" fillId="2" borderId="2" xfId="12" quotePrefix="1" applyFont="1" applyFill="1" applyBorder="1" applyAlignment="1">
      <alignment horizontal="right" wrapText="1"/>
    </xf>
    <xf numFmtId="164" fontId="33" fillId="2" borderId="2" xfId="12" applyNumberFormat="1" applyFont="1" applyFill="1" applyBorder="1" applyAlignment="1">
      <alignment horizontal="right" wrapText="1"/>
    </xf>
    <xf numFmtId="0" fontId="31" fillId="2" borderId="0" xfId="12" applyFont="1" applyFill="1" applyBorder="1" applyAlignment="1"/>
    <xf numFmtId="3" fontId="31" fillId="2" borderId="0" xfId="12" applyNumberFormat="1" applyFont="1" applyFill="1" applyBorder="1" applyAlignment="1" applyProtection="1">
      <alignment horizontal="right"/>
      <protection locked="0"/>
    </xf>
    <xf numFmtId="164" fontId="31" fillId="2" borderId="0" xfId="12" applyNumberFormat="1" applyFont="1" applyFill="1" applyBorder="1" applyAlignment="1" applyProtection="1">
      <alignment horizontal="right"/>
      <protection locked="0"/>
    </xf>
    <xf numFmtId="0" fontId="23" fillId="0" borderId="0" xfId="1" applyAlignment="1"/>
    <xf numFmtId="0" fontId="92" fillId="2" borderId="0" xfId="12" applyFont="1" applyFill="1" applyBorder="1" applyAlignment="1"/>
    <xf numFmtId="0" fontId="31" fillId="2" borderId="0" xfId="12" quotePrefix="1" applyFont="1" applyFill="1" applyBorder="1" applyAlignment="1">
      <alignment horizontal="left" indent="1"/>
    </xf>
    <xf numFmtId="176" fontId="31" fillId="2" borderId="0" xfId="12" applyNumberFormat="1" applyFont="1" applyFill="1" applyBorder="1" applyAlignment="1" applyProtection="1">
      <alignment horizontal="right"/>
      <protection locked="0"/>
    </xf>
    <xf numFmtId="0" fontId="31" fillId="2" borderId="7" xfId="12" applyFont="1" applyFill="1" applyBorder="1" applyAlignment="1"/>
    <xf numFmtId="0" fontId="49" fillId="2" borderId="0" xfId="12" applyFont="1" applyFill="1" applyBorder="1" applyAlignment="1">
      <alignment horizontal="left" vertical="top"/>
    </xf>
    <xf numFmtId="0" fontId="49" fillId="2" borderId="0" xfId="12" applyFont="1" applyFill="1" applyBorder="1" applyAlignment="1">
      <alignment horizontal="left" vertical="top" wrapText="1"/>
    </xf>
    <xf numFmtId="0" fontId="45" fillId="2" borderId="0" xfId="1" applyFont="1" applyFill="1" applyAlignment="1">
      <alignment horizontal="left"/>
    </xf>
    <xf numFmtId="0" fontId="45" fillId="2" borderId="0" xfId="1" applyFont="1" applyFill="1" applyAlignment="1">
      <alignment vertical="top"/>
    </xf>
    <xf numFmtId="164" fontId="45" fillId="2" borderId="0" xfId="1" applyNumberFormat="1" applyFont="1" applyFill="1" applyAlignment="1">
      <alignment vertical="top"/>
    </xf>
    <xf numFmtId="164" fontId="44" fillId="0" borderId="0" xfId="1" applyNumberFormat="1" applyFont="1"/>
    <xf numFmtId="0" fontId="121" fillId="2" borderId="0" xfId="1" applyFont="1" applyFill="1" applyAlignment="1">
      <alignment vertical="center"/>
    </xf>
    <xf numFmtId="0" fontId="122" fillId="2" borderId="0" xfId="1" applyFont="1" applyFill="1" applyAlignment="1">
      <alignment vertical="center"/>
    </xf>
    <xf numFmtId="0" fontId="122" fillId="2" borderId="0" xfId="1" applyFont="1" applyFill="1" applyAlignment="1">
      <alignment horizontal="right" vertical="center"/>
    </xf>
    <xf numFmtId="0" fontId="72" fillId="2" borderId="0" xfId="1" applyFont="1" applyFill="1" applyAlignment="1">
      <alignment horizontal="right" vertical="center"/>
    </xf>
    <xf numFmtId="0" fontId="123" fillId="2" borderId="0" xfId="1" applyFont="1" applyFill="1" applyBorder="1" applyAlignment="1">
      <alignment horizontal="center" vertical="center" wrapText="1" readingOrder="1"/>
    </xf>
    <xf numFmtId="0" fontId="123" fillId="2" borderId="0" xfId="1" applyFont="1" applyFill="1" applyBorder="1" applyAlignment="1">
      <alignment horizontal="center" wrapText="1"/>
    </xf>
    <xf numFmtId="0" fontId="44" fillId="2" borderId="0" xfId="1" applyFont="1" applyFill="1" applyBorder="1" applyAlignment="1"/>
    <xf numFmtId="0" fontId="124" fillId="2" borderId="0" xfId="1" applyFont="1" applyFill="1" applyBorder="1" applyAlignment="1">
      <alignment horizontal="center" wrapText="1"/>
    </xf>
    <xf numFmtId="0" fontId="44" fillId="2" borderId="0" xfId="1" applyFont="1" applyFill="1" applyAlignment="1"/>
    <xf numFmtId="0" fontId="122" fillId="2" borderId="0" xfId="1" applyFont="1" applyFill="1"/>
    <xf numFmtId="0" fontId="122" fillId="2" borderId="0" xfId="1" applyFont="1" applyFill="1" applyAlignment="1"/>
    <xf numFmtId="0" fontId="125" fillId="2" borderId="0" xfId="1" applyFont="1" applyFill="1" applyBorder="1" applyAlignment="1">
      <alignment horizontal="left"/>
    </xf>
    <xf numFmtId="166" fontId="45" fillId="2" borderId="0" xfId="1" applyNumberFormat="1" applyFont="1" applyFill="1" applyAlignment="1">
      <alignment horizontal="right"/>
    </xf>
    <xf numFmtId="0" fontId="122" fillId="2" borderId="0" xfId="1" applyFont="1" applyFill="1" applyAlignment="1">
      <alignment horizontal="right"/>
    </xf>
    <xf numFmtId="0" fontId="125" fillId="2" borderId="0" xfId="1" applyFont="1" applyFill="1" applyBorder="1" applyAlignment="1">
      <alignment horizontal="right"/>
    </xf>
    <xf numFmtId="0" fontId="45" fillId="2" borderId="0" xfId="1" applyFont="1" applyFill="1" applyAlignment="1">
      <alignment horizontal="right"/>
    </xf>
    <xf numFmtId="0" fontId="122" fillId="0" borderId="0" xfId="1" applyFont="1" applyFill="1"/>
    <xf numFmtId="0" fontId="49" fillId="0" borderId="0" xfId="1" applyFont="1" applyFill="1" applyBorder="1" applyAlignment="1">
      <alignment horizontal="left" vertical="center" indent="1"/>
    </xf>
    <xf numFmtId="0" fontId="70" fillId="0" borderId="0" xfId="1" applyFont="1" applyFill="1"/>
    <xf numFmtId="0" fontId="125" fillId="2" borderId="0" xfId="1" applyFont="1" applyFill="1" applyBorder="1" applyAlignment="1">
      <alignment horizontal="left" vertical="center" indent="1"/>
    </xf>
    <xf numFmtId="166" fontId="45" fillId="2" borderId="0" xfId="1" applyNumberFormat="1" applyFont="1" applyFill="1" applyAlignment="1">
      <alignment horizontal="right" vertical="center" indent="1"/>
    </xf>
    <xf numFmtId="0" fontId="45" fillId="2" borderId="0" xfId="1" applyFont="1" applyFill="1" applyAlignment="1">
      <alignment horizontal="left" vertical="center" indent="1"/>
    </xf>
    <xf numFmtId="0" fontId="45" fillId="2" borderId="0" xfId="1" applyFont="1" applyFill="1" applyAlignment="1">
      <alignment vertical="center"/>
    </xf>
    <xf numFmtId="0" fontId="49" fillId="0" borderId="0" xfId="1" applyFont="1" applyFill="1" applyAlignment="1">
      <alignment horizontal="left" vertical="center" indent="1"/>
    </xf>
    <xf numFmtId="0" fontId="121" fillId="0" borderId="0" xfId="1" applyFont="1" applyFill="1" applyAlignment="1">
      <alignment horizontal="left" vertical="center"/>
    </xf>
    <xf numFmtId="0" fontId="19" fillId="0" borderId="0" xfId="1" applyFont="1" applyFill="1" applyAlignment="1">
      <alignment vertical="center"/>
    </xf>
    <xf numFmtId="2" fontId="126" fillId="0" borderId="0" xfId="1" applyNumberFormat="1" applyFont="1" applyFill="1" applyAlignment="1">
      <alignment vertical="center"/>
    </xf>
    <xf numFmtId="0" fontId="70" fillId="2" borderId="0" xfId="1" applyFont="1" applyFill="1"/>
    <xf numFmtId="0" fontId="28" fillId="0" borderId="0" xfId="1" applyFont="1" applyFill="1" applyAlignment="1">
      <alignment horizontal="left" vertical="center"/>
    </xf>
    <xf numFmtId="166" fontId="45" fillId="2" borderId="0" xfId="1" applyNumberFormat="1" applyFont="1" applyFill="1" applyAlignment="1">
      <alignment vertical="center"/>
    </xf>
    <xf numFmtId="166" fontId="49" fillId="2" borderId="0" xfId="1" applyNumberFormat="1" applyFont="1" applyFill="1" applyAlignment="1">
      <alignment horizontal="right" vertical="center" indent="1"/>
    </xf>
    <xf numFmtId="0" fontId="49" fillId="2" borderId="0" xfId="1" applyFont="1" applyFill="1" applyAlignment="1">
      <alignment horizontal="left" vertical="center" indent="1"/>
    </xf>
    <xf numFmtId="0" fontId="28" fillId="2" borderId="0" xfId="1" applyFont="1" applyFill="1" applyAlignment="1">
      <alignment horizontal="left" vertical="center"/>
    </xf>
    <xf numFmtId="0" fontId="49" fillId="2" borderId="0" xfId="1" applyFont="1" applyFill="1" applyAlignment="1">
      <alignment vertical="center"/>
    </xf>
    <xf numFmtId="0" fontId="33" fillId="2" borderId="0" xfId="1" applyFont="1" applyFill="1" applyAlignment="1">
      <alignment vertical="center"/>
    </xf>
    <xf numFmtId="9" fontId="49" fillId="2" borderId="0" xfId="1" applyNumberFormat="1" applyFont="1" applyFill="1" applyAlignment="1">
      <alignment horizontal="right" vertical="center" indent="1"/>
    </xf>
    <xf numFmtId="2" fontId="49" fillId="2" borderId="0" xfId="1" applyNumberFormat="1" applyFont="1" applyFill="1" applyAlignment="1">
      <alignment vertical="center"/>
    </xf>
    <xf numFmtId="0" fontId="70" fillId="2" borderId="0" xfId="1" applyFont="1" applyFill="1" applyAlignment="1">
      <alignment vertical="center"/>
    </xf>
    <xf numFmtId="0" fontId="33" fillId="2" borderId="0" xfId="1" applyFont="1" applyFill="1"/>
    <xf numFmtId="0" fontId="70" fillId="2" borderId="0" xfId="1" applyFont="1" applyFill="1" applyBorder="1" applyAlignment="1">
      <alignment vertical="center"/>
    </xf>
    <xf numFmtId="0" fontId="31" fillId="2" borderId="0" xfId="1" applyFont="1" applyFill="1" applyBorder="1" applyAlignment="1">
      <alignment horizontal="left" vertical="center" indent="1"/>
    </xf>
    <xf numFmtId="0" fontId="70" fillId="2" borderId="0" xfId="1" applyFont="1" applyFill="1" applyBorder="1"/>
    <xf numFmtId="0" fontId="70" fillId="0" borderId="0" xfId="1" applyFont="1" applyBorder="1"/>
    <xf numFmtId="0" fontId="70" fillId="0" borderId="0" xfId="1" applyFont="1"/>
    <xf numFmtId="0" fontId="24" fillId="2" borderId="0" xfId="1" applyFont="1" applyFill="1" applyBorder="1" applyAlignment="1">
      <alignment horizontal="left" vertical="center" wrapText="1"/>
    </xf>
    <xf numFmtId="0" fontId="29" fillId="2" borderId="44" xfId="1" applyFont="1" applyFill="1" applyBorder="1" applyAlignment="1">
      <alignment horizontal="left" vertical="center" readingOrder="1"/>
    </xf>
    <xf numFmtId="0" fontId="33" fillId="7" borderId="0" xfId="1" applyFont="1" applyFill="1" applyBorder="1" applyAlignment="1">
      <alignment horizontal="left" vertical="center" readingOrder="1"/>
    </xf>
    <xf numFmtId="0" fontId="33" fillId="2" borderId="0" xfId="1" applyFont="1" applyFill="1" applyBorder="1" applyAlignment="1" applyProtection="1">
      <alignment horizontal="left" vertical="center" readingOrder="1"/>
      <protection locked="0"/>
    </xf>
    <xf numFmtId="0" fontId="31" fillId="2" borderId="0" xfId="1" applyFont="1" applyFill="1" applyBorder="1" applyAlignment="1" applyProtection="1">
      <alignment horizontal="left" vertical="center" indent="1" readingOrder="1"/>
      <protection locked="0"/>
    </xf>
    <xf numFmtId="0" fontId="31" fillId="2" borderId="0" xfId="1" applyFont="1" applyFill="1" applyBorder="1" applyAlignment="1" applyProtection="1">
      <alignment horizontal="left" vertical="center" readingOrder="1"/>
      <protection locked="0"/>
    </xf>
    <xf numFmtId="0" fontId="31" fillId="2" borderId="0" xfId="1" applyFont="1" applyFill="1" applyBorder="1" applyAlignment="1">
      <alignment horizontal="left" vertical="center" readingOrder="1"/>
    </xf>
    <xf numFmtId="3" fontId="18" fillId="0" borderId="0" xfId="1" applyNumberFormat="1" applyFont="1" applyFill="1" applyBorder="1" applyAlignment="1">
      <alignment horizontal="right" vertical="center"/>
    </xf>
    <xf numFmtId="0" fontId="18" fillId="2" borderId="0" xfId="1" applyFont="1" applyFill="1" applyAlignment="1">
      <alignment vertical="center" readingOrder="1"/>
    </xf>
    <xf numFmtId="0" fontId="44" fillId="2" borderId="0" xfId="1" applyFont="1" applyFill="1" applyAlignment="1">
      <alignment readingOrder="1"/>
    </xf>
    <xf numFmtId="0" fontId="33" fillId="2" borderId="0" xfId="1" applyFont="1" applyFill="1" applyBorder="1" applyAlignment="1">
      <alignment horizontal="left" vertical="center" readingOrder="1"/>
    </xf>
    <xf numFmtId="3" fontId="21" fillId="2" borderId="0" xfId="1" applyNumberFormat="1" applyFont="1" applyFill="1" applyBorder="1" applyAlignment="1">
      <alignment horizontal="right" vertical="center"/>
    </xf>
    <xf numFmtId="0" fontId="33" fillId="2" borderId="2" xfId="1" applyFont="1" applyFill="1" applyBorder="1" applyAlignment="1">
      <alignment horizontal="left" vertical="center" readingOrder="1"/>
    </xf>
    <xf numFmtId="3" fontId="21" fillId="2" borderId="2" xfId="1" applyNumberFormat="1" applyFont="1" applyFill="1" applyBorder="1" applyAlignment="1">
      <alignment horizontal="right" vertical="center"/>
    </xf>
    <xf numFmtId="0" fontId="33" fillId="7" borderId="6" xfId="1" applyFont="1" applyFill="1" applyBorder="1" applyAlignment="1">
      <alignment horizontal="left" vertical="center" readingOrder="1"/>
    </xf>
    <xf numFmtId="3" fontId="21" fillId="7" borderId="6" xfId="1" applyNumberFormat="1" applyFont="1" applyFill="1" applyBorder="1" applyAlignment="1">
      <alignment horizontal="right" vertical="center"/>
    </xf>
    <xf numFmtId="0" fontId="33" fillId="2" borderId="2" xfId="12" applyFont="1" applyFill="1" applyBorder="1" applyAlignment="1">
      <alignment horizontal="left" vertical="center" indent="1"/>
    </xf>
    <xf numFmtId="0" fontId="29" fillId="2" borderId="28" xfId="1" applyFont="1" applyFill="1" applyBorder="1" applyAlignment="1">
      <alignment horizontal="right" vertical="center" wrapText="1" readingOrder="1"/>
    </xf>
    <xf numFmtId="0" fontId="31" fillId="2" borderId="0" xfId="12" applyFont="1" applyFill="1" applyAlignment="1">
      <alignment horizontal="left" vertical="center" indent="1"/>
    </xf>
    <xf numFmtId="3" fontId="18" fillId="2" borderId="0" xfId="1" applyNumberFormat="1" applyFont="1" applyFill="1" applyAlignment="1" applyProtection="1">
      <alignment horizontal="right"/>
      <protection locked="0"/>
    </xf>
    <xf numFmtId="3" fontId="18" fillId="2" borderId="0" xfId="1" applyNumberFormat="1" applyFont="1" applyFill="1" applyAlignment="1">
      <alignment horizontal="right"/>
    </xf>
    <xf numFmtId="3" fontId="18" fillId="2" borderId="7" xfId="1" applyNumberFormat="1" applyFont="1" applyFill="1" applyBorder="1" applyAlignment="1" applyProtection="1">
      <alignment horizontal="right"/>
      <protection locked="0"/>
    </xf>
    <xf numFmtId="3" fontId="18" fillId="2" borderId="7" xfId="1" applyNumberFormat="1" applyFont="1" applyFill="1" applyBorder="1" applyAlignment="1">
      <alignment horizontal="right"/>
    </xf>
    <xf numFmtId="3" fontId="18" fillId="2" borderId="0" xfId="1" applyNumberFormat="1" applyFont="1" applyFill="1" applyAlignment="1" applyProtection="1">
      <alignment vertical="center"/>
      <protection locked="0"/>
    </xf>
    <xf numFmtId="177" fontId="18" fillId="2" borderId="0" xfId="1" applyNumberFormat="1" applyFont="1" applyFill="1" applyAlignment="1" applyProtection="1">
      <alignment vertical="center"/>
      <protection locked="0"/>
    </xf>
    <xf numFmtId="168" fontId="18" fillId="2" borderId="0" xfId="1" applyNumberFormat="1" applyFont="1" applyFill="1" applyAlignment="1" applyProtection="1">
      <alignment vertical="center"/>
      <protection locked="0"/>
    </xf>
    <xf numFmtId="1" fontId="18" fillId="2" borderId="0" xfId="1" applyNumberFormat="1" applyFont="1" applyFill="1" applyAlignment="1" applyProtection="1">
      <alignment vertical="center"/>
      <protection locked="0"/>
    </xf>
    <xf numFmtId="1" fontId="18" fillId="2" borderId="0" xfId="1" applyNumberFormat="1" applyFont="1" applyFill="1" applyAlignment="1">
      <alignment vertical="center"/>
    </xf>
    <xf numFmtId="3" fontId="18" fillId="2" borderId="7" xfId="1" applyNumberFormat="1" applyFont="1" applyFill="1" applyBorder="1" applyAlignment="1" applyProtection="1">
      <alignment vertical="center"/>
      <protection locked="0"/>
    </xf>
    <xf numFmtId="0" fontId="33" fillId="2" borderId="8" xfId="12" applyFont="1" applyFill="1" applyBorder="1" applyAlignment="1">
      <alignment horizontal="left" vertical="center" indent="1"/>
    </xf>
    <xf numFmtId="3" fontId="21" fillId="2" borderId="8" xfId="1" applyNumberFormat="1" applyFont="1" applyFill="1" applyBorder="1" applyAlignment="1" applyProtection="1">
      <alignment vertical="center"/>
      <protection locked="0"/>
    </xf>
    <xf numFmtId="3" fontId="21" fillId="2" borderId="8" xfId="1" applyNumberFormat="1" applyFont="1" applyFill="1" applyBorder="1" applyAlignment="1">
      <alignment vertical="center"/>
    </xf>
    <xf numFmtId="0" fontId="31" fillId="2" borderId="8" xfId="12" applyFont="1" applyFill="1" applyBorder="1" applyAlignment="1">
      <alignment horizontal="left" vertical="center" indent="1"/>
    </xf>
    <xf numFmtId="3" fontId="18" fillId="2" borderId="8" xfId="1" applyNumberFormat="1" applyFont="1" applyFill="1" applyBorder="1" applyAlignment="1" applyProtection="1">
      <alignment vertical="center"/>
      <protection locked="0"/>
    </xf>
    <xf numFmtId="3" fontId="18" fillId="2" borderId="8" xfId="1" applyNumberFormat="1" applyFont="1" applyFill="1" applyBorder="1" applyAlignment="1">
      <alignment vertical="center"/>
    </xf>
    <xf numFmtId="0" fontId="31" fillId="2" borderId="7" xfId="12" quotePrefix="1" applyFont="1" applyFill="1" applyBorder="1" applyAlignment="1">
      <alignment horizontal="left" vertical="center" indent="1"/>
    </xf>
    <xf numFmtId="0" fontId="33" fillId="2" borderId="8" xfId="12" quotePrefix="1" applyFont="1" applyFill="1" applyBorder="1" applyAlignment="1">
      <alignment horizontal="left" vertical="center" indent="1"/>
    </xf>
    <xf numFmtId="0" fontId="18" fillId="2" borderId="0" xfId="1" applyFont="1" applyFill="1" applyAlignment="1" applyProtection="1">
      <alignment vertical="center"/>
      <protection locked="0"/>
    </xf>
    <xf numFmtId="3" fontId="21" fillId="2" borderId="8" xfId="1" applyNumberFormat="1" applyFont="1" applyFill="1" applyBorder="1" applyProtection="1">
      <protection locked="0"/>
    </xf>
    <xf numFmtId="3" fontId="21" fillId="2" borderId="8" xfId="1" applyNumberFormat="1" applyFont="1" applyFill="1" applyBorder="1"/>
    <xf numFmtId="172" fontId="33" fillId="2" borderId="8" xfId="22" applyNumberFormat="1" applyFont="1" applyFill="1" applyBorder="1" applyAlignment="1"/>
    <xf numFmtId="0" fontId="49" fillId="2" borderId="0" xfId="12" applyFont="1" applyFill="1" applyBorder="1" applyAlignment="1">
      <alignment horizontal="left" indent="1"/>
    </xf>
    <xf numFmtId="0" fontId="18" fillId="2" borderId="0" xfId="1" applyFont="1" applyFill="1" applyBorder="1" applyProtection="1">
      <protection locked="0"/>
    </xf>
    <xf numFmtId="0" fontId="49" fillId="2" borderId="0" xfId="12" applyFont="1" applyFill="1" applyAlignment="1">
      <alignment horizontal="left" indent="1"/>
    </xf>
    <xf numFmtId="0" fontId="31" fillId="2" borderId="7" xfId="12" applyFont="1" applyFill="1" applyBorder="1" applyAlignment="1">
      <alignment horizontal="left" vertical="top" indent="1"/>
    </xf>
    <xf numFmtId="172" fontId="31" fillId="2" borderId="7" xfId="1" applyNumberFormat="1" applyFont="1" applyFill="1" applyBorder="1" applyAlignment="1" applyProtection="1">
      <protection locked="0"/>
    </xf>
    <xf numFmtId="172" fontId="31" fillId="2" borderId="7" xfId="1" applyNumberFormat="1" applyFont="1" applyFill="1" applyBorder="1" applyAlignment="1"/>
    <xf numFmtId="3" fontId="31" fillId="2" borderId="0" xfId="12" applyNumberFormat="1" applyFont="1" applyFill="1" applyBorder="1" applyAlignment="1" applyProtection="1">
      <alignment horizontal="right" vertical="top"/>
      <protection locked="0"/>
    </xf>
    <xf numFmtId="3" fontId="31" fillId="2" borderId="0" xfId="12" applyNumberFormat="1" applyFont="1" applyFill="1" applyBorder="1" applyAlignment="1">
      <alignment horizontal="right" vertical="top"/>
    </xf>
    <xf numFmtId="166" fontId="31" fillId="2" borderId="7" xfId="12" applyNumberFormat="1" applyFont="1" applyFill="1" applyBorder="1" applyAlignment="1" applyProtection="1">
      <protection locked="0"/>
    </xf>
    <xf numFmtId="166" fontId="31" fillId="2" borderId="0" xfId="2" applyNumberFormat="1" applyFont="1" applyFill="1" applyBorder="1" applyAlignment="1" applyProtection="1">
      <alignment horizontal="right" vertical="center" indent="1"/>
      <protection locked="0"/>
    </xf>
    <xf numFmtId="166" fontId="31" fillId="2" borderId="0" xfId="2" applyNumberFormat="1" applyFont="1" applyFill="1" applyBorder="1" applyAlignment="1">
      <alignment horizontal="right" vertical="center" indent="1"/>
    </xf>
    <xf numFmtId="0" fontId="33" fillId="2" borderId="0" xfId="23" applyFont="1" applyFill="1" applyBorder="1" applyAlignment="1"/>
    <xf numFmtId="0" fontId="31" fillId="2" borderId="6" xfId="12" applyFont="1" applyFill="1" applyBorder="1">
      <alignment vertical="top"/>
    </xf>
    <xf numFmtId="166" fontId="31" fillId="2" borderId="0" xfId="12" applyNumberFormat="1" applyFont="1" applyFill="1" applyBorder="1" applyAlignment="1"/>
    <xf numFmtId="166" fontId="18" fillId="2" borderId="0" xfId="1" applyNumberFormat="1" applyFont="1" applyFill="1"/>
    <xf numFmtId="0" fontId="31" fillId="2" borderId="7" xfId="12" applyFont="1" applyFill="1" applyBorder="1">
      <alignment vertical="top"/>
    </xf>
    <xf numFmtId="166" fontId="31" fillId="2" borderId="7" xfId="12" applyNumberFormat="1" applyFont="1" applyFill="1" applyBorder="1" applyAlignment="1"/>
    <xf numFmtId="0" fontId="18" fillId="2" borderId="7" xfId="1" applyFont="1" applyFill="1" applyBorder="1"/>
    <xf numFmtId="166" fontId="18" fillId="2" borderId="7" xfId="1" applyNumberFormat="1" applyFont="1" applyFill="1" applyBorder="1"/>
    <xf numFmtId="0" fontId="33" fillId="2" borderId="0" xfId="12" applyFont="1" applyFill="1" applyBorder="1" applyAlignment="1">
      <alignment horizontal="left" indent="1"/>
    </xf>
    <xf numFmtId="3" fontId="31" fillId="2" borderId="0" xfId="12" applyNumberFormat="1" applyFont="1" applyFill="1" applyBorder="1" applyAlignment="1">
      <alignment horizontal="right" vertical="center"/>
    </xf>
    <xf numFmtId="3" fontId="18" fillId="2" borderId="0" xfId="1" applyNumberFormat="1" applyFont="1" applyFill="1"/>
    <xf numFmtId="164" fontId="31" fillId="2" borderId="7" xfId="12" applyNumberFormat="1" applyFont="1" applyFill="1" applyBorder="1" applyAlignment="1">
      <alignment horizontal="right" vertical="center"/>
    </xf>
    <xf numFmtId="166" fontId="43" fillId="2" borderId="0" xfId="12" applyNumberFormat="1" applyFont="1" applyFill="1" applyBorder="1" applyAlignment="1"/>
    <xf numFmtId="0" fontId="33" fillId="2" borderId="0" xfId="12" applyFont="1" applyFill="1" applyBorder="1" applyAlignment="1"/>
    <xf numFmtId="0" fontId="29" fillId="2" borderId="2" xfId="12" applyFont="1" applyFill="1" applyBorder="1" applyAlignment="1">
      <alignment horizontal="center"/>
    </xf>
    <xf numFmtId="3" fontId="29" fillId="2" borderId="2" xfId="12" applyNumberFormat="1" applyFont="1" applyFill="1" applyBorder="1" applyAlignment="1">
      <alignment horizontal="center"/>
    </xf>
    <xf numFmtId="0" fontId="29" fillId="2" borderId="2" xfId="12" applyFont="1" applyFill="1" applyBorder="1" applyAlignment="1">
      <alignment horizontal="right"/>
    </xf>
    <xf numFmtId="166" fontId="31" fillId="2" borderId="0" xfId="12" applyNumberFormat="1" applyFont="1" applyFill="1" applyBorder="1" applyAlignment="1" applyProtection="1">
      <alignment horizontal="right"/>
      <protection locked="0"/>
    </xf>
    <xf numFmtId="0" fontId="33" fillId="2" borderId="8" xfId="12" applyFont="1" applyFill="1" applyBorder="1" applyAlignment="1">
      <alignment horizontal="left" indent="1"/>
    </xf>
    <xf numFmtId="166" fontId="31" fillId="2" borderId="8" xfId="12" applyNumberFormat="1" applyFont="1" applyFill="1" applyBorder="1" applyAlignment="1" applyProtection="1">
      <alignment horizontal="right" vertical="top" indent="1"/>
      <protection locked="0"/>
    </xf>
    <xf numFmtId="0" fontId="31" fillId="2" borderId="7" xfId="12" applyFont="1" applyFill="1" applyBorder="1" applyAlignment="1">
      <alignment horizontal="left" indent="1"/>
    </xf>
    <xf numFmtId="164" fontId="37" fillId="2" borderId="0" xfId="1" applyNumberFormat="1" applyFont="1" applyFill="1"/>
    <xf numFmtId="3" fontId="33" fillId="2" borderId="0" xfId="12" applyNumberFormat="1" applyFont="1" applyFill="1" applyBorder="1" applyAlignment="1">
      <alignment horizontal="right"/>
    </xf>
    <xf numFmtId="0" fontId="29" fillId="2" borderId="19" xfId="1" applyFont="1" applyFill="1" applyBorder="1" applyAlignment="1">
      <alignment horizontal="center" vertical="center" wrapText="1" readingOrder="1"/>
    </xf>
    <xf numFmtId="0" fontId="29" fillId="2" borderId="28" xfId="1" applyFont="1" applyFill="1" applyBorder="1" applyAlignment="1">
      <alignment horizontal="center" vertical="center" wrapText="1" readingOrder="1"/>
    </xf>
    <xf numFmtId="166" fontId="31" fillId="2" borderId="7" xfId="12" applyNumberFormat="1" applyFont="1" applyFill="1" applyBorder="1" applyAlignment="1" applyProtection="1">
      <alignment horizontal="center"/>
      <protection locked="0"/>
    </xf>
    <xf numFmtId="166" fontId="31" fillId="2" borderId="7" xfId="12" applyNumberFormat="1" applyFont="1" applyFill="1" applyBorder="1" applyAlignment="1">
      <alignment horizontal="center"/>
    </xf>
    <xf numFmtId="0" fontId="45" fillId="2" borderId="0" xfId="1" applyFont="1" applyFill="1" applyAlignment="1">
      <alignment horizontal="left" indent="1"/>
    </xf>
    <xf numFmtId="0" fontId="29" fillId="2" borderId="0" xfId="1" applyFont="1" applyFill="1" applyBorder="1" applyAlignment="1">
      <alignment horizontal="right" vertical="center" wrapText="1" readingOrder="1"/>
    </xf>
    <xf numFmtId="0" fontId="41" fillId="2" borderId="0" xfId="1" applyFont="1" applyFill="1" applyBorder="1" applyAlignment="1">
      <alignment horizontal="right" vertical="center" wrapText="1" readingOrder="1"/>
    </xf>
    <xf numFmtId="0" fontId="44" fillId="2" borderId="0" xfId="1" applyFont="1" applyFill="1" applyAlignment="1">
      <alignment horizontal="left" indent="1"/>
    </xf>
    <xf numFmtId="164" fontId="43" fillId="2" borderId="0" xfId="12" applyNumberFormat="1" applyFont="1" applyFill="1" applyBorder="1" applyAlignment="1">
      <alignment horizontal="right" vertical="top" indent="1"/>
    </xf>
    <xf numFmtId="0" fontId="109" fillId="2" borderId="0" xfId="12" applyFont="1" applyFill="1" applyBorder="1" applyAlignment="1">
      <alignment horizontal="right" indent="1"/>
    </xf>
    <xf numFmtId="3" fontId="109" fillId="2" borderId="0" xfId="12" applyNumberFormat="1" applyFont="1" applyFill="1" applyBorder="1" applyAlignment="1">
      <alignment horizontal="right" vertical="top" indent="1"/>
    </xf>
    <xf numFmtId="164" fontId="109" fillId="2" borderId="0" xfId="12" applyNumberFormat="1" applyFont="1" applyFill="1" applyBorder="1" applyAlignment="1">
      <alignment horizontal="right" vertical="top" indent="1"/>
    </xf>
    <xf numFmtId="3" fontId="43" fillId="2" borderId="0" xfId="12" applyNumberFormat="1" applyFont="1" applyFill="1" applyBorder="1" applyAlignment="1">
      <alignment horizontal="right" vertical="top"/>
    </xf>
    <xf numFmtId="0" fontId="109" fillId="2" borderId="0" xfId="12" applyFont="1" applyFill="1" applyBorder="1" applyAlignment="1"/>
    <xf numFmtId="3" fontId="127" fillId="2" borderId="0" xfId="12" applyNumberFormat="1" applyFont="1" applyFill="1" applyBorder="1" applyAlignment="1">
      <alignment horizontal="right"/>
    </xf>
    <xf numFmtId="0" fontId="32" fillId="2" borderId="0" xfId="12" applyFont="1" applyFill="1" applyBorder="1">
      <alignment vertical="top"/>
    </xf>
    <xf numFmtId="0" fontId="127" fillId="2" borderId="0" xfId="12" applyFont="1" applyFill="1" applyBorder="1">
      <alignment vertical="top"/>
    </xf>
    <xf numFmtId="0" fontId="109" fillId="2" borderId="0" xfId="12" applyFont="1" applyFill="1" applyBorder="1">
      <alignment vertical="top"/>
    </xf>
    <xf numFmtId="16" fontId="127" fillId="2" borderId="0" xfId="12" quotePrefix="1" applyNumberFormat="1" applyFont="1" applyFill="1" applyBorder="1" applyAlignment="1">
      <alignment horizontal="right" indent="1"/>
    </xf>
    <xf numFmtId="0" fontId="72" fillId="2" borderId="0" xfId="1" applyFont="1" applyFill="1" applyBorder="1" applyAlignment="1">
      <alignment vertical="center"/>
    </xf>
    <xf numFmtId="166" fontId="43" fillId="2" borderId="0" xfId="12" applyNumberFormat="1" applyFont="1" applyFill="1" applyBorder="1" applyAlignment="1">
      <alignment horizontal="right" vertical="center" indent="1"/>
    </xf>
    <xf numFmtId="166" fontId="109" fillId="2" borderId="0" xfId="12" applyNumberFormat="1" applyFont="1" applyFill="1" applyBorder="1" applyAlignment="1">
      <alignment horizontal="right" vertical="center" indent="1"/>
    </xf>
    <xf numFmtId="0" fontId="109" fillId="2" borderId="0" xfId="12" applyFont="1" applyFill="1" applyBorder="1" applyAlignment="1">
      <alignment horizontal="right" vertical="center"/>
    </xf>
    <xf numFmtId="0" fontId="29" fillId="0" borderId="0" xfId="1" applyFont="1" applyFill="1" applyBorder="1" applyAlignment="1">
      <alignment horizontal="right" vertical="center" wrapText="1" readingOrder="1"/>
    </xf>
    <xf numFmtId="0" fontId="41" fillId="0" borderId="0" xfId="1" applyFont="1" applyFill="1" applyBorder="1" applyAlignment="1">
      <alignment horizontal="right" vertical="center" wrapText="1" readingOrder="1"/>
    </xf>
    <xf numFmtId="0" fontId="72" fillId="0" borderId="0" xfId="1" applyFont="1" applyFill="1" applyBorder="1"/>
    <xf numFmtId="0" fontId="109" fillId="0" borderId="0" xfId="1" applyFont="1" applyFill="1" applyBorder="1"/>
    <xf numFmtId="0" fontId="33" fillId="2" borderId="0" xfId="12" applyFont="1" applyFill="1" applyBorder="1" applyAlignment="1">
      <alignment horizontal="left" vertical="center"/>
    </xf>
    <xf numFmtId="0" fontId="92" fillId="2" borderId="0" xfId="12" applyFont="1" applyFill="1" applyBorder="1" applyAlignment="1">
      <alignment horizontal="left" vertical="center" indent="2"/>
    </xf>
    <xf numFmtId="0" fontId="31" fillId="2" borderId="0" xfId="12" applyFont="1" applyFill="1" applyBorder="1" applyAlignment="1">
      <alignment horizontal="left" vertical="center" wrapText="1"/>
    </xf>
    <xf numFmtId="0" fontId="18" fillId="2" borderId="0" xfId="1" applyFont="1" applyFill="1" applyAlignment="1">
      <alignment horizontal="center"/>
    </xf>
    <xf numFmtId="3" fontId="18" fillId="2" borderId="0" xfId="1" applyNumberFormat="1" applyFont="1" applyFill="1" applyAlignment="1">
      <alignment horizontal="center"/>
    </xf>
    <xf numFmtId="3" fontId="33" fillId="2" borderId="8" xfId="12" applyNumberFormat="1" applyFont="1" applyFill="1" applyBorder="1" applyAlignment="1" applyProtection="1">
      <alignment horizontal="center" vertical="center"/>
      <protection locked="0"/>
    </xf>
    <xf numFmtId="3" fontId="33" fillId="2" borderId="8" xfId="12" applyNumberFormat="1" applyFont="1" applyFill="1" applyBorder="1" applyAlignment="1">
      <alignment horizontal="center" vertical="center"/>
    </xf>
    <xf numFmtId="0" fontId="23" fillId="2" borderId="0" xfId="1" applyFill="1" applyAlignment="1">
      <alignment wrapText="1"/>
    </xf>
    <xf numFmtId="0" fontId="33" fillId="2" borderId="2" xfId="12" applyFont="1" applyFill="1" applyBorder="1" applyAlignment="1">
      <alignment horizontal="left" vertical="center" wrapText="1"/>
    </xf>
    <xf numFmtId="0" fontId="92" fillId="2" borderId="0" xfId="12" applyFont="1" applyFill="1" applyBorder="1" applyAlignment="1">
      <alignment horizontal="left" vertical="center"/>
    </xf>
    <xf numFmtId="164" fontId="31" fillId="2" borderId="0" xfId="12" applyNumberFormat="1" applyFont="1" applyFill="1" applyBorder="1" applyAlignment="1" applyProtection="1">
      <alignment horizontal="right" vertical="center"/>
      <protection locked="0"/>
    </xf>
    <xf numFmtId="1" fontId="31" fillId="2" borderId="7" xfId="12" applyNumberFormat="1" applyFont="1" applyFill="1" applyBorder="1" applyAlignment="1" applyProtection="1">
      <alignment horizontal="right" vertical="center"/>
      <protection locked="0"/>
    </xf>
    <xf numFmtId="0" fontId="49" fillId="2" borderId="0" xfId="12" applyFont="1" applyFill="1" applyBorder="1" applyAlignment="1">
      <alignment vertical="center"/>
    </xf>
    <xf numFmtId="0" fontId="49" fillId="2" borderId="0" xfId="12" applyFont="1" applyFill="1" applyBorder="1" applyAlignment="1">
      <alignment horizontal="left" vertical="center" wrapText="1"/>
    </xf>
    <xf numFmtId="0" fontId="49" fillId="2" borderId="0" xfId="12" applyFont="1" applyFill="1" applyBorder="1" applyAlignment="1">
      <alignment horizontal="left" wrapText="1"/>
    </xf>
    <xf numFmtId="166" fontId="45" fillId="2" borderId="0" xfId="1" applyNumberFormat="1" applyFont="1" applyFill="1" applyAlignment="1"/>
    <xf numFmtId="166" fontId="44" fillId="2" borderId="0" xfId="1" applyNumberFormat="1" applyFont="1" applyFill="1" applyAlignment="1"/>
    <xf numFmtId="0" fontId="33" fillId="2" borderId="0" xfId="12" applyFont="1" applyFill="1" applyAlignment="1"/>
    <xf numFmtId="3" fontId="31" fillId="2" borderId="0" xfId="1" applyNumberFormat="1" applyFont="1" applyFill="1" applyAlignment="1" applyProtection="1">
      <alignment horizontal="right" wrapText="1"/>
      <protection locked="0"/>
    </xf>
    <xf numFmtId="3" fontId="31" fillId="2" borderId="0" xfId="1" applyNumberFormat="1" applyFont="1" applyFill="1" applyAlignment="1" applyProtection="1">
      <alignment horizontal="right" vertical="center" wrapText="1"/>
      <protection locked="0"/>
    </xf>
    <xf numFmtId="178" fontId="31" fillId="2" borderId="0" xfId="1" applyNumberFormat="1" applyFont="1" applyFill="1" applyAlignment="1" applyProtection="1">
      <alignment horizontal="right" vertical="center" wrapText="1"/>
      <protection locked="0"/>
    </xf>
    <xf numFmtId="3" fontId="33" fillId="2" borderId="8" xfId="1" applyNumberFormat="1" applyFont="1" applyFill="1" applyBorder="1" applyAlignment="1" applyProtection="1">
      <alignment horizontal="right" vertical="center"/>
      <protection locked="0"/>
    </xf>
    <xf numFmtId="9" fontId="41" fillId="0" borderId="0" xfId="1" applyNumberFormat="1" applyFont="1" applyFill="1" applyBorder="1" applyAlignment="1">
      <alignment horizontal="left" vertical="center" indent="1"/>
    </xf>
    <xf numFmtId="9" fontId="21" fillId="0" borderId="0" xfId="1" applyNumberFormat="1" applyFont="1" applyFill="1" applyBorder="1" applyAlignment="1">
      <alignment horizontal="center" vertical="center"/>
    </xf>
    <xf numFmtId="0" fontId="37" fillId="0" borderId="0" xfId="1" applyFont="1" applyFill="1" applyBorder="1" applyAlignment="1">
      <alignment horizontal="left" vertical="center" indent="1"/>
    </xf>
    <xf numFmtId="0" fontId="39" fillId="0" borderId="0" xfId="1" applyFont="1" applyFill="1" applyBorder="1" applyAlignment="1">
      <alignment horizontal="left" vertical="center" indent="1"/>
    </xf>
    <xf numFmtId="0" fontId="19" fillId="0" borderId="0" xfId="1" applyFont="1" applyFill="1" applyBorder="1" applyAlignment="1">
      <alignment horizontal="right" vertical="center" indent="1"/>
    </xf>
    <xf numFmtId="1" fontId="19" fillId="0" borderId="0" xfId="1" applyNumberFormat="1" applyFont="1" applyFill="1" applyBorder="1" applyAlignment="1">
      <alignment horizontal="right" vertical="center" indent="1"/>
    </xf>
    <xf numFmtId="0" fontId="36" fillId="0" borderId="0" xfId="1" applyFont="1" applyFill="1" applyBorder="1" applyAlignment="1">
      <alignment horizontal="left" vertical="center" indent="1"/>
    </xf>
    <xf numFmtId="164" fontId="39" fillId="3" borderId="3" xfId="1" applyNumberFormat="1" applyFont="1" applyFill="1" applyBorder="1" applyAlignment="1">
      <alignment horizontal="left" vertical="center"/>
    </xf>
    <xf numFmtId="165" fontId="39" fillId="3" borderId="4" xfId="1" applyNumberFormat="1" applyFont="1" applyFill="1" applyBorder="1" applyAlignment="1">
      <alignment horizontal="left" vertical="center" indent="1"/>
    </xf>
    <xf numFmtId="0" fontId="18" fillId="0" borderId="0" xfId="1" applyFont="1"/>
    <xf numFmtId="0" fontId="39" fillId="0" borderId="0" xfId="1" applyFont="1" applyBorder="1" applyAlignment="1">
      <alignment horizontal="center" vertical="center" wrapText="1"/>
    </xf>
    <xf numFmtId="0" fontId="39" fillId="0" borderId="1" xfId="1" applyFont="1" applyBorder="1" applyAlignment="1">
      <alignment horizontal="center" vertical="center" wrapText="1"/>
    </xf>
    <xf numFmtId="0" fontId="17" fillId="0" borderId="0" xfId="31"/>
    <xf numFmtId="0" fontId="101" fillId="0" borderId="0" xfId="31" applyFont="1" applyFill="1" applyBorder="1"/>
    <xf numFmtId="0" fontId="17" fillId="0" borderId="0" xfId="31" applyFont="1" applyFill="1" applyBorder="1"/>
    <xf numFmtId="0" fontId="18" fillId="0" borderId="0" xfId="31" applyFont="1"/>
    <xf numFmtId="166" fontId="33" fillId="3" borderId="0" xfId="31" applyNumberFormat="1" applyFont="1" applyFill="1" applyAlignment="1">
      <alignment horizontal="right"/>
    </xf>
    <xf numFmtId="0" fontId="33" fillId="3" borderId="0" xfId="31" applyFont="1" applyFill="1" applyBorder="1" applyAlignment="1">
      <alignment horizontal="left" vertical="center" wrapText="1" readingOrder="1"/>
    </xf>
    <xf numFmtId="9" fontId="18" fillId="0" borderId="0" xfId="32" applyFont="1" applyFill="1" applyAlignment="1">
      <alignment horizontal="right" vertical="center"/>
    </xf>
    <xf numFmtId="0" fontId="31" fillId="0" borderId="0" xfId="31" applyFont="1" applyFill="1" applyBorder="1" applyAlignment="1">
      <alignment horizontal="left" vertical="center" wrapText="1" readingOrder="1"/>
    </xf>
    <xf numFmtId="166" fontId="18" fillId="0" borderId="0" xfId="31" applyNumberFormat="1" applyFont="1" applyFill="1" applyBorder="1" applyAlignment="1">
      <alignment horizontal="right"/>
    </xf>
    <xf numFmtId="166" fontId="31" fillId="0" borderId="0" xfId="31" applyNumberFormat="1" applyFont="1" applyFill="1" applyBorder="1" applyAlignment="1">
      <alignment horizontal="right"/>
    </xf>
    <xf numFmtId="0" fontId="33" fillId="0" borderId="19" xfId="31" applyFont="1" applyFill="1" applyBorder="1" applyAlignment="1">
      <alignment horizontal="center" vertical="center" wrapText="1" readingOrder="1"/>
    </xf>
    <xf numFmtId="0" fontId="33" fillId="0" borderId="44" xfId="31" applyFont="1" applyFill="1" applyBorder="1" applyAlignment="1">
      <alignment horizontal="left" vertical="center" wrapText="1" indent="1" readingOrder="1"/>
    </xf>
    <xf numFmtId="0" fontId="87" fillId="0" borderId="0" xfId="31" applyFont="1" applyFill="1"/>
    <xf numFmtId="0" fontId="88" fillId="0" borderId="0" xfId="31" applyFont="1" applyFill="1"/>
    <xf numFmtId="0" fontId="72" fillId="0" borderId="0" xfId="31" applyFont="1" applyFill="1" applyBorder="1" applyAlignment="1">
      <alignment horizontal="right" vertical="center" wrapText="1" indent="1" readingOrder="1"/>
    </xf>
    <xf numFmtId="0" fontId="31" fillId="0" borderId="0" xfId="31" applyFont="1" applyFill="1" applyBorder="1" applyAlignment="1">
      <alignment horizontal="left" vertical="center" wrapText="1" indent="1" readingOrder="1"/>
    </xf>
    <xf numFmtId="0" fontId="21" fillId="0" borderId="28" xfId="31" applyFont="1" applyFill="1" applyBorder="1" applyAlignment="1">
      <alignment horizontal="right" vertical="center"/>
    </xf>
    <xf numFmtId="0" fontId="21" fillId="0" borderId="44" xfId="31" applyFont="1" applyFill="1" applyBorder="1" applyAlignment="1">
      <alignment horizontal="right" vertical="center"/>
    </xf>
    <xf numFmtId="0" fontId="21" fillId="0" borderId="1" xfId="31" applyFont="1" applyFill="1" applyBorder="1" applyAlignment="1">
      <alignment horizontal="right" vertical="center"/>
    </xf>
    <xf numFmtId="0" fontId="21" fillId="0" borderId="1" xfId="31" applyFont="1" applyFill="1" applyBorder="1" applyAlignment="1">
      <alignment horizontal="left" vertical="center" wrapText="1" indent="1" readingOrder="1"/>
    </xf>
    <xf numFmtId="9" fontId="31" fillId="0" borderId="0" xfId="31" applyNumberFormat="1" applyFont="1" applyFill="1" applyBorder="1" applyAlignment="1">
      <alignment horizontal="right" vertical="center"/>
    </xf>
    <xf numFmtId="0" fontId="88" fillId="0" borderId="0" xfId="31" applyFont="1" applyAlignment="1">
      <alignment horizontal="right" indent="1"/>
    </xf>
    <xf numFmtId="0" fontId="88" fillId="0" borderId="0" xfId="31" applyFont="1"/>
    <xf numFmtId="0" fontId="88" fillId="0" borderId="0" xfId="31" applyFont="1" applyBorder="1"/>
    <xf numFmtId="0" fontId="89" fillId="0" borderId="0" xfId="31" applyFont="1" applyBorder="1"/>
    <xf numFmtId="3" fontId="31" fillId="0" borderId="0" xfId="31" applyNumberFormat="1" applyFont="1" applyFill="1" applyBorder="1" applyAlignment="1">
      <alignment horizontal="right" vertical="center"/>
    </xf>
    <xf numFmtId="0" fontId="87" fillId="0" borderId="0" xfId="31" applyFont="1" applyBorder="1" applyAlignment="1">
      <alignment horizontal="right" indent="1"/>
    </xf>
    <xf numFmtId="0" fontId="100" fillId="0" borderId="0" xfId="31" applyFont="1" applyBorder="1"/>
    <xf numFmtId="0" fontId="99" fillId="0" borderId="0" xfId="31" applyFont="1" applyBorder="1"/>
    <xf numFmtId="0" fontId="87" fillId="0" borderId="0" xfId="31" applyFont="1" applyBorder="1"/>
    <xf numFmtId="166" fontId="87" fillId="0" borderId="0" xfId="31" applyNumberFormat="1" applyFont="1" applyBorder="1"/>
    <xf numFmtId="0" fontId="87" fillId="0" borderId="0" xfId="31" applyFont="1" applyFill="1" applyBorder="1"/>
    <xf numFmtId="166" fontId="93" fillId="0" borderId="0" xfId="31" applyNumberFormat="1" applyFont="1"/>
    <xf numFmtId="3" fontId="93" fillId="0" borderId="0" xfId="31" applyNumberFormat="1" applyFont="1" applyAlignment="1">
      <alignment horizontal="right"/>
    </xf>
    <xf numFmtId="3" fontId="95" fillId="0" borderId="0" xfId="31" applyNumberFormat="1" applyFont="1" applyFill="1" applyBorder="1" applyAlignment="1">
      <alignment horizontal="right" vertical="center" wrapText="1" indent="1" readingOrder="1"/>
    </xf>
    <xf numFmtId="3" fontId="21" fillId="0" borderId="0" xfId="31" applyNumberFormat="1" applyFont="1" applyFill="1" applyBorder="1" applyAlignment="1">
      <alignment horizontal="right" vertical="center" wrapText="1" indent="1"/>
    </xf>
    <xf numFmtId="166" fontId="21" fillId="3" borderId="0" xfId="31" applyNumberFormat="1" applyFont="1" applyFill="1" applyAlignment="1">
      <alignment horizontal="right"/>
    </xf>
    <xf numFmtId="0" fontId="21" fillId="3" borderId="0" xfId="31" applyFont="1" applyFill="1" applyBorder="1" applyAlignment="1">
      <alignment horizontal="left" vertical="center" wrapText="1" readingOrder="1"/>
    </xf>
    <xf numFmtId="0" fontId="72" fillId="0" borderId="0" xfId="31" applyFont="1" applyFill="1" applyBorder="1" applyAlignment="1">
      <alignment horizontal="right" vertical="center" readingOrder="1"/>
    </xf>
    <xf numFmtId="0" fontId="17" fillId="0" borderId="0" xfId="31" applyFill="1"/>
    <xf numFmtId="0" fontId="97" fillId="0" borderId="0" xfId="31" applyFont="1" applyFill="1"/>
    <xf numFmtId="0" fontId="98" fillId="0" borderId="0" xfId="31" applyFont="1" applyFill="1"/>
    <xf numFmtId="166" fontId="31" fillId="0" borderId="0" xfId="31" applyNumberFormat="1" applyFont="1" applyFill="1" applyAlignment="1">
      <alignment horizontal="right"/>
    </xf>
    <xf numFmtId="166" fontId="31" fillId="0" borderId="0" xfId="31" applyNumberFormat="1" applyFont="1" applyAlignment="1">
      <alignment horizontal="right"/>
    </xf>
    <xf numFmtId="0" fontId="18" fillId="0" borderId="0" xfId="31" applyFont="1" applyFill="1" applyBorder="1" applyAlignment="1">
      <alignment horizontal="left" vertical="center" wrapText="1" readingOrder="1"/>
    </xf>
    <xf numFmtId="0" fontId="97" fillId="0" borderId="0" xfId="31" applyFont="1"/>
    <xf numFmtId="0" fontId="87" fillId="0" borderId="0" xfId="31" applyFont="1"/>
    <xf numFmtId="0" fontId="98" fillId="0" borderId="0" xfId="31" applyFont="1"/>
    <xf numFmtId="1" fontId="72" fillId="0" borderId="0" xfId="31" applyNumberFormat="1" applyFont="1" applyFill="1" applyBorder="1" applyAlignment="1">
      <alignment horizontal="right" vertical="center" wrapText="1" indent="1"/>
    </xf>
    <xf numFmtId="0" fontId="86" fillId="0" borderId="0" xfId="31" applyFont="1" applyBorder="1" applyAlignment="1">
      <alignment vertical="center"/>
    </xf>
    <xf numFmtId="3" fontId="72" fillId="0" borderId="0" xfId="31" applyNumberFormat="1" applyFont="1" applyFill="1" applyBorder="1" applyAlignment="1">
      <alignment horizontal="right" vertical="center" indent="1"/>
    </xf>
    <xf numFmtId="0" fontId="87" fillId="0" borderId="0" xfId="31" applyFont="1" applyFill="1" applyBorder="1" applyAlignment="1">
      <alignment horizontal="right" indent="1"/>
    </xf>
    <xf numFmtId="0" fontId="72" fillId="0" borderId="0" xfId="31" applyFont="1" applyFill="1" applyBorder="1" applyAlignment="1">
      <alignment horizontal="left" vertical="center" wrapText="1" indent="1" readingOrder="1"/>
    </xf>
    <xf numFmtId="166" fontId="31" fillId="0" borderId="0" xfId="31" applyNumberFormat="1" applyFont="1" applyFill="1" applyAlignment="1">
      <alignment horizontal="right" vertical="center"/>
    </xf>
    <xf numFmtId="166" fontId="31" fillId="0" borderId="0" xfId="31" applyNumberFormat="1" applyFont="1" applyAlignment="1">
      <alignment horizontal="right" vertical="center"/>
    </xf>
    <xf numFmtId="0" fontId="93" fillId="0" borderId="0" xfId="31" applyFont="1" applyBorder="1"/>
    <xf numFmtId="3" fontId="33" fillId="0" borderId="0" xfId="31" applyNumberFormat="1" applyFont="1" applyFill="1" applyBorder="1" applyAlignment="1">
      <alignment horizontal="right" vertical="center"/>
    </xf>
    <xf numFmtId="3" fontId="33" fillId="3" borderId="0" xfId="31" applyNumberFormat="1" applyFont="1" applyFill="1" applyBorder="1" applyAlignment="1">
      <alignment horizontal="right" vertical="center"/>
    </xf>
    <xf numFmtId="1" fontId="43" fillId="0" borderId="0" xfId="31" applyNumberFormat="1" applyFont="1" applyFill="1" applyBorder="1" applyAlignment="1">
      <alignment horizontal="right" vertical="center" indent="1" readingOrder="1"/>
    </xf>
    <xf numFmtId="0" fontId="95" fillId="0" borderId="0" xfId="31" applyFont="1" applyFill="1" applyBorder="1" applyAlignment="1">
      <alignment horizontal="right" vertical="center" wrapText="1" indent="1"/>
    </xf>
    <xf numFmtId="0" fontId="33" fillId="0" borderId="47" xfId="31" applyFont="1" applyFill="1" applyBorder="1" applyAlignment="1">
      <alignment horizontal="right" vertical="center"/>
    </xf>
    <xf numFmtId="0" fontId="29" fillId="0" borderId="46" xfId="31" applyFont="1" applyFill="1" applyBorder="1" applyAlignment="1">
      <alignment horizontal="left" vertical="center" wrapText="1" indent="1" readingOrder="1"/>
    </xf>
    <xf numFmtId="0" fontId="95" fillId="0" borderId="0" xfId="31" applyFont="1" applyFill="1" applyBorder="1" applyAlignment="1">
      <alignment horizontal="right" vertical="center" indent="1"/>
    </xf>
    <xf numFmtId="0" fontId="95" fillId="0" borderId="0" xfId="31" applyFont="1" applyFill="1" applyBorder="1" applyAlignment="1">
      <alignment horizontal="center" vertical="center" readingOrder="1"/>
    </xf>
    <xf numFmtId="0" fontId="21" fillId="0" borderId="45" xfId="31" applyFont="1" applyFill="1" applyBorder="1" applyAlignment="1">
      <alignment vertical="center" readingOrder="1"/>
    </xf>
    <xf numFmtId="0" fontId="21" fillId="0" borderId="28" xfId="31" applyFont="1" applyFill="1" applyBorder="1" applyAlignment="1">
      <alignment vertical="center" readingOrder="1"/>
    </xf>
    <xf numFmtId="0" fontId="19" fillId="0" borderId="0" xfId="31" applyFont="1" applyFill="1" applyBorder="1" applyAlignment="1">
      <alignment horizontal="left" vertical="center" wrapText="1" indent="1" readingOrder="1"/>
    </xf>
    <xf numFmtId="0" fontId="90" fillId="0" borderId="0" xfId="31" applyFont="1" applyFill="1" applyBorder="1" applyAlignment="1">
      <alignment horizontal="right" vertical="center" indent="1"/>
    </xf>
    <xf numFmtId="0" fontId="96" fillId="0" borderId="0" xfId="31" applyFont="1" applyFill="1" applyBorder="1" applyAlignment="1">
      <alignment horizontal="center" vertical="center" wrapText="1" readingOrder="1"/>
    </xf>
    <xf numFmtId="0" fontId="89" fillId="0" borderId="0" xfId="31" applyFont="1"/>
    <xf numFmtId="0" fontId="87" fillId="0" borderId="0" xfId="31" applyFont="1" applyFill="1" applyBorder="1" applyAlignment="1">
      <alignment horizontal="right" vertical="center" indent="1"/>
    </xf>
    <xf numFmtId="0" fontId="33" fillId="0" borderId="46" xfId="31" applyFont="1" applyFill="1" applyBorder="1" applyAlignment="1">
      <alignment horizontal="right" vertical="center"/>
    </xf>
    <xf numFmtId="3" fontId="20" fillId="0" borderId="0" xfId="31" applyNumberFormat="1" applyFont="1" applyFill="1" applyBorder="1" applyAlignment="1">
      <alignment horizontal="right" vertical="center" wrapText="1" indent="1" readingOrder="1"/>
    </xf>
    <xf numFmtId="1" fontId="20" fillId="0" borderId="0" xfId="31" applyNumberFormat="1" applyFont="1" applyFill="1" applyBorder="1" applyAlignment="1">
      <alignment horizontal="right" vertical="center" wrapText="1" indent="1" readingOrder="1"/>
    </xf>
    <xf numFmtId="0" fontId="41" fillId="0" borderId="0" xfId="31" applyFont="1" applyFill="1" applyBorder="1" applyAlignment="1">
      <alignment horizontal="left" vertical="center" wrapText="1" indent="1" readingOrder="1"/>
    </xf>
    <xf numFmtId="0" fontId="94" fillId="0" borderId="0" xfId="31" applyFont="1"/>
    <xf numFmtId="0" fontId="28" fillId="0" borderId="0" xfId="31" applyFont="1" applyFill="1" applyAlignment="1">
      <alignment vertical="center"/>
    </xf>
    <xf numFmtId="3" fontId="21" fillId="3" borderId="0" xfId="31" applyNumberFormat="1" applyFont="1" applyFill="1" applyBorder="1" applyAlignment="1">
      <alignment horizontal="right" vertical="center"/>
    </xf>
    <xf numFmtId="1" fontId="18" fillId="0" borderId="0" xfId="31" applyNumberFormat="1" applyFont="1" applyFill="1" applyBorder="1" applyAlignment="1">
      <alignment horizontal="right" vertical="center"/>
    </xf>
    <xf numFmtId="1" fontId="31" fillId="0" borderId="0" xfId="31" applyNumberFormat="1" applyFont="1" applyFill="1" applyBorder="1" applyAlignment="1">
      <alignment horizontal="right" vertical="center"/>
    </xf>
    <xf numFmtId="0" fontId="68" fillId="0" borderId="0" xfId="31" applyFont="1"/>
    <xf numFmtId="0" fontId="33" fillId="0" borderId="0" xfId="31" applyFont="1" applyAlignment="1">
      <alignment vertical="center"/>
    </xf>
    <xf numFmtId="0" fontId="33" fillId="0" borderId="0" xfId="31" applyFont="1" applyFill="1" applyAlignment="1">
      <alignment vertical="center"/>
    </xf>
    <xf numFmtId="0" fontId="21" fillId="0" borderId="19" xfId="31" applyFont="1" applyFill="1" applyBorder="1" applyAlignment="1">
      <alignment horizontal="right" vertical="center"/>
    </xf>
    <xf numFmtId="0" fontId="33" fillId="0" borderId="19" xfId="31" applyFont="1" applyFill="1" applyBorder="1" applyAlignment="1">
      <alignment horizontal="right" vertical="center"/>
    </xf>
    <xf numFmtId="0" fontId="29" fillId="0" borderId="44" xfId="31" applyFont="1" applyFill="1" applyBorder="1" applyAlignment="1">
      <alignment horizontal="left" vertical="center" wrapText="1" indent="1" readingOrder="1"/>
    </xf>
    <xf numFmtId="3" fontId="88" fillId="0" borderId="0" xfId="31" applyNumberFormat="1" applyFont="1"/>
    <xf numFmtId="3" fontId="87" fillId="0" borderId="0" xfId="31" applyNumberFormat="1" applyFont="1"/>
    <xf numFmtId="3" fontId="18" fillId="0" borderId="0" xfId="31" applyNumberFormat="1" applyFont="1" applyAlignment="1">
      <alignment horizontal="right" vertical="center" indent="1"/>
    </xf>
    <xf numFmtId="3" fontId="18" fillId="0" borderId="0" xfId="31" applyNumberFormat="1" applyFont="1" applyAlignment="1">
      <alignment horizontal="right" vertical="center"/>
    </xf>
    <xf numFmtId="1" fontId="18" fillId="0" borderId="0" xfId="31" applyNumberFormat="1" applyFont="1" applyAlignment="1">
      <alignment horizontal="right" vertical="center" indent="1"/>
    </xf>
    <xf numFmtId="1" fontId="18" fillId="0" borderId="0" xfId="31" applyNumberFormat="1" applyFont="1" applyAlignment="1">
      <alignment horizontal="right" vertical="center"/>
    </xf>
    <xf numFmtId="1" fontId="87" fillId="0" borderId="0" xfId="31" applyNumberFormat="1" applyFont="1"/>
    <xf numFmtId="0" fontId="87" fillId="0" borderId="0" xfId="31" applyFont="1" applyAlignment="1">
      <alignment horizontal="right"/>
    </xf>
    <xf numFmtId="0" fontId="18" fillId="0" borderId="0" xfId="31" applyFont="1" applyAlignment="1">
      <alignment horizontal="right" vertical="center" indent="1"/>
    </xf>
    <xf numFmtId="0" fontId="18" fillId="0" borderId="0" xfId="31" applyFont="1" applyAlignment="1">
      <alignment horizontal="right" vertical="center"/>
    </xf>
    <xf numFmtId="1" fontId="20" fillId="0" borderId="0" xfId="31" applyNumberFormat="1" applyFont="1" applyFill="1" applyBorder="1" applyAlignment="1">
      <alignment horizontal="center" vertical="center" wrapText="1" readingOrder="1"/>
    </xf>
    <xf numFmtId="1" fontId="91" fillId="0" borderId="0" xfId="31" applyNumberFormat="1" applyFont="1" applyFill="1" applyBorder="1" applyAlignment="1">
      <alignment horizontal="right" vertical="center"/>
    </xf>
    <xf numFmtId="1" fontId="92" fillId="0" borderId="0" xfId="31" applyNumberFormat="1" applyFont="1" applyFill="1" applyBorder="1" applyAlignment="1">
      <alignment horizontal="right" vertical="center"/>
    </xf>
    <xf numFmtId="0" fontId="18" fillId="0" borderId="0" xfId="31" applyFont="1" applyFill="1" applyBorder="1" applyAlignment="1">
      <alignment horizontal="left" indent="1"/>
    </xf>
    <xf numFmtId="1" fontId="21" fillId="3" borderId="0" xfId="31" applyNumberFormat="1" applyFont="1" applyFill="1" applyBorder="1" applyAlignment="1">
      <alignment horizontal="right" vertical="center"/>
    </xf>
    <xf numFmtId="0" fontId="21" fillId="3" borderId="0" xfId="31" applyFont="1" applyFill="1" applyAlignment="1">
      <alignment horizontal="right" vertical="center"/>
    </xf>
    <xf numFmtId="1" fontId="33" fillId="3" borderId="0" xfId="31" applyNumberFormat="1" applyFont="1" applyFill="1" applyBorder="1" applyAlignment="1">
      <alignment horizontal="right" vertical="center"/>
    </xf>
    <xf numFmtId="1" fontId="21" fillId="0" borderId="0" xfId="31" applyNumberFormat="1" applyFont="1" applyFill="1" applyBorder="1" applyAlignment="1">
      <alignment horizontal="right" vertical="center"/>
    </xf>
    <xf numFmtId="1" fontId="33" fillId="0" borderId="0" xfId="31" applyNumberFormat="1" applyFont="1" applyFill="1" applyBorder="1" applyAlignment="1">
      <alignment horizontal="right" vertical="center"/>
    </xf>
    <xf numFmtId="0" fontId="21" fillId="0" borderId="0" xfId="31" applyFont="1" applyFill="1" applyBorder="1" applyAlignment="1">
      <alignment horizontal="left" vertical="center" wrapText="1" readingOrder="1"/>
    </xf>
    <xf numFmtId="0" fontId="18" fillId="0" borderId="0" xfId="31" applyFont="1" applyFill="1" applyBorder="1" applyAlignment="1">
      <alignment horizontal="center" vertical="center" wrapText="1"/>
    </xf>
    <xf numFmtId="0" fontId="18" fillId="0" borderId="0" xfId="31" applyFont="1" applyFill="1" applyBorder="1" applyAlignment="1">
      <alignment horizontal="right" vertical="center"/>
    </xf>
    <xf numFmtId="0" fontId="21" fillId="0" borderId="0" xfId="31" applyFont="1" applyFill="1" applyBorder="1" applyAlignment="1">
      <alignment horizontal="left" vertical="center" wrapText="1" indent="1" readingOrder="1"/>
    </xf>
    <xf numFmtId="0" fontId="21" fillId="0" borderId="0" xfId="31" applyFont="1" applyFill="1" applyBorder="1" applyAlignment="1">
      <alignment horizontal="center" vertical="center" wrapText="1" readingOrder="1"/>
    </xf>
    <xf numFmtId="0" fontId="21" fillId="0" borderId="0" xfId="31" applyFont="1" applyFill="1" applyBorder="1" applyAlignment="1">
      <alignment horizontal="right" vertical="center"/>
    </xf>
    <xf numFmtId="0" fontId="21" fillId="0" borderId="44" xfId="31" applyFont="1" applyFill="1" applyBorder="1" applyAlignment="1">
      <alignment horizontal="left" vertical="center" wrapText="1" indent="1" readingOrder="1"/>
    </xf>
    <xf numFmtId="0" fontId="21" fillId="0" borderId="1" xfId="31" applyFont="1" applyBorder="1" applyAlignment="1">
      <alignment horizontal="center"/>
    </xf>
    <xf numFmtId="0" fontId="21" fillId="0" borderId="1" xfId="31" applyFont="1" applyBorder="1" applyAlignment="1">
      <alignment horizontal="right"/>
    </xf>
    <xf numFmtId="0" fontId="33" fillId="0" borderId="1" xfId="31" applyFont="1" applyBorder="1" applyAlignment="1">
      <alignment horizontal="right"/>
    </xf>
    <xf numFmtId="0" fontId="21" fillId="0" borderId="1" xfId="31" applyFont="1" applyBorder="1" applyAlignment="1">
      <alignment horizontal="left" indent="1"/>
    </xf>
    <xf numFmtId="0" fontId="90" fillId="0" borderId="0" xfId="31" applyFont="1"/>
    <xf numFmtId="0" fontId="21" fillId="0" borderId="0" xfId="31" applyFont="1"/>
    <xf numFmtId="0" fontId="86" fillId="0" borderId="0" xfId="31" applyFont="1" applyAlignment="1">
      <alignment vertical="center"/>
    </xf>
    <xf numFmtId="0" fontId="39" fillId="0" borderId="0" xfId="1" applyFont="1" applyBorder="1" applyAlignment="1">
      <alignment horizontal="left" vertical="center" indent="1"/>
    </xf>
    <xf numFmtId="0" fontId="0" fillId="0" borderId="0" xfId="1" applyFont="1" applyAlignment="1">
      <alignment horizontal="left" vertical="center" indent="1"/>
    </xf>
    <xf numFmtId="0" fontId="18" fillId="0" borderId="0" xfId="33" applyFont="1"/>
    <xf numFmtId="0" fontId="18" fillId="0" borderId="0" xfId="33" applyFont="1" applyBorder="1"/>
    <xf numFmtId="3" fontId="18" fillId="0" borderId="0" xfId="33" applyNumberFormat="1" applyFont="1" applyBorder="1"/>
    <xf numFmtId="0" fontId="45" fillId="0" borderId="0" xfId="33" applyFont="1" applyBorder="1" applyAlignment="1"/>
    <xf numFmtId="0" fontId="21" fillId="3" borderId="0" xfId="33" applyFont="1" applyFill="1" applyBorder="1" applyAlignment="1">
      <alignment horizontal="left" indent="1"/>
    </xf>
    <xf numFmtId="0" fontId="76" fillId="2" borderId="0" xfId="33" applyFont="1" applyFill="1" applyBorder="1" applyAlignment="1">
      <alignment vertical="top"/>
    </xf>
    <xf numFmtId="0" fontId="18" fillId="0" borderId="1" xfId="33" applyFont="1" applyBorder="1" applyAlignment="1">
      <alignment horizontal="left" indent="1"/>
    </xf>
    <xf numFmtId="166" fontId="51" fillId="2" borderId="0" xfId="33" applyNumberFormat="1" applyFont="1" applyFill="1" applyBorder="1" applyAlignment="1" applyProtection="1">
      <alignment vertical="center"/>
    </xf>
    <xf numFmtId="164" fontId="51" fillId="2" borderId="0" xfId="33" applyNumberFormat="1" applyFont="1" applyFill="1" applyBorder="1" applyAlignment="1" applyProtection="1">
      <alignment vertical="center"/>
    </xf>
    <xf numFmtId="0" fontId="18" fillId="0" borderId="0" xfId="33" applyFont="1" applyAlignment="1">
      <alignment horizontal="left" indent="1"/>
    </xf>
    <xf numFmtId="164" fontId="45" fillId="2" borderId="0" xfId="33" applyNumberFormat="1" applyFont="1" applyFill="1" applyBorder="1" applyAlignment="1" applyProtection="1">
      <alignment vertical="center"/>
    </xf>
    <xf numFmtId="0" fontId="18" fillId="0" borderId="0" xfId="33" applyFont="1" applyFill="1" applyBorder="1"/>
    <xf numFmtId="0" fontId="21" fillId="3" borderId="0" xfId="33" applyFont="1" applyFill="1" applyAlignment="1">
      <alignment horizontal="left" indent="1"/>
    </xf>
    <xf numFmtId="0" fontId="21" fillId="0" borderId="2" xfId="33" applyFont="1" applyBorder="1" applyAlignment="1">
      <alignment horizontal="center" vertical="center"/>
    </xf>
    <xf numFmtId="0" fontId="47" fillId="0" borderId="1" xfId="33" applyFont="1" applyBorder="1"/>
    <xf numFmtId="1" fontId="45" fillId="2" borderId="0" xfId="33" applyNumberFormat="1" applyFont="1" applyFill="1" applyBorder="1" applyAlignment="1" applyProtection="1">
      <alignment vertical="center"/>
    </xf>
    <xf numFmtId="3" fontId="51" fillId="2" borderId="0" xfId="33" applyNumberFormat="1" applyFont="1" applyFill="1" applyBorder="1" applyAlignment="1" applyProtection="1">
      <alignment vertical="center"/>
    </xf>
    <xf numFmtId="3" fontId="45" fillId="2" borderId="0" xfId="33" applyNumberFormat="1" applyFont="1" applyFill="1" applyBorder="1" applyAlignment="1" applyProtection="1">
      <alignment vertical="center"/>
    </xf>
    <xf numFmtId="3" fontId="18" fillId="0" borderId="0" xfId="33" applyNumberFormat="1" applyFont="1" applyFill="1" applyBorder="1"/>
    <xf numFmtId="0" fontId="45" fillId="2" borderId="0" xfId="33" applyFont="1" applyFill="1" applyBorder="1" applyAlignment="1" applyProtection="1">
      <alignment vertical="center"/>
    </xf>
    <xf numFmtId="0" fontId="21" fillId="0" borderId="0" xfId="33" applyFont="1" applyFill="1" applyBorder="1" applyAlignment="1">
      <alignment horizontal="right" vertical="center" indent="1"/>
    </xf>
    <xf numFmtId="0" fontId="21" fillId="0" borderId="0" xfId="33" applyFont="1" applyFill="1" applyBorder="1" applyAlignment="1">
      <alignment horizontal="left" vertical="center" indent="1"/>
    </xf>
    <xf numFmtId="0" fontId="18" fillId="0" borderId="0" xfId="33" applyFont="1" applyFill="1" applyBorder="1" applyAlignment="1">
      <alignment horizontal="right" vertical="center" indent="1"/>
    </xf>
    <xf numFmtId="0" fontId="18" fillId="0" borderId="0" xfId="33" applyFont="1" applyFill="1" applyBorder="1" applyAlignment="1">
      <alignment horizontal="left" vertical="center" indent="1"/>
    </xf>
    <xf numFmtId="0" fontId="60" fillId="2" borderId="0" xfId="33" applyFont="1" applyFill="1" applyBorder="1" applyAlignment="1" applyProtection="1">
      <alignment horizontal="right"/>
    </xf>
    <xf numFmtId="0" fontId="51" fillId="2" borderId="0" xfId="33" applyFont="1" applyFill="1" applyBorder="1" applyAlignment="1" applyProtection="1">
      <alignment horizontal="right"/>
    </xf>
    <xf numFmtId="0" fontId="18" fillId="0" borderId="1" xfId="33" applyFont="1" applyBorder="1" applyAlignment="1">
      <alignment horizontal="left"/>
    </xf>
    <xf numFmtId="0" fontId="52" fillId="2" borderId="0" xfId="33" applyFont="1" applyFill="1" applyBorder="1" applyAlignment="1" applyProtection="1">
      <alignment horizontal="center" vertical="top"/>
    </xf>
    <xf numFmtId="0" fontId="45" fillId="2" borderId="0" xfId="33" applyFont="1" applyFill="1" applyBorder="1" applyAlignment="1" applyProtection="1">
      <alignment horizontal="center" vertical="top"/>
    </xf>
    <xf numFmtId="0" fontId="51" fillId="2" borderId="0" xfId="33" applyFont="1" applyFill="1" applyBorder="1" applyAlignment="1" applyProtection="1">
      <alignment horizontal="left" vertical="top"/>
    </xf>
    <xf numFmtId="0" fontId="18" fillId="0" borderId="0" xfId="33" applyFont="1" applyAlignment="1">
      <alignment horizontal="left"/>
    </xf>
    <xf numFmtId="0" fontId="45" fillId="2" borderId="0" xfId="33" applyFont="1" applyFill="1" applyBorder="1" applyAlignment="1"/>
    <xf numFmtId="0" fontId="51" fillId="2" borderId="0" xfId="33" applyFont="1" applyFill="1" applyBorder="1" applyAlignment="1"/>
    <xf numFmtId="0" fontId="18" fillId="0" borderId="0" xfId="33" applyFont="1" applyAlignment="1">
      <alignment wrapText="1"/>
    </xf>
    <xf numFmtId="0" fontId="51" fillId="2" borderId="0" xfId="33" applyFont="1" applyFill="1" applyBorder="1" applyAlignment="1" applyProtection="1">
      <alignment horizontal="center" vertical="top" wrapText="1"/>
    </xf>
    <xf numFmtId="0" fontId="21" fillId="2" borderId="0" xfId="33" applyFont="1" applyFill="1" applyBorder="1" applyAlignment="1" applyProtection="1">
      <alignment horizontal="left" vertical="top" wrapText="1"/>
    </xf>
    <xf numFmtId="0" fontId="21" fillId="0" borderId="0" xfId="33" applyFont="1" applyFill="1" applyBorder="1" applyAlignment="1">
      <alignment horizontal="center" vertical="center" wrapText="1"/>
    </xf>
    <xf numFmtId="0" fontId="21" fillId="0" borderId="0" xfId="33" applyFont="1" applyFill="1" applyBorder="1" applyAlignment="1">
      <alignment horizontal="left" vertical="center" wrapText="1"/>
    </xf>
    <xf numFmtId="0" fontId="18" fillId="0" borderId="0" xfId="33" applyFont="1" applyFill="1" applyBorder="1" applyAlignment="1">
      <alignment wrapText="1"/>
    </xf>
    <xf numFmtId="0" fontId="51" fillId="2" borderId="0" xfId="33" applyFont="1" applyFill="1" applyBorder="1" applyAlignment="1" applyProtection="1">
      <alignment horizontal="center" vertical="center"/>
    </xf>
    <xf numFmtId="0" fontId="24" fillId="0" borderId="0" xfId="33" applyFont="1" applyFill="1" applyBorder="1"/>
    <xf numFmtId="0" fontId="21" fillId="3" borderId="0" xfId="33" applyFont="1" applyFill="1" applyAlignment="1">
      <alignment horizontal="left"/>
    </xf>
    <xf numFmtId="3" fontId="18" fillId="0" borderId="0" xfId="33" applyNumberFormat="1" applyFont="1" applyFill="1" applyBorder="1" applyAlignment="1">
      <alignment horizontal="right" vertical="center" indent="1"/>
    </xf>
    <xf numFmtId="0" fontId="21" fillId="0" borderId="0" xfId="33" applyFont="1" applyFill="1" applyBorder="1" applyAlignment="1">
      <alignment horizontal="center" vertical="center"/>
    </xf>
    <xf numFmtId="0" fontId="22" fillId="0" borderId="0" xfId="33" applyFont="1"/>
    <xf numFmtId="0" fontId="22" fillId="0" borderId="0" xfId="33" applyFont="1" applyFill="1" applyBorder="1"/>
    <xf numFmtId="0" fontId="22" fillId="0" borderId="0" xfId="33" applyFont="1" applyFill="1"/>
    <xf numFmtId="0" fontId="18" fillId="0" borderId="0" xfId="33" applyFont="1" applyFill="1"/>
    <xf numFmtId="0" fontId="18" fillId="0" borderId="0" xfId="33" applyFont="1" applyFill="1" applyAlignment="1">
      <alignment horizontal="right" indent="1"/>
    </xf>
    <xf numFmtId="0" fontId="55" fillId="0" borderId="0" xfId="33" applyFont="1" applyFill="1"/>
    <xf numFmtId="0" fontId="55" fillId="0" borderId="0" xfId="33" applyFont="1" applyFill="1" applyBorder="1" applyAlignment="1">
      <alignment horizontal="right" vertical="center" indent="1"/>
    </xf>
    <xf numFmtId="0" fontId="22" fillId="0" borderId="0" xfId="33" applyFont="1" applyFill="1" applyBorder="1" applyAlignment="1">
      <alignment horizontal="right" vertical="center" indent="1"/>
    </xf>
    <xf numFmtId="9" fontId="52" fillId="5" borderId="0" xfId="33" applyNumberFormat="1" applyFont="1" applyFill="1" applyBorder="1" applyAlignment="1" applyProtection="1">
      <alignment horizontal="right" vertical="center"/>
    </xf>
    <xf numFmtId="0" fontId="45" fillId="5" borderId="0" xfId="33" applyFont="1" applyFill="1" applyBorder="1" applyAlignment="1" applyProtection="1">
      <alignment horizontal="right" vertical="center"/>
    </xf>
    <xf numFmtId="10" fontId="22" fillId="0" borderId="0" xfId="33" applyNumberFormat="1" applyFont="1" applyFill="1"/>
    <xf numFmtId="0" fontId="52" fillId="0" borderId="0" xfId="33" applyFont="1" applyBorder="1" applyAlignment="1" applyProtection="1">
      <alignment horizontal="center" vertical="top"/>
    </xf>
    <xf numFmtId="0" fontId="51" fillId="5" borderId="0" xfId="33" applyFont="1" applyFill="1" applyBorder="1" applyAlignment="1" applyProtection="1">
      <alignment horizontal="right" vertical="center"/>
    </xf>
    <xf numFmtId="0" fontId="18" fillId="2" borderId="0" xfId="33" applyFont="1" applyFill="1" applyBorder="1" applyAlignment="1"/>
    <xf numFmtId="0" fontId="51" fillId="2" borderId="0" xfId="33" applyFont="1" applyFill="1" applyBorder="1" applyAlignment="1">
      <alignment horizontal="right"/>
    </xf>
    <xf numFmtId="0" fontId="50" fillId="2" borderId="0" xfId="33" applyFont="1" applyFill="1" applyBorder="1" applyAlignment="1" applyProtection="1">
      <alignment horizontal="center" vertical="top"/>
    </xf>
    <xf numFmtId="0" fontId="50" fillId="2" borderId="0" xfId="33" applyFont="1" applyFill="1" applyBorder="1" applyAlignment="1" applyProtection="1">
      <alignment horizontal="left" vertical="top"/>
    </xf>
    <xf numFmtId="0" fontId="50" fillId="5" borderId="0" xfId="33" applyFont="1" applyFill="1" applyBorder="1" applyAlignment="1" applyProtection="1">
      <alignment horizontal="center" vertical="center"/>
    </xf>
    <xf numFmtId="0" fontId="19" fillId="0" borderId="0" xfId="33" applyFont="1" applyFill="1" applyBorder="1" applyAlignment="1">
      <alignment horizontal="center" vertical="center"/>
    </xf>
    <xf numFmtId="0" fontId="44" fillId="0" borderId="0" xfId="33" applyFont="1"/>
    <xf numFmtId="0" fontId="24" fillId="0" borderId="0" xfId="33" applyFont="1"/>
    <xf numFmtId="0" fontId="143" fillId="0" borderId="0" xfId="1" applyFont="1" applyAlignment="1">
      <alignment vertical="center"/>
    </xf>
    <xf numFmtId="0" fontId="15" fillId="0" borderId="0" xfId="34"/>
    <xf numFmtId="0" fontId="15" fillId="4" borderId="0" xfId="34" applyFill="1"/>
    <xf numFmtId="0" fontId="18" fillId="4" borderId="0" xfId="34" applyFont="1" applyFill="1"/>
    <xf numFmtId="0" fontId="15" fillId="0" borderId="0" xfId="34" applyFill="1"/>
    <xf numFmtId="0" fontId="18" fillId="0" borderId="0" xfId="34" applyFont="1" applyFill="1"/>
    <xf numFmtId="165" fontId="18" fillId="0" borderId="0" xfId="34" applyNumberFormat="1" applyFont="1" applyFill="1"/>
    <xf numFmtId="3" fontId="18" fillId="0" borderId="0" xfId="34" applyNumberFormat="1" applyFont="1" applyFill="1"/>
    <xf numFmtId="0" fontId="21" fillId="0" borderId="5" xfId="34" applyFont="1" applyFill="1" applyBorder="1"/>
    <xf numFmtId="3" fontId="21" fillId="0" borderId="5" xfId="34" applyNumberFormat="1" applyFont="1" applyFill="1" applyBorder="1"/>
    <xf numFmtId="0" fontId="18" fillId="0" borderId="2" xfId="34" applyFont="1" applyFill="1" applyBorder="1"/>
    <xf numFmtId="3" fontId="18" fillId="0" borderId="2" xfId="34" applyNumberFormat="1" applyFont="1" applyFill="1" applyBorder="1"/>
    <xf numFmtId="0" fontId="21" fillId="0" borderId="0" xfId="34" applyFont="1" applyFill="1" applyAlignment="1">
      <alignment horizontal="right"/>
    </xf>
    <xf numFmtId="3" fontId="21" fillId="0" borderId="0" xfId="34" applyNumberFormat="1" applyFont="1" applyFill="1" applyAlignment="1">
      <alignment horizontal="right"/>
    </xf>
    <xf numFmtId="3" fontId="18" fillId="0" borderId="0" xfId="34" applyNumberFormat="1" applyFont="1" applyFill="1" applyAlignment="1">
      <alignment horizontal="left"/>
    </xf>
    <xf numFmtId="0" fontId="21" fillId="0" borderId="0" xfId="34" applyFont="1" applyFill="1"/>
    <xf numFmtId="165" fontId="18" fillId="0" borderId="0" xfId="35" applyNumberFormat="1" applyFont="1" applyFill="1"/>
    <xf numFmtId="14" fontId="21" fillId="0" borderId="0" xfId="34" applyNumberFormat="1" applyFont="1" applyFill="1"/>
    <xf numFmtId="0" fontId="18" fillId="2" borderId="0" xfId="34" applyFont="1" applyFill="1"/>
    <xf numFmtId="0" fontId="15" fillId="2" borderId="0" xfId="34" applyFill="1"/>
    <xf numFmtId="3" fontId="83" fillId="0" borderId="0" xfId="34" applyNumberFormat="1" applyFont="1" applyFill="1"/>
    <xf numFmtId="3" fontId="31" fillId="0" borderId="6" xfId="27" applyNumberFormat="1" applyFont="1" applyFill="1" applyBorder="1" applyAlignment="1">
      <alignment horizontal="center" vertical="center"/>
      <protection locked="0"/>
    </xf>
    <xf numFmtId="3" fontId="31" fillId="0" borderId="7" xfId="27" applyNumberFormat="1" applyFont="1" applyFill="1" applyBorder="1" applyAlignment="1">
      <alignment horizontal="center" vertical="center"/>
      <protection locked="0"/>
    </xf>
    <xf numFmtId="0" fontId="18" fillId="0" borderId="0" xfId="38" applyFont="1"/>
    <xf numFmtId="0" fontId="13" fillId="0" borderId="0" xfId="38"/>
    <xf numFmtId="3" fontId="21" fillId="2" borderId="0" xfId="38" applyNumberFormat="1" applyFont="1" applyFill="1" applyAlignment="1">
      <alignment horizontal="right" vertical="center" indent="1"/>
    </xf>
    <xf numFmtId="3" fontId="21" fillId="3" borderId="0" xfId="38" applyNumberFormat="1" applyFont="1" applyFill="1" applyAlignment="1">
      <alignment horizontal="right" vertical="center" indent="1"/>
    </xf>
    <xf numFmtId="0" fontId="21" fillId="3" borderId="0" xfId="38" applyFont="1" applyFill="1" applyAlignment="1">
      <alignment horizontal="left" vertical="center" indent="1"/>
    </xf>
    <xf numFmtId="3" fontId="18" fillId="0" borderId="0" xfId="38" applyNumberFormat="1" applyFont="1"/>
    <xf numFmtId="3" fontId="18" fillId="2" borderId="2" xfId="38" applyNumberFormat="1" applyFont="1" applyFill="1" applyBorder="1" applyAlignment="1">
      <alignment horizontal="right" vertical="center" indent="1"/>
    </xf>
    <xf numFmtId="3" fontId="18" fillId="0" borderId="2" xfId="38" applyNumberFormat="1" applyFont="1" applyFill="1" applyBorder="1" applyAlignment="1">
      <alignment horizontal="right" vertical="center" indent="1"/>
    </xf>
    <xf numFmtId="0" fontId="18" fillId="0" borderId="2" xfId="38" applyFont="1" applyFill="1" applyBorder="1" applyAlignment="1">
      <alignment horizontal="left" vertical="center" indent="1"/>
    </xf>
    <xf numFmtId="3" fontId="18" fillId="2" borderId="0" xfId="38" applyNumberFormat="1" applyFont="1" applyFill="1" applyAlignment="1">
      <alignment horizontal="right" vertical="center" indent="1"/>
    </xf>
    <xf numFmtId="3" fontId="18" fillId="0" borderId="0" xfId="38" applyNumberFormat="1" applyFont="1" applyFill="1" applyAlignment="1">
      <alignment horizontal="right" vertical="center" indent="1"/>
    </xf>
    <xf numFmtId="0" fontId="18" fillId="0" borderId="0" xfId="38" applyFont="1" applyFill="1" applyAlignment="1">
      <alignment horizontal="left" vertical="center" indent="1"/>
    </xf>
    <xf numFmtId="0" fontId="18" fillId="0" borderId="0" xfId="38" applyFont="1" applyFill="1" applyBorder="1" applyAlignment="1">
      <alignment horizontal="left" vertical="center" indent="1"/>
    </xf>
    <xf numFmtId="0" fontId="18" fillId="2" borderId="0" xfId="38" applyFont="1" applyFill="1" applyBorder="1" applyAlignment="1">
      <alignment horizontal="right" vertical="center" indent="1"/>
    </xf>
    <xf numFmtId="0" fontId="18" fillId="0" borderId="0" xfId="38" applyFont="1" applyFill="1" applyBorder="1" applyAlignment="1">
      <alignment horizontal="right" vertical="center" indent="1"/>
    </xf>
    <xf numFmtId="0" fontId="21" fillId="2" borderId="2" xfId="38" applyFont="1" applyFill="1" applyBorder="1" applyAlignment="1">
      <alignment horizontal="center" vertical="center"/>
    </xf>
    <xf numFmtId="0" fontId="21" fillId="0" borderId="2" xfId="38" applyFont="1" applyFill="1" applyBorder="1" applyAlignment="1">
      <alignment horizontal="center" vertical="center"/>
    </xf>
    <xf numFmtId="0" fontId="21" fillId="0" borderId="2" xfId="38" applyFont="1" applyFill="1" applyBorder="1" applyAlignment="1">
      <alignment horizontal="left" vertical="center" indent="1"/>
    </xf>
    <xf numFmtId="3" fontId="18" fillId="2" borderId="0" xfId="38" applyNumberFormat="1" applyFont="1" applyFill="1"/>
    <xf numFmtId="3" fontId="18" fillId="0" borderId="0" xfId="38" applyNumberFormat="1" applyFont="1" applyFill="1"/>
    <xf numFmtId="0" fontId="24" fillId="0" borderId="0" xfId="38" applyFont="1"/>
    <xf numFmtId="0" fontId="83" fillId="0" borderId="0" xfId="38" applyFont="1"/>
    <xf numFmtId="3" fontId="18" fillId="2" borderId="0" xfId="38" applyNumberFormat="1" applyFont="1" applyFill="1" applyAlignment="1">
      <alignment horizontal="right" indent="1"/>
    </xf>
    <xf numFmtId="3" fontId="18" fillId="0" borderId="0" xfId="38" applyNumberFormat="1" applyFont="1" applyFill="1" applyAlignment="1">
      <alignment horizontal="right" indent="1"/>
    </xf>
    <xf numFmtId="0" fontId="18" fillId="0" borderId="0" xfId="38" applyFont="1" applyFill="1" applyAlignment="1">
      <alignment horizontal="left" indent="1"/>
    </xf>
    <xf numFmtId="3" fontId="18" fillId="2" borderId="0" xfId="38" applyNumberFormat="1" applyFont="1" applyFill="1" applyAlignment="1">
      <alignment horizontal="right" vertical="center"/>
    </xf>
    <xf numFmtId="3" fontId="18" fillId="0" borderId="0" xfId="38" applyNumberFormat="1" applyFont="1" applyFill="1" applyAlignment="1">
      <alignment horizontal="right" vertical="center"/>
    </xf>
    <xf numFmtId="0" fontId="18" fillId="0" borderId="0" xfId="38" applyFont="1" applyFill="1" applyAlignment="1">
      <alignment horizontal="left" vertical="center"/>
    </xf>
    <xf numFmtId="164" fontId="21" fillId="2" borderId="0" xfId="38" applyNumberFormat="1" applyFont="1" applyFill="1" applyAlignment="1">
      <alignment horizontal="right" vertical="center" indent="1"/>
    </xf>
    <xf numFmtId="164" fontId="21" fillId="3" borderId="0" xfId="38" applyNumberFormat="1" applyFont="1" applyFill="1" applyAlignment="1">
      <alignment horizontal="right" vertical="center" indent="1"/>
    </xf>
    <xf numFmtId="164" fontId="18" fillId="2" borderId="2" xfId="38" applyNumberFormat="1" applyFont="1" applyFill="1" applyBorder="1" applyAlignment="1">
      <alignment horizontal="right" vertical="center" indent="1"/>
    </xf>
    <xf numFmtId="164" fontId="18" fillId="0" borderId="2" xfId="38" applyNumberFormat="1" applyFont="1" applyFill="1" applyBorder="1" applyAlignment="1">
      <alignment horizontal="right" vertical="center" indent="1"/>
    </xf>
    <xf numFmtId="164" fontId="18" fillId="2" borderId="0" xfId="38" applyNumberFormat="1" applyFont="1" applyFill="1" applyAlignment="1">
      <alignment horizontal="right" vertical="center" indent="1"/>
    </xf>
    <xf numFmtId="164" fontId="18" fillId="0" borderId="0" xfId="38" applyNumberFormat="1" applyFont="1" applyFill="1" applyAlignment="1">
      <alignment horizontal="right" vertical="center" indent="1"/>
    </xf>
    <xf numFmtId="0" fontId="18" fillId="2" borderId="0" xfId="38" applyFont="1" applyFill="1"/>
    <xf numFmtId="0" fontId="18" fillId="0" borderId="0" xfId="38" applyFont="1" applyFill="1"/>
    <xf numFmtId="3" fontId="21" fillId="0" borderId="0" xfId="38" applyNumberFormat="1" applyFont="1" applyFill="1" applyAlignment="1">
      <alignment horizontal="right" vertical="center" indent="1"/>
    </xf>
    <xf numFmtId="0" fontId="21" fillId="0" borderId="0" xfId="38" applyFont="1" applyFill="1" applyAlignment="1">
      <alignment horizontal="left" vertical="center"/>
    </xf>
    <xf numFmtId="0" fontId="45" fillId="0" borderId="0" xfId="38" applyFont="1"/>
    <xf numFmtId="0" fontId="45" fillId="0" borderId="0" xfId="38" applyFont="1" applyFill="1"/>
    <xf numFmtId="0" fontId="84" fillId="0" borderId="0" xfId="38" applyFont="1"/>
    <xf numFmtId="0" fontId="12" fillId="0" borderId="0" xfId="39"/>
    <xf numFmtId="166" fontId="134" fillId="0" borderId="0" xfId="39" applyNumberFormat="1" applyFont="1" applyFill="1" applyAlignment="1">
      <alignment horizontal="center" vertical="center"/>
    </xf>
    <xf numFmtId="166" fontId="45" fillId="0" borderId="0" xfId="40" applyNumberFormat="1" applyFont="1" applyFill="1" applyAlignment="1">
      <alignment horizontal="center" vertical="center"/>
    </xf>
    <xf numFmtId="0" fontId="18" fillId="0" borderId="0" xfId="39" applyFont="1" applyAlignment="1">
      <alignment horizontal="left" vertical="center" wrapText="1" indent="1"/>
    </xf>
    <xf numFmtId="0" fontId="18" fillId="0" borderId="0" xfId="39" applyFont="1"/>
    <xf numFmtId="166" fontId="51" fillId="3" borderId="0" xfId="40" applyNumberFormat="1" applyFont="1" applyFill="1" applyAlignment="1">
      <alignment horizontal="center" vertical="center"/>
    </xf>
    <xf numFmtId="0" fontId="21" fillId="3" borderId="0" xfId="39" applyFont="1" applyFill="1" applyAlignment="1">
      <alignment horizontal="left" vertical="center" wrapText="1" indent="1"/>
    </xf>
    <xf numFmtId="166" fontId="45" fillId="0" borderId="1" xfId="40" applyNumberFormat="1" applyFont="1" applyBorder="1" applyAlignment="1">
      <alignment horizontal="center" vertical="center"/>
    </xf>
    <xf numFmtId="0" fontId="69" fillId="0" borderId="1" xfId="39" applyFont="1" applyFill="1" applyBorder="1" applyAlignment="1">
      <alignment horizontal="left" vertical="center" wrapText="1" indent="1"/>
    </xf>
    <xf numFmtId="0" fontId="18" fillId="0" borderId="1" xfId="39" applyFont="1" applyBorder="1" applyAlignment="1">
      <alignment horizontal="left" vertical="center" wrapText="1" indent="1"/>
    </xf>
    <xf numFmtId="0" fontId="12" fillId="0" borderId="0" xfId="39" applyBorder="1"/>
    <xf numFmtId="166" fontId="45" fillId="0" borderId="0" xfId="40" applyNumberFormat="1" applyFont="1" applyAlignment="1">
      <alignment horizontal="center" vertical="center"/>
    </xf>
    <xf numFmtId="166" fontId="134" fillId="0" borderId="0" xfId="39" applyNumberFormat="1" applyFont="1" applyAlignment="1">
      <alignment horizontal="center" vertical="center"/>
    </xf>
    <xf numFmtId="166" fontId="45" fillId="0" borderId="0" xfId="39" applyNumberFormat="1" applyFont="1" applyAlignment="1">
      <alignment horizontal="center" vertical="center"/>
    </xf>
    <xf numFmtId="0" fontId="59" fillId="0" borderId="0" xfId="39" applyFont="1"/>
    <xf numFmtId="0" fontId="59" fillId="0" borderId="0" xfId="39" applyFont="1" applyFill="1" applyBorder="1"/>
    <xf numFmtId="0" fontId="44" fillId="0" borderId="0" xfId="39" applyFont="1"/>
    <xf numFmtId="0" fontId="18" fillId="0" borderId="0" xfId="39" applyFont="1" applyFill="1" applyBorder="1"/>
    <xf numFmtId="0" fontId="12" fillId="0" borderId="0" xfId="39" applyFill="1" applyBorder="1"/>
    <xf numFmtId="173" fontId="21" fillId="0" borderId="0" xfId="40" applyNumberFormat="1" applyFont="1" applyFill="1" applyBorder="1" applyAlignment="1">
      <alignment horizontal="right" vertical="center" indent="1"/>
    </xf>
    <xf numFmtId="166" fontId="12" fillId="0" borderId="0" xfId="39" applyNumberFormat="1"/>
    <xf numFmtId="166" fontId="21" fillId="0" borderId="0" xfId="39" applyNumberFormat="1" applyFont="1" applyFill="1" applyBorder="1" applyAlignment="1">
      <alignment horizontal="right" vertical="center" indent="1"/>
    </xf>
    <xf numFmtId="173" fontId="68" fillId="0" borderId="0" xfId="40" applyNumberFormat="1" applyFont="1" applyFill="1" applyBorder="1" applyAlignment="1">
      <alignment horizontal="right" vertical="center" indent="1"/>
    </xf>
    <xf numFmtId="166" fontId="18" fillId="0" borderId="0" xfId="39" applyNumberFormat="1" applyFont="1" applyFill="1" applyAlignment="1">
      <alignment horizontal="center" vertical="center"/>
    </xf>
    <xf numFmtId="166" fontId="21" fillId="3" borderId="0" xfId="39" applyNumberFormat="1" applyFont="1" applyFill="1" applyAlignment="1">
      <alignment horizontal="right" vertical="center" indent="1"/>
    </xf>
    <xf numFmtId="0" fontId="21" fillId="3" borderId="0" xfId="39" applyFont="1" applyFill="1" applyAlignment="1">
      <alignment horizontal="left" vertical="center" indent="1"/>
    </xf>
    <xf numFmtId="173" fontId="18" fillId="0" borderId="0" xfId="40" applyNumberFormat="1" applyFont="1" applyFill="1" applyAlignment="1">
      <alignment horizontal="right" vertical="center" indent="1"/>
    </xf>
    <xf numFmtId="0" fontId="12" fillId="0" borderId="0" xfId="39" applyAlignment="1">
      <alignment horizontal="center"/>
    </xf>
    <xf numFmtId="166" fontId="18" fillId="0" borderId="0" xfId="40" applyNumberFormat="1" applyFont="1" applyFill="1" applyAlignment="1">
      <alignment horizontal="center" vertical="center"/>
    </xf>
    <xf numFmtId="0" fontId="18" fillId="0" borderId="0" xfId="39" applyFont="1" applyAlignment="1">
      <alignment horizontal="left" vertical="center" indent="1"/>
    </xf>
    <xf numFmtId="166" fontId="18" fillId="0" borderId="0" xfId="39" applyNumberFormat="1" applyFont="1" applyFill="1" applyBorder="1" applyAlignment="1">
      <alignment horizontal="center" vertical="center"/>
    </xf>
    <xf numFmtId="0" fontId="131" fillId="0" borderId="19" xfId="39" applyFont="1" applyFill="1" applyBorder="1" applyAlignment="1">
      <alignment horizontal="center" vertical="center" wrapText="1" readingOrder="1"/>
    </xf>
    <xf numFmtId="0" fontId="29" fillId="0" borderId="19" xfId="39" applyFont="1" applyFill="1" applyBorder="1" applyAlignment="1">
      <alignment horizontal="left" vertical="center" wrapText="1" indent="1" readingOrder="1"/>
    </xf>
    <xf numFmtId="173" fontId="18" fillId="0" borderId="0" xfId="40" applyNumberFormat="1" applyFont="1" applyFill="1" applyBorder="1" applyAlignment="1">
      <alignment horizontal="right" vertical="center" indent="1"/>
    </xf>
    <xf numFmtId="166" fontId="18" fillId="0" borderId="0" xfId="40" applyNumberFormat="1" applyFont="1" applyFill="1" applyBorder="1" applyAlignment="1">
      <alignment horizontal="center" vertical="center"/>
    </xf>
    <xf numFmtId="0" fontId="131" fillId="0" borderId="19" xfId="39" applyFont="1" applyFill="1" applyBorder="1" applyAlignment="1">
      <alignment horizontal="left" vertical="center" wrapText="1" indent="1" readingOrder="1"/>
    </xf>
    <xf numFmtId="0" fontId="29" fillId="0" borderId="0" xfId="39" applyFont="1" applyFill="1" applyBorder="1" applyAlignment="1">
      <alignment horizontal="center" vertical="center" wrapText="1" readingOrder="1"/>
    </xf>
    <xf numFmtId="0" fontId="29" fillId="0" borderId="19" xfId="39" applyFont="1" applyFill="1" applyBorder="1" applyAlignment="1">
      <alignment horizontal="center" vertical="center" wrapText="1" readingOrder="1"/>
    </xf>
    <xf numFmtId="0" fontId="18" fillId="0" borderId="0" xfId="39" applyFont="1" applyAlignment="1">
      <alignment vertical="center" wrapText="1"/>
    </xf>
    <xf numFmtId="0" fontId="131" fillId="0" borderId="0" xfId="39" applyFont="1" applyFill="1" applyBorder="1" applyAlignment="1">
      <alignment wrapText="1" readingOrder="1"/>
    </xf>
    <xf numFmtId="0" fontId="88" fillId="0" borderId="0" xfId="39" applyFont="1"/>
    <xf numFmtId="0" fontId="88" fillId="0" borderId="0" xfId="39" applyFont="1" applyFill="1" applyBorder="1" applyAlignment="1">
      <alignment vertical="center"/>
    </xf>
    <xf numFmtId="0" fontId="88" fillId="0" borderId="0" xfId="39" applyFont="1" applyAlignment="1">
      <alignment vertical="center"/>
    </xf>
    <xf numFmtId="0" fontId="44" fillId="0" borderId="0" xfId="39" applyFont="1" applyAlignment="1">
      <alignment vertical="center"/>
    </xf>
    <xf numFmtId="0" fontId="21" fillId="0" borderId="0" xfId="39" applyFont="1" applyAlignment="1">
      <alignment vertical="center"/>
    </xf>
    <xf numFmtId="0" fontId="24" fillId="0" borderId="0" xfId="39" applyFont="1" applyAlignment="1">
      <alignment vertical="center"/>
    </xf>
    <xf numFmtId="3" fontId="12" fillId="0" borderId="0" xfId="39" applyNumberFormat="1"/>
    <xf numFmtId="0" fontId="88" fillId="0" borderId="0" xfId="39" applyFont="1" applyFill="1" applyAlignment="1">
      <alignment vertical="center"/>
    </xf>
    <xf numFmtId="0" fontId="44" fillId="0" borderId="0" xfId="39" applyFont="1" applyFill="1" applyAlignment="1">
      <alignment vertical="center"/>
    </xf>
    <xf numFmtId="0" fontId="135" fillId="0" borderId="0" xfId="39" applyFont="1" applyAlignment="1">
      <alignment horizontal="right"/>
    </xf>
    <xf numFmtId="0" fontId="88" fillId="0" borderId="0" xfId="39" applyFont="1" applyFill="1" applyBorder="1"/>
    <xf numFmtId="166" fontId="134" fillId="0" borderId="0" xfId="39" applyNumberFormat="1" applyFont="1" applyAlignment="1">
      <alignment horizontal="center"/>
    </xf>
    <xf numFmtId="0" fontId="45" fillId="0" borderId="0" xfId="39" applyFont="1" applyAlignment="1">
      <alignment horizontal="right" vertical="center" indent="1"/>
    </xf>
    <xf numFmtId="0" fontId="88" fillId="0" borderId="0" xfId="39" applyFont="1" applyFill="1"/>
    <xf numFmtId="9" fontId="88" fillId="0" borderId="0" xfId="41" applyFont="1"/>
    <xf numFmtId="0" fontId="45" fillId="0" borderId="0" xfId="39" applyFont="1" applyFill="1" applyAlignment="1">
      <alignment horizontal="right" vertical="center" indent="1"/>
    </xf>
    <xf numFmtId="3" fontId="88" fillId="0" borderId="0" xfId="39" applyNumberFormat="1" applyFont="1"/>
    <xf numFmtId="0" fontId="134" fillId="0" borderId="0" xfId="39" applyFont="1"/>
    <xf numFmtId="0" fontId="131" fillId="0" borderId="0" xfId="39" applyFont="1" applyFill="1" applyBorder="1" applyAlignment="1">
      <alignment horizontal="center" vertical="center" wrapText="1" readingOrder="1"/>
    </xf>
    <xf numFmtId="166" fontId="131" fillId="0" borderId="1" xfId="40" applyNumberFormat="1" applyFont="1" applyFill="1" applyBorder="1" applyAlignment="1">
      <alignment horizontal="center" vertical="center"/>
    </xf>
    <xf numFmtId="3" fontId="21" fillId="3" borderId="4" xfId="39" applyNumberFormat="1" applyFont="1" applyFill="1" applyBorder="1" applyAlignment="1">
      <alignment horizontal="center" vertical="center"/>
    </xf>
    <xf numFmtId="0" fontId="33" fillId="3" borderId="0" xfId="39" applyFont="1" applyFill="1" applyBorder="1" applyAlignment="1">
      <alignment horizontal="left" vertical="center" wrapText="1" indent="1" readingOrder="1"/>
    </xf>
    <xf numFmtId="3" fontId="18" fillId="0" borderId="2" xfId="39" applyNumberFormat="1" applyFont="1" applyBorder="1" applyAlignment="1">
      <alignment horizontal="center" vertical="center"/>
    </xf>
    <xf numFmtId="0" fontId="31" fillId="0" borderId="1" xfId="39" applyFont="1" applyBorder="1" applyAlignment="1">
      <alignment horizontal="left" vertical="center" wrapText="1" indent="1" readingOrder="1"/>
    </xf>
    <xf numFmtId="9" fontId="29" fillId="3" borderId="1" xfId="41" applyFont="1" applyFill="1" applyBorder="1" applyAlignment="1">
      <alignment horizontal="center" vertical="center" wrapText="1" readingOrder="1"/>
    </xf>
    <xf numFmtId="0" fontId="29" fillId="3" borderId="56" xfId="39" applyFont="1" applyFill="1" applyBorder="1" applyAlignment="1">
      <alignment horizontal="left" vertical="center" wrapText="1" indent="1" readingOrder="1"/>
    </xf>
    <xf numFmtId="166" fontId="51" fillId="0" borderId="0" xfId="40" applyNumberFormat="1" applyFont="1" applyFill="1" applyBorder="1" applyAlignment="1">
      <alignment horizontal="right" vertical="center" indent="1"/>
    </xf>
    <xf numFmtId="3" fontId="68" fillId="0" borderId="0" xfId="39" applyNumberFormat="1" applyFont="1"/>
    <xf numFmtId="0" fontId="21" fillId="0" borderId="0" xfId="39" applyFont="1" applyFill="1" applyBorder="1" applyAlignment="1">
      <alignment horizontal="left" vertical="center" indent="1"/>
    </xf>
    <xf numFmtId="0" fontId="68" fillId="0" borderId="0" xfId="39" applyFont="1"/>
    <xf numFmtId="173" fontId="131" fillId="0" borderId="0" xfId="40" applyNumberFormat="1" applyFont="1" applyFill="1" applyBorder="1" applyAlignment="1">
      <alignment horizontal="right" vertical="center" indent="1"/>
    </xf>
    <xf numFmtId="3" fontId="21" fillId="3" borderId="0" xfId="39" applyNumberFormat="1" applyFont="1" applyFill="1" applyBorder="1" applyAlignment="1">
      <alignment horizontal="center" vertical="center"/>
    </xf>
    <xf numFmtId="166" fontId="29" fillId="3" borderId="1" xfId="39" applyNumberFormat="1" applyFont="1" applyFill="1" applyBorder="1" applyAlignment="1">
      <alignment horizontal="center" vertical="center" wrapText="1" readingOrder="1"/>
    </xf>
    <xf numFmtId="174" fontId="45" fillId="0" borderId="0" xfId="40" applyNumberFormat="1" applyFont="1" applyFill="1" applyBorder="1" applyAlignment="1">
      <alignment horizontal="right" vertical="center" indent="1"/>
    </xf>
    <xf numFmtId="166" fontId="31" fillId="0" borderId="0" xfId="39" applyNumberFormat="1" applyFont="1" applyBorder="1" applyAlignment="1">
      <alignment horizontal="center" vertical="center" wrapText="1" readingOrder="1"/>
    </xf>
    <xf numFmtId="0" fontId="31" fillId="0" borderId="0" xfId="39" applyFont="1" applyAlignment="1">
      <alignment horizontal="left" vertical="center" wrapText="1" indent="1" readingOrder="1"/>
    </xf>
    <xf numFmtId="173" fontId="45" fillId="0" borderId="0" xfId="40" applyNumberFormat="1" applyFont="1" applyFill="1" applyBorder="1" applyAlignment="1">
      <alignment horizontal="right" vertical="center" indent="1"/>
    </xf>
    <xf numFmtId="3" fontId="18" fillId="0" borderId="0" xfId="39" applyNumberFormat="1" applyFont="1" applyAlignment="1">
      <alignment horizontal="center" vertical="center"/>
    </xf>
    <xf numFmtId="9" fontId="29" fillId="0" borderId="0" xfId="41" applyFont="1" applyFill="1" applyBorder="1" applyAlignment="1">
      <alignment horizontal="center" vertical="center" wrapText="1" readingOrder="1"/>
    </xf>
    <xf numFmtId="3" fontId="18" fillId="0" borderId="0" xfId="39" applyNumberFormat="1" applyFont="1" applyFill="1" applyBorder="1" applyAlignment="1">
      <alignment vertical="center"/>
    </xf>
    <xf numFmtId="173" fontId="45" fillId="0" borderId="0" xfId="40" applyNumberFormat="1" applyFont="1" applyAlignment="1">
      <alignment horizontal="right" vertical="center" indent="1"/>
    </xf>
    <xf numFmtId="3" fontId="18" fillId="0" borderId="0" xfId="39" applyNumberFormat="1" applyFont="1" applyAlignment="1">
      <alignment horizontal="right" vertical="center" indent="1"/>
    </xf>
    <xf numFmtId="3" fontId="18" fillId="0" borderId="0" xfId="39" applyNumberFormat="1" applyFont="1" applyAlignment="1">
      <alignment vertical="center"/>
    </xf>
    <xf numFmtId="0" fontId="31" fillId="0" borderId="0" xfId="39" applyFont="1" applyFill="1" applyBorder="1" applyAlignment="1">
      <alignment horizontal="center" vertical="center" wrapText="1" readingOrder="1"/>
    </xf>
    <xf numFmtId="3" fontId="18" fillId="0" borderId="0" xfId="39" applyNumberFormat="1" applyFont="1" applyFill="1" applyBorder="1" applyAlignment="1">
      <alignment horizontal="center" vertical="center"/>
    </xf>
    <xf numFmtId="3" fontId="18" fillId="0" borderId="0" xfId="39" applyNumberFormat="1" applyFont="1" applyFill="1" applyBorder="1" applyAlignment="1"/>
    <xf numFmtId="0" fontId="29" fillId="0" borderId="0" xfId="39" applyFont="1" applyFill="1" applyBorder="1" applyAlignment="1">
      <alignment vertical="center" wrapText="1" readingOrder="1"/>
    </xf>
    <xf numFmtId="174" fontId="131" fillId="0" borderId="0" xfId="40" applyNumberFormat="1" applyFont="1" applyFill="1" applyBorder="1" applyAlignment="1">
      <alignment horizontal="right" vertical="center" indent="1"/>
    </xf>
    <xf numFmtId="3" fontId="18" fillId="0" borderId="4" xfId="39" applyNumberFormat="1" applyFont="1" applyBorder="1" applyAlignment="1">
      <alignment horizontal="center" vertical="center"/>
    </xf>
    <xf numFmtId="0" fontId="31" fillId="0" borderId="0" xfId="39" applyFont="1" applyBorder="1" applyAlignment="1">
      <alignment horizontal="left" vertical="center" wrapText="1" indent="1" readingOrder="1"/>
    </xf>
    <xf numFmtId="0" fontId="29" fillId="0" borderId="57" xfId="39" applyFont="1" applyFill="1" applyBorder="1" applyAlignment="1">
      <alignment horizontal="center" vertical="center" wrapText="1" readingOrder="1"/>
    </xf>
    <xf numFmtId="173" fontId="44" fillId="0" borderId="0" xfId="40" applyNumberFormat="1" applyFont="1" applyFill="1" applyBorder="1" applyAlignment="1">
      <alignment horizontal="right" vertical="center" indent="1"/>
    </xf>
    <xf numFmtId="0" fontId="44" fillId="0" borderId="0" xfId="39" applyFont="1" applyFill="1" applyBorder="1" applyAlignment="1">
      <alignment horizontal="left" vertical="center" wrapText="1" indent="1"/>
    </xf>
    <xf numFmtId="0" fontId="44" fillId="0" borderId="0" xfId="39" applyFont="1" applyAlignment="1">
      <alignment horizontal="center"/>
    </xf>
    <xf numFmtId="0" fontId="18" fillId="0" borderId="0" xfId="39" applyFont="1" applyAlignment="1">
      <alignment horizontal="center"/>
    </xf>
    <xf numFmtId="0" fontId="133" fillId="0" borderId="0" xfId="39" applyFont="1" applyAlignment="1">
      <alignment horizontal="left" vertical="center" readingOrder="1"/>
    </xf>
    <xf numFmtId="0" fontId="124" fillId="0" borderId="1" xfId="39" applyFont="1" applyFill="1" applyBorder="1" applyAlignment="1">
      <alignment horizontal="center" vertical="center" wrapText="1" readingOrder="1"/>
    </xf>
    <xf numFmtId="0" fontId="29" fillId="0" borderId="56" xfId="39" applyFont="1" applyFill="1" applyBorder="1" applyAlignment="1">
      <alignment horizontal="left" vertical="center" wrapText="1" indent="1" readingOrder="1"/>
    </xf>
    <xf numFmtId="0" fontId="124" fillId="0" borderId="19" xfId="39" applyFont="1" applyFill="1" applyBorder="1" applyAlignment="1">
      <alignment horizontal="center" vertical="center" wrapText="1" readingOrder="1"/>
    </xf>
    <xf numFmtId="0" fontId="124" fillId="0" borderId="28" xfId="39" applyFont="1" applyFill="1" applyBorder="1" applyAlignment="1">
      <alignment horizontal="center" vertical="center" wrapText="1" readingOrder="1"/>
    </xf>
    <xf numFmtId="0" fontId="124" fillId="0" borderId="44" xfId="39" applyFont="1" applyFill="1" applyBorder="1" applyAlignment="1">
      <alignment horizontal="left" vertical="center" wrapText="1" indent="1" readingOrder="1"/>
    </xf>
    <xf numFmtId="0" fontId="48" fillId="0" borderId="0" xfId="39" applyFont="1" applyAlignment="1">
      <alignment horizontal="left" vertical="center" readingOrder="1"/>
    </xf>
    <xf numFmtId="0" fontId="124" fillId="0" borderId="0" xfId="39" applyFont="1" applyFill="1" applyBorder="1" applyAlignment="1">
      <alignment horizontal="center" vertical="center" wrapText="1" readingOrder="1"/>
    </xf>
    <xf numFmtId="166" fontId="44" fillId="0" borderId="0" xfId="39" applyNumberFormat="1" applyFont="1" applyFill="1" applyBorder="1" applyAlignment="1">
      <alignment horizontal="right" vertical="center" indent="1"/>
    </xf>
    <xf numFmtId="0" fontId="18" fillId="0" borderId="0" xfId="39" applyFont="1" applyFill="1"/>
    <xf numFmtId="0" fontId="21" fillId="0" borderId="0" xfId="39" applyFont="1"/>
    <xf numFmtId="0" fontId="130" fillId="0" borderId="0" xfId="39" applyFont="1" applyFill="1" applyBorder="1" applyAlignment="1">
      <alignment horizontal="center" vertical="center" wrapText="1" readingOrder="1"/>
    </xf>
    <xf numFmtId="0" fontId="44" fillId="0" borderId="0" xfId="39" applyFont="1" applyFill="1" applyBorder="1" applyAlignment="1">
      <alignment vertical="center"/>
    </xf>
    <xf numFmtId="0" fontId="83" fillId="0" borderId="0" xfId="39" applyFont="1" applyAlignment="1">
      <alignment vertical="center"/>
    </xf>
    <xf numFmtId="0" fontId="144" fillId="0" borderId="0" xfId="39" applyFont="1"/>
    <xf numFmtId="0" fontId="28" fillId="0" borderId="0" xfId="1" applyFont="1"/>
    <xf numFmtId="0" fontId="83" fillId="0" borderId="0" xfId="1" applyFont="1"/>
    <xf numFmtId="0" fontId="83" fillId="2" borderId="0" xfId="18" applyFont="1" applyFill="1"/>
    <xf numFmtId="0" fontId="28" fillId="2" borderId="0" xfId="18" applyFont="1" applyFill="1" applyAlignment="1">
      <alignment vertical="center"/>
    </xf>
    <xf numFmtId="0" fontId="83" fillId="0" borderId="0" xfId="18" applyFont="1" applyFill="1"/>
    <xf numFmtId="0" fontId="83" fillId="0" borderId="0" xfId="18" applyFont="1" applyFill="1" applyAlignment="1">
      <alignment vertical="center"/>
    </xf>
    <xf numFmtId="0" fontId="18" fillId="0" borderId="0" xfId="43" applyFont="1"/>
    <xf numFmtId="0" fontId="10" fillId="0" borderId="0" xfId="43"/>
    <xf numFmtId="0" fontId="18" fillId="0" borderId="0" xfId="43" applyFont="1" applyFill="1" applyBorder="1"/>
    <xf numFmtId="0" fontId="18" fillId="0" borderId="0" xfId="43" applyFont="1" applyFill="1" applyBorder="1" applyAlignment="1">
      <alignment horizontal="right" indent="1"/>
    </xf>
    <xf numFmtId="9" fontId="18" fillId="0" borderId="52" xfId="43" applyNumberFormat="1" applyFont="1" applyFill="1" applyBorder="1" applyAlignment="1">
      <alignment horizontal="right" vertical="center" indent="1"/>
    </xf>
    <xf numFmtId="9" fontId="18" fillId="0" borderId="51" xfId="43" applyNumberFormat="1" applyFont="1" applyFill="1" applyBorder="1" applyAlignment="1">
      <alignment horizontal="right" vertical="center" indent="1"/>
    </xf>
    <xf numFmtId="3" fontId="18" fillId="0" borderId="0" xfId="43" applyNumberFormat="1" applyFont="1" applyFill="1" applyBorder="1" applyAlignment="1">
      <alignment horizontal="right" vertical="center" indent="1"/>
    </xf>
    <xf numFmtId="0" fontId="18" fillId="0" borderId="0" xfId="43" applyFont="1" applyFill="1" applyBorder="1" applyAlignment="1">
      <alignment horizontal="left" vertical="center" indent="1"/>
    </xf>
    <xf numFmtId="9" fontId="18" fillId="0" borderId="31" xfId="43" applyNumberFormat="1" applyFont="1" applyFill="1" applyBorder="1" applyAlignment="1">
      <alignment horizontal="right" vertical="center" indent="1"/>
    </xf>
    <xf numFmtId="9" fontId="18" fillId="0" borderId="34" xfId="43" applyNumberFormat="1" applyFont="1" applyFill="1" applyBorder="1" applyAlignment="1">
      <alignment horizontal="right" vertical="center" indent="1"/>
    </xf>
    <xf numFmtId="3" fontId="21" fillId="2" borderId="0" xfId="43" applyNumberFormat="1" applyFont="1" applyFill="1" applyBorder="1" applyAlignment="1">
      <alignment horizontal="right" vertical="center" indent="1"/>
    </xf>
    <xf numFmtId="3" fontId="21" fillId="3" borderId="31" xfId="43" applyNumberFormat="1" applyFont="1" applyFill="1" applyBorder="1" applyAlignment="1">
      <alignment horizontal="right" vertical="center" indent="1"/>
    </xf>
    <xf numFmtId="3" fontId="21" fillId="3" borderId="34" xfId="43" applyNumberFormat="1" applyFont="1" applyFill="1" applyBorder="1" applyAlignment="1">
      <alignment horizontal="right" vertical="center" indent="1"/>
    </xf>
    <xf numFmtId="3" fontId="21" fillId="3" borderId="0" xfId="43" applyNumberFormat="1" applyFont="1" applyFill="1" applyBorder="1" applyAlignment="1">
      <alignment horizontal="right" vertical="center" indent="1"/>
    </xf>
    <xf numFmtId="0" fontId="21" fillId="3" borderId="0" xfId="43" applyFont="1" applyFill="1" applyAlignment="1">
      <alignment horizontal="left" vertical="center" indent="1"/>
    </xf>
    <xf numFmtId="9" fontId="21" fillId="2" borderId="31" xfId="43" applyNumberFormat="1" applyFont="1" applyFill="1" applyBorder="1" applyAlignment="1">
      <alignment horizontal="right" vertical="center" indent="1"/>
    </xf>
    <xf numFmtId="9" fontId="21" fillId="2" borderId="34" xfId="43" applyNumberFormat="1" applyFont="1" applyFill="1" applyBorder="1" applyAlignment="1">
      <alignment horizontal="right" vertical="center" indent="1"/>
    </xf>
    <xf numFmtId="3" fontId="18" fillId="2" borderId="0" xfId="43" applyNumberFormat="1" applyFont="1" applyFill="1" applyBorder="1" applyAlignment="1">
      <alignment horizontal="right" vertical="center" indent="1"/>
    </xf>
    <xf numFmtId="0" fontId="18" fillId="2" borderId="0" xfId="43" applyFont="1" applyFill="1" applyAlignment="1">
      <alignment horizontal="left" vertical="center" indent="1"/>
    </xf>
    <xf numFmtId="9" fontId="18" fillId="3" borderId="31" xfId="43" applyNumberFormat="1" applyFont="1" applyFill="1" applyBorder="1" applyAlignment="1">
      <alignment horizontal="right" vertical="center" indent="1"/>
    </xf>
    <xf numFmtId="9" fontId="18" fillId="3" borderId="34" xfId="43" applyNumberFormat="1" applyFont="1" applyFill="1" applyBorder="1" applyAlignment="1">
      <alignment horizontal="right" vertical="center" indent="1"/>
    </xf>
    <xf numFmtId="9" fontId="21" fillId="3" borderId="31" xfId="43" applyNumberFormat="1" applyFont="1" applyFill="1" applyBorder="1" applyAlignment="1">
      <alignment horizontal="right" vertical="center" indent="1"/>
    </xf>
    <xf numFmtId="9" fontId="21" fillId="3" borderId="34" xfId="43" applyNumberFormat="1" applyFont="1" applyFill="1" applyBorder="1" applyAlignment="1">
      <alignment horizontal="right" vertical="center" indent="1"/>
    </xf>
    <xf numFmtId="0" fontId="18" fillId="0" borderId="0" xfId="43" applyFont="1" applyAlignment="1">
      <alignment horizontal="left" vertical="center" indent="1"/>
    </xf>
    <xf numFmtId="0" fontId="21" fillId="0" borderId="0" xfId="43" applyFont="1" applyFill="1" applyBorder="1" applyAlignment="1">
      <alignment horizontal="center" vertical="center"/>
    </xf>
    <xf numFmtId="0" fontId="21" fillId="0" borderId="52" xfId="43" applyFont="1" applyBorder="1" applyAlignment="1">
      <alignment horizontal="center"/>
    </xf>
    <xf numFmtId="0" fontId="21" fillId="0" borderId="51" xfId="43" applyFont="1" applyBorder="1" applyAlignment="1">
      <alignment horizontal="center"/>
    </xf>
    <xf numFmtId="0" fontId="21" fillId="0" borderId="2" xfId="43" applyFont="1" applyFill="1" applyBorder="1" applyAlignment="1">
      <alignment horizontal="center" vertical="center"/>
    </xf>
    <xf numFmtId="0" fontId="21" fillId="0" borderId="2" xfId="43" applyFont="1" applyFill="1" applyBorder="1" applyAlignment="1">
      <alignment horizontal="left" vertical="center" indent="1"/>
    </xf>
    <xf numFmtId="0" fontId="21" fillId="0" borderId="2" xfId="43" applyFont="1" applyBorder="1" applyAlignment="1">
      <alignment horizontal="left" vertical="center" indent="1"/>
    </xf>
    <xf numFmtId="0" fontId="18" fillId="0" borderId="31" xfId="43" applyFont="1" applyFill="1" applyBorder="1" applyAlignment="1">
      <alignment vertical="center"/>
    </xf>
    <xf numFmtId="0" fontId="18" fillId="0" borderId="34" xfId="43" applyFont="1" applyFill="1" applyBorder="1" applyAlignment="1">
      <alignment vertical="center"/>
    </xf>
    <xf numFmtId="0" fontId="18" fillId="0" borderId="0" xfId="43" applyFont="1" applyFill="1" applyBorder="1" applyAlignment="1">
      <alignment vertical="center"/>
    </xf>
    <xf numFmtId="0" fontId="18" fillId="0" borderId="30" xfId="43" applyFont="1" applyBorder="1" applyAlignment="1">
      <alignment vertical="center"/>
    </xf>
    <xf numFmtId="0" fontId="18" fillId="0" borderId="0" xfId="43" applyFont="1" applyAlignment="1">
      <alignment vertical="center"/>
    </xf>
    <xf numFmtId="0" fontId="24" fillId="0" borderId="0" xfId="43" applyFont="1" applyAlignment="1">
      <alignment vertical="center"/>
    </xf>
    <xf numFmtId="0" fontId="18" fillId="0" borderId="0" xfId="43" applyFont="1" applyBorder="1" applyAlignment="1">
      <alignment vertical="center"/>
    </xf>
    <xf numFmtId="3" fontId="18" fillId="0" borderId="0" xfId="43" applyNumberFormat="1" applyFont="1" applyAlignment="1">
      <alignment horizontal="right" vertical="center" indent="1"/>
    </xf>
    <xf numFmtId="1" fontId="18" fillId="2" borderId="0" xfId="43" applyNumberFormat="1" applyFont="1" applyFill="1" applyBorder="1" applyAlignment="1">
      <alignment horizontal="right" vertical="center" indent="1"/>
    </xf>
    <xf numFmtId="9" fontId="18" fillId="0" borderId="52" xfId="44" applyFont="1" applyBorder="1" applyAlignment="1">
      <alignment horizontal="right" vertical="center" indent="1"/>
    </xf>
    <xf numFmtId="9" fontId="18" fillId="0" borderId="51" xfId="44" applyFont="1" applyBorder="1" applyAlignment="1">
      <alignment horizontal="right" vertical="center" indent="1"/>
    </xf>
    <xf numFmtId="3" fontId="18" fillId="2" borderId="0" xfId="43" applyNumberFormat="1" applyFont="1" applyFill="1" applyAlignment="1">
      <alignment horizontal="right" vertical="center" indent="1"/>
    </xf>
    <xf numFmtId="9" fontId="18" fillId="0" borderId="31" xfId="43" applyNumberFormat="1" applyFont="1" applyBorder="1" applyAlignment="1">
      <alignment horizontal="right" vertical="center" indent="1"/>
    </xf>
    <xf numFmtId="9" fontId="18" fillId="0" borderId="34" xfId="43" applyNumberFormat="1" applyFont="1" applyBorder="1" applyAlignment="1">
      <alignment horizontal="right" vertical="center" indent="1"/>
    </xf>
    <xf numFmtId="9" fontId="31" fillId="0" borderId="31" xfId="43" applyNumberFormat="1" applyFont="1" applyBorder="1" applyAlignment="1">
      <alignment horizontal="right" vertical="center" indent="1"/>
    </xf>
    <xf numFmtId="9" fontId="31" fillId="0" borderId="34" xfId="43" applyNumberFormat="1" applyFont="1" applyBorder="1" applyAlignment="1">
      <alignment horizontal="right" vertical="center" indent="1"/>
    </xf>
    <xf numFmtId="3" fontId="21" fillId="3" borderId="0" xfId="43" applyNumberFormat="1" applyFont="1" applyFill="1" applyAlignment="1">
      <alignment horizontal="right" vertical="center" indent="1"/>
    </xf>
    <xf numFmtId="3" fontId="21" fillId="2" borderId="0" xfId="43" applyNumberFormat="1" applyFont="1" applyFill="1" applyAlignment="1">
      <alignment horizontal="right" vertical="center" indent="1"/>
    </xf>
    <xf numFmtId="3" fontId="18" fillId="0" borderId="0" xfId="43" applyNumberFormat="1" applyFont="1" applyBorder="1" applyAlignment="1">
      <alignment horizontal="right" vertical="center" indent="1"/>
    </xf>
    <xf numFmtId="9" fontId="18" fillId="0" borderId="30" xfId="43" applyNumberFormat="1" applyFont="1" applyBorder="1" applyAlignment="1">
      <alignment horizontal="right" vertical="center" indent="1"/>
    </xf>
    <xf numFmtId="9" fontId="18" fillId="0" borderId="50" xfId="43" applyNumberFormat="1" applyFont="1" applyBorder="1" applyAlignment="1">
      <alignment horizontal="right" vertical="center" indent="1"/>
    </xf>
    <xf numFmtId="0" fontId="21" fillId="0" borderId="0" xfId="43" applyFont="1" applyBorder="1" applyAlignment="1">
      <alignment horizontal="center" vertical="center"/>
    </xf>
    <xf numFmtId="0" fontId="21" fillId="0" borderId="2" xfId="43" applyFont="1" applyBorder="1" applyAlignment="1">
      <alignment horizontal="center" vertical="center"/>
    </xf>
    <xf numFmtId="0" fontId="10" fillId="0" borderId="31" xfId="43" applyBorder="1"/>
    <xf numFmtId="0" fontId="18" fillId="0" borderId="34" xfId="43" applyFont="1" applyBorder="1"/>
    <xf numFmtId="0" fontId="10" fillId="0" borderId="30" xfId="43" applyBorder="1"/>
    <xf numFmtId="0" fontId="24" fillId="0" borderId="0" xfId="43" applyFont="1"/>
    <xf numFmtId="0" fontId="83" fillId="0" borderId="0" xfId="43" applyFont="1"/>
    <xf numFmtId="0" fontId="83" fillId="0" borderId="0" xfId="43" applyFont="1" applyAlignment="1">
      <alignment vertical="center"/>
    </xf>
    <xf numFmtId="0" fontId="83" fillId="0" borderId="50" xfId="43" applyFont="1" applyBorder="1" applyAlignment="1">
      <alignment vertical="center"/>
    </xf>
    <xf numFmtId="0" fontId="83" fillId="0" borderId="50" xfId="43" applyFont="1" applyBorder="1"/>
    <xf numFmtId="0" fontId="18" fillId="0" borderId="0" xfId="45" applyFont="1"/>
    <xf numFmtId="0" fontId="9" fillId="0" borderId="0" xfId="45"/>
    <xf numFmtId="3" fontId="79" fillId="0" borderId="0" xfId="45" applyNumberFormat="1" applyFont="1" applyFill="1" applyBorder="1"/>
    <xf numFmtId="0" fontId="79" fillId="0" borderId="0" xfId="45" applyFont="1" applyFill="1" applyBorder="1"/>
    <xf numFmtId="3" fontId="80" fillId="0" borderId="0" xfId="45" applyNumberFormat="1" applyFont="1" applyFill="1" applyBorder="1"/>
    <xf numFmtId="0" fontId="18" fillId="0" borderId="0" xfId="45" applyFont="1" applyFill="1"/>
    <xf numFmtId="0" fontId="21" fillId="0" borderId="0" xfId="45" applyFont="1" applyFill="1" applyBorder="1" applyAlignment="1">
      <alignment horizontal="right" vertical="center" indent="1"/>
    </xf>
    <xf numFmtId="0" fontId="21" fillId="0" borderId="0" xfId="45" applyFont="1" applyFill="1" applyAlignment="1">
      <alignment horizontal="left" vertical="center" indent="1"/>
    </xf>
    <xf numFmtId="0" fontId="80" fillId="0" borderId="0" xfId="45" applyFont="1" applyFill="1" applyBorder="1" applyAlignment="1"/>
    <xf numFmtId="0" fontId="18" fillId="0" borderId="0" xfId="45" applyFont="1" applyFill="1" applyBorder="1"/>
    <xf numFmtId="0" fontId="18" fillId="0" borderId="0" xfId="45" applyFont="1" applyFill="1" applyBorder="1" applyAlignment="1">
      <alignment horizontal="right" indent="1"/>
    </xf>
    <xf numFmtId="10" fontId="18" fillId="0" borderId="0" xfId="45" applyNumberFormat="1" applyFont="1" applyFill="1" applyBorder="1" applyAlignment="1">
      <alignment horizontal="right" vertical="center" indent="1"/>
    </xf>
    <xf numFmtId="0" fontId="18" fillId="0" borderId="0" xfId="45" applyFont="1" applyFill="1" applyBorder="1" applyAlignment="1">
      <alignment horizontal="left" vertical="center" indent="1"/>
    </xf>
    <xf numFmtId="0" fontId="21" fillId="0" borderId="0" xfId="45" applyFont="1" applyFill="1" applyBorder="1" applyAlignment="1">
      <alignment horizontal="center"/>
    </xf>
    <xf numFmtId="0" fontId="21" fillId="0" borderId="0" xfId="45" applyFont="1" applyFill="1" applyBorder="1" applyAlignment="1">
      <alignment horizontal="left" indent="1"/>
    </xf>
    <xf numFmtId="3" fontId="18" fillId="0" borderId="0" xfId="45" applyNumberFormat="1" applyFont="1" applyAlignment="1">
      <alignment horizontal="right" vertical="center" indent="1"/>
    </xf>
    <xf numFmtId="0" fontId="18" fillId="0" borderId="0" xfId="45" applyFont="1" applyAlignment="1">
      <alignment horizontal="left" vertical="center"/>
    </xf>
    <xf numFmtId="1" fontId="18" fillId="0" borderId="0" xfId="45" applyNumberFormat="1" applyFont="1" applyAlignment="1">
      <alignment horizontal="right" vertical="center" indent="1"/>
    </xf>
    <xf numFmtId="0" fontId="18" fillId="0" borderId="0" xfId="45" applyFont="1" applyAlignment="1">
      <alignment horizontal="right" vertical="center" indent="1"/>
    </xf>
    <xf numFmtId="0" fontId="18" fillId="0" borderId="0" xfId="45" applyFont="1" applyAlignment="1">
      <alignment horizontal="left"/>
    </xf>
    <xf numFmtId="1" fontId="21" fillId="3" borderId="0" xfId="45" applyNumberFormat="1" applyFont="1" applyFill="1" applyAlignment="1">
      <alignment horizontal="right" vertical="center" indent="1"/>
    </xf>
    <xf numFmtId="0" fontId="21" fillId="3" borderId="0" xfId="45" applyFont="1" applyFill="1" applyAlignment="1">
      <alignment horizontal="right" vertical="center" indent="1"/>
    </xf>
    <xf numFmtId="0" fontId="21" fillId="3" borderId="0" xfId="45" applyFont="1" applyFill="1" applyAlignment="1">
      <alignment horizontal="left" vertical="center"/>
    </xf>
    <xf numFmtId="0" fontId="9" fillId="0" borderId="0" xfId="45" applyBorder="1"/>
    <xf numFmtId="0" fontId="21" fillId="0" borderId="0" xfId="45" applyFont="1" applyBorder="1" applyAlignment="1">
      <alignment horizontal="center"/>
    </xf>
    <xf numFmtId="0" fontId="21" fillId="0" borderId="1" xfId="45" applyFont="1" applyBorder="1" applyAlignment="1">
      <alignment horizontal="center"/>
    </xf>
    <xf numFmtId="0" fontId="21" fillId="0" borderId="1" xfId="45" applyFont="1" applyBorder="1" applyAlignment="1">
      <alignment horizontal="left" indent="1"/>
    </xf>
    <xf numFmtId="0" fontId="21" fillId="0" borderId="0" xfId="45" applyFont="1"/>
    <xf numFmtId="0" fontId="24" fillId="0" borderId="0" xfId="45" applyFont="1"/>
    <xf numFmtId="0" fontId="18" fillId="0" borderId="0" xfId="45" applyFont="1" applyBorder="1"/>
    <xf numFmtId="9" fontId="18" fillId="0" borderId="18" xfId="45" applyNumberFormat="1" applyFont="1" applyBorder="1" applyAlignment="1">
      <alignment horizontal="right" vertical="center" indent="1"/>
    </xf>
    <xf numFmtId="9" fontId="18" fillId="0" borderId="14" xfId="45" applyNumberFormat="1" applyFont="1" applyBorder="1" applyAlignment="1">
      <alignment horizontal="right" vertical="center" indent="1"/>
    </xf>
    <xf numFmtId="9" fontId="18" fillId="0" borderId="1" xfId="45" applyNumberFormat="1" applyFont="1" applyBorder="1" applyAlignment="1">
      <alignment horizontal="right" vertical="center" indent="1"/>
    </xf>
    <xf numFmtId="166" fontId="18" fillId="0" borderId="0" xfId="45" applyNumberFormat="1" applyFont="1" applyAlignment="1">
      <alignment horizontal="right" vertical="center" indent="1"/>
    </xf>
    <xf numFmtId="9" fontId="18" fillId="0" borderId="12" xfId="45" applyNumberFormat="1" applyFont="1" applyBorder="1" applyAlignment="1">
      <alignment horizontal="right" vertical="center" indent="1"/>
    </xf>
    <xf numFmtId="9" fontId="18" fillId="0" borderId="11" xfId="45" applyNumberFormat="1" applyFont="1" applyBorder="1" applyAlignment="1">
      <alignment horizontal="right" vertical="center" indent="1"/>
    </xf>
    <xf numFmtId="9" fontId="18" fillId="0" borderId="0" xfId="45" applyNumberFormat="1" applyFont="1" applyBorder="1" applyAlignment="1">
      <alignment horizontal="right" vertical="center" indent="1"/>
    </xf>
    <xf numFmtId="0" fontId="21" fillId="0" borderId="15" xfId="45" applyFont="1" applyBorder="1" applyAlignment="1">
      <alignment horizontal="center"/>
    </xf>
    <xf numFmtId="0" fontId="21" fillId="0" borderId="14" xfId="45" applyFont="1" applyBorder="1" applyAlignment="1">
      <alignment horizontal="center"/>
    </xf>
    <xf numFmtId="0" fontId="21" fillId="0" borderId="1" xfId="45" applyFont="1" applyBorder="1" applyAlignment="1">
      <alignment horizontal="left"/>
    </xf>
    <xf numFmtId="0" fontId="18" fillId="0" borderId="12" xfId="45" applyFont="1" applyBorder="1"/>
    <xf numFmtId="0" fontId="21" fillId="0" borderId="11" xfId="45" applyFont="1" applyBorder="1"/>
    <xf numFmtId="0" fontId="21" fillId="0" borderId="0" xfId="45" applyFont="1" applyBorder="1"/>
    <xf numFmtId="0" fontId="24" fillId="0" borderId="10" xfId="45" applyFont="1" applyBorder="1"/>
    <xf numFmtId="0" fontId="24" fillId="0" borderId="3" xfId="45" applyFont="1" applyBorder="1"/>
    <xf numFmtId="0" fontId="18" fillId="0" borderId="0" xfId="45" applyFont="1" applyAlignment="1">
      <alignment horizontal="left" vertical="center" indent="1"/>
    </xf>
    <xf numFmtId="3" fontId="18" fillId="0" borderId="0" xfId="45" applyNumberFormat="1" applyFont="1" applyBorder="1" applyAlignment="1">
      <alignment horizontal="right" vertical="center" indent="1"/>
    </xf>
    <xf numFmtId="9" fontId="31" fillId="0" borderId="0" xfId="45" applyNumberFormat="1" applyFont="1" applyBorder="1" applyAlignment="1">
      <alignment horizontal="right" vertical="center" indent="1"/>
    </xf>
    <xf numFmtId="3" fontId="31" fillId="0" borderId="0" xfId="45" applyNumberFormat="1" applyFont="1" applyBorder="1" applyAlignment="1">
      <alignment horizontal="right" vertical="center" indent="1"/>
    </xf>
    <xf numFmtId="3" fontId="31" fillId="0" borderId="0" xfId="45" applyNumberFormat="1" applyFont="1" applyAlignment="1">
      <alignment horizontal="right" vertical="center" indent="1"/>
    </xf>
    <xf numFmtId="3" fontId="18" fillId="0" borderId="18" xfId="45" applyNumberFormat="1" applyFont="1" applyBorder="1" applyAlignment="1">
      <alignment horizontal="right" vertical="center" indent="1"/>
    </xf>
    <xf numFmtId="3" fontId="18" fillId="0" borderId="2" xfId="45" applyNumberFormat="1" applyFont="1" applyBorder="1" applyAlignment="1">
      <alignment horizontal="right" vertical="center" indent="1"/>
    </xf>
    <xf numFmtId="9" fontId="18" fillId="0" borderId="17" xfId="46" applyFont="1" applyBorder="1" applyAlignment="1">
      <alignment horizontal="right" vertical="center" indent="1"/>
    </xf>
    <xf numFmtId="3" fontId="18" fillId="0" borderId="12" xfId="45" applyNumberFormat="1" applyFont="1" applyBorder="1" applyAlignment="1">
      <alignment horizontal="right" vertical="center" indent="1"/>
    </xf>
    <xf numFmtId="9" fontId="18" fillId="0" borderId="11" xfId="46" applyFont="1" applyBorder="1" applyAlignment="1">
      <alignment horizontal="right" vertical="center" indent="1"/>
    </xf>
    <xf numFmtId="3" fontId="20" fillId="0" borderId="12" xfId="45" applyNumberFormat="1" applyFont="1" applyBorder="1" applyAlignment="1">
      <alignment horizontal="right" vertical="center" indent="1"/>
    </xf>
    <xf numFmtId="3" fontId="20" fillId="0" borderId="11" xfId="45" applyNumberFormat="1" applyFont="1" applyBorder="1" applyAlignment="1">
      <alignment horizontal="right" vertical="center" indent="1"/>
    </xf>
    <xf numFmtId="0" fontId="18" fillId="0" borderId="12" xfId="45" applyFont="1" applyBorder="1" applyAlignment="1">
      <alignment horizontal="right" vertical="center" indent="1"/>
    </xf>
    <xf numFmtId="3" fontId="18" fillId="0" borderId="11" xfId="45" applyNumberFormat="1" applyFont="1" applyBorder="1" applyAlignment="1">
      <alignment horizontal="right" vertical="center" indent="1"/>
    </xf>
    <xf numFmtId="3" fontId="31" fillId="0" borderId="11" xfId="45" applyNumberFormat="1" applyFont="1" applyBorder="1" applyAlignment="1">
      <alignment horizontal="right" vertical="center" indent="1"/>
    </xf>
    <xf numFmtId="1" fontId="18" fillId="0" borderId="12" xfId="45" applyNumberFormat="1" applyFont="1" applyBorder="1" applyAlignment="1">
      <alignment horizontal="right" vertical="center" indent="1"/>
    </xf>
    <xf numFmtId="1" fontId="18" fillId="0" borderId="11" xfId="45" applyNumberFormat="1" applyFont="1" applyBorder="1" applyAlignment="1">
      <alignment horizontal="right" vertical="center" indent="1"/>
    </xf>
    <xf numFmtId="1" fontId="18" fillId="0" borderId="0" xfId="45" applyNumberFormat="1" applyFont="1" applyBorder="1" applyAlignment="1">
      <alignment horizontal="right" vertical="center" indent="1"/>
    </xf>
    <xf numFmtId="0" fontId="68" fillId="0" borderId="12" xfId="45" applyFont="1" applyBorder="1" applyAlignment="1">
      <alignment horizontal="right" vertical="center" indent="1"/>
    </xf>
    <xf numFmtId="0" fontId="18" fillId="0" borderId="11" xfId="45" applyFont="1" applyBorder="1" applyAlignment="1">
      <alignment horizontal="right" vertical="center" indent="1"/>
    </xf>
    <xf numFmtId="0" fontId="18" fillId="0" borderId="0" xfId="45" applyFont="1" applyBorder="1" applyAlignment="1">
      <alignment horizontal="right" vertical="center" indent="1"/>
    </xf>
    <xf numFmtId="9" fontId="21" fillId="3" borderId="12" xfId="45" applyNumberFormat="1" applyFont="1" applyFill="1" applyBorder="1" applyAlignment="1">
      <alignment horizontal="right" vertical="center" indent="1"/>
    </xf>
    <xf numFmtId="9" fontId="21" fillId="3" borderId="11" xfId="45" applyNumberFormat="1" applyFont="1" applyFill="1" applyBorder="1" applyAlignment="1">
      <alignment horizontal="right" vertical="center" indent="1"/>
    </xf>
    <xf numFmtId="9" fontId="21" fillId="3" borderId="0" xfId="45" applyNumberFormat="1" applyFont="1" applyFill="1" applyBorder="1" applyAlignment="1">
      <alignment horizontal="right" vertical="center" indent="1"/>
    </xf>
    <xf numFmtId="0" fontId="18" fillId="0" borderId="11" xfId="45" applyFont="1" applyBorder="1"/>
    <xf numFmtId="166" fontId="18" fillId="0" borderId="0" xfId="45" applyNumberFormat="1" applyFont="1"/>
    <xf numFmtId="0" fontId="18" fillId="0" borderId="3" xfId="45" applyFont="1" applyBorder="1"/>
    <xf numFmtId="9" fontId="18" fillId="0" borderId="15" xfId="45" applyNumberFormat="1" applyFont="1" applyBorder="1" applyAlignment="1">
      <alignment horizontal="right" vertical="center" indent="1"/>
    </xf>
    <xf numFmtId="0" fontId="82" fillId="0" borderId="10" xfId="45" applyFont="1" applyBorder="1"/>
    <xf numFmtId="0" fontId="82" fillId="0" borderId="0" xfId="45" applyFont="1"/>
    <xf numFmtId="9" fontId="31" fillId="0" borderId="12" xfId="45" applyNumberFormat="1" applyFont="1" applyBorder="1" applyAlignment="1">
      <alignment horizontal="right" vertical="center" indent="1"/>
    </xf>
    <xf numFmtId="9" fontId="31" fillId="0" borderId="11" xfId="45" applyNumberFormat="1" applyFont="1" applyBorder="1" applyAlignment="1">
      <alignment horizontal="right" vertical="center" indent="1"/>
    </xf>
    <xf numFmtId="3" fontId="18" fillId="0" borderId="0" xfId="45" applyNumberFormat="1" applyFont="1" applyAlignment="1">
      <alignment horizontal="left" vertical="center"/>
    </xf>
    <xf numFmtId="1" fontId="20" fillId="0" borderId="12" xfId="45" applyNumberFormat="1" applyFont="1" applyBorder="1" applyAlignment="1">
      <alignment horizontal="right" vertical="center" indent="1"/>
    </xf>
    <xf numFmtId="1" fontId="20" fillId="0" borderId="11" xfId="45" applyNumberFormat="1" applyFont="1" applyBorder="1" applyAlignment="1">
      <alignment horizontal="right" vertical="center" indent="1"/>
    </xf>
    <xf numFmtId="1" fontId="31" fillId="0" borderId="0" xfId="45" applyNumberFormat="1" applyFont="1" applyAlignment="1">
      <alignment horizontal="right" vertical="center" indent="1"/>
    </xf>
    <xf numFmtId="0" fontId="9" fillId="0" borderId="0" xfId="45" applyAlignment="1">
      <alignment horizontal="right" vertical="center" indent="1"/>
    </xf>
    <xf numFmtId="0" fontId="18" fillId="3" borderId="0" xfId="45" applyFont="1" applyFill="1" applyAlignment="1">
      <alignment horizontal="right" vertical="center" indent="1"/>
    </xf>
    <xf numFmtId="0" fontId="18" fillId="0" borderId="10" xfId="45" applyFont="1" applyBorder="1"/>
    <xf numFmtId="0" fontId="18" fillId="0" borderId="40" xfId="45" applyFont="1" applyBorder="1"/>
    <xf numFmtId="0" fontId="18" fillId="0" borderId="4" xfId="45" applyFont="1" applyBorder="1"/>
    <xf numFmtId="9" fontId="18" fillId="0" borderId="17" xfId="45" applyNumberFormat="1" applyFont="1" applyBorder="1" applyAlignment="1">
      <alignment horizontal="right" vertical="center" indent="1"/>
    </xf>
    <xf numFmtId="3" fontId="31" fillId="0" borderId="12" xfId="45" applyNumberFormat="1" applyFont="1" applyBorder="1" applyAlignment="1">
      <alignment horizontal="right" vertical="center" indent="1"/>
    </xf>
    <xf numFmtId="166" fontId="18" fillId="0" borderId="0" xfId="45" applyNumberFormat="1" applyFont="1" applyBorder="1" applyAlignment="1">
      <alignment horizontal="right" vertical="center" indent="1"/>
    </xf>
    <xf numFmtId="9" fontId="18" fillId="0" borderId="42" xfId="45" applyNumberFormat="1" applyFont="1" applyBorder="1" applyAlignment="1">
      <alignment horizontal="right" vertical="center" indent="1"/>
    </xf>
    <xf numFmtId="9" fontId="18" fillId="0" borderId="41" xfId="45" applyNumberFormat="1" applyFont="1" applyBorder="1" applyAlignment="1">
      <alignment horizontal="right" vertical="center" indent="1"/>
    </xf>
    <xf numFmtId="0" fontId="21" fillId="0" borderId="1" xfId="45" applyFont="1" applyBorder="1" applyAlignment="1">
      <alignment horizontal="right" vertical="center" indent="1"/>
    </xf>
    <xf numFmtId="0" fontId="18" fillId="0" borderId="40" xfId="45" applyFont="1" applyBorder="1" applyAlignment="1">
      <alignment horizontal="right" vertical="center" indent="1"/>
    </xf>
    <xf numFmtId="0" fontId="24" fillId="0" borderId="0" xfId="45" applyFont="1" applyAlignment="1">
      <alignment horizontal="right" vertical="center" indent="1"/>
    </xf>
    <xf numFmtId="0" fontId="31" fillId="0" borderId="0" xfId="45" applyFont="1" applyAlignment="1">
      <alignment horizontal="right" vertical="center" indent="1"/>
    </xf>
    <xf numFmtId="3" fontId="18" fillId="0" borderId="0" xfId="45" applyNumberFormat="1" applyFont="1" applyAlignment="1">
      <alignment horizontal="right" indent="1"/>
    </xf>
    <xf numFmtId="3" fontId="18" fillId="2" borderId="0" xfId="45" applyNumberFormat="1" applyFont="1" applyFill="1" applyAlignment="1">
      <alignment horizontal="right" indent="1"/>
    </xf>
    <xf numFmtId="0" fontId="18" fillId="2" borderId="0" xfId="45" applyFont="1" applyFill="1" applyAlignment="1">
      <alignment horizontal="right" indent="1"/>
    </xf>
    <xf numFmtId="0" fontId="18" fillId="0" borderId="41" xfId="45" applyFont="1" applyBorder="1" applyAlignment="1">
      <alignment horizontal="right" vertical="center" indent="1"/>
    </xf>
    <xf numFmtId="0" fontId="21" fillId="2" borderId="0" xfId="45" applyFont="1" applyFill="1" applyAlignment="1">
      <alignment horizontal="right" indent="1"/>
    </xf>
    <xf numFmtId="9" fontId="21" fillId="3" borderId="41" xfId="45" applyNumberFormat="1" applyFont="1" applyFill="1" applyBorder="1" applyAlignment="1">
      <alignment horizontal="right" vertical="center" indent="1"/>
    </xf>
    <xf numFmtId="0" fontId="21" fillId="2" borderId="0" xfId="45" applyFont="1" applyFill="1" applyBorder="1" applyAlignment="1">
      <alignment horizontal="right" indent="1"/>
    </xf>
    <xf numFmtId="0" fontId="18" fillId="2" borderId="0" xfId="45" applyFont="1" applyFill="1" applyBorder="1" applyAlignment="1">
      <alignment horizontal="right" indent="1"/>
    </xf>
    <xf numFmtId="9" fontId="21" fillId="3" borderId="42" xfId="46" applyFont="1" applyFill="1" applyBorder="1" applyAlignment="1">
      <alignment horizontal="right" vertical="center" indent="1"/>
    </xf>
    <xf numFmtId="9" fontId="21" fillId="3" borderId="14" xfId="46" applyFont="1" applyFill="1" applyBorder="1" applyAlignment="1">
      <alignment horizontal="right" vertical="center" indent="1"/>
    </xf>
    <xf numFmtId="9" fontId="21" fillId="3" borderId="1" xfId="46" applyFont="1" applyFill="1" applyBorder="1" applyAlignment="1">
      <alignment horizontal="right" vertical="center" indent="1"/>
    </xf>
    <xf numFmtId="166" fontId="21" fillId="3" borderId="0" xfId="45" applyNumberFormat="1" applyFont="1" applyFill="1" applyAlignment="1">
      <alignment horizontal="right" vertical="center" indent="1"/>
    </xf>
    <xf numFmtId="9" fontId="18" fillId="0" borderId="43" xfId="45" applyNumberFormat="1" applyFont="1" applyBorder="1" applyAlignment="1">
      <alignment horizontal="right" vertical="center" indent="1"/>
    </xf>
    <xf numFmtId="9" fontId="18" fillId="0" borderId="20" xfId="45" applyNumberFormat="1" applyFont="1" applyBorder="1" applyAlignment="1">
      <alignment horizontal="right" vertical="center" indent="1"/>
    </xf>
    <xf numFmtId="9" fontId="18" fillId="0" borderId="2" xfId="45" applyNumberFormat="1" applyFont="1" applyBorder="1" applyAlignment="1">
      <alignment horizontal="right" vertical="center" indent="1"/>
    </xf>
    <xf numFmtId="166" fontId="18" fillId="0" borderId="2" xfId="45" applyNumberFormat="1" applyFont="1" applyBorder="1" applyAlignment="1">
      <alignment horizontal="right" vertical="center" indent="1"/>
    </xf>
    <xf numFmtId="0" fontId="18" fillId="0" borderId="2" xfId="45" applyFont="1" applyBorder="1" applyAlignment="1">
      <alignment horizontal="right" vertical="center" indent="1"/>
    </xf>
    <xf numFmtId="0" fontId="18" fillId="0" borderId="2" xfId="45" applyFont="1" applyBorder="1" applyAlignment="1">
      <alignment horizontal="left" vertical="center"/>
    </xf>
    <xf numFmtId="0" fontId="24" fillId="0" borderId="40" xfId="45" applyFont="1" applyBorder="1"/>
    <xf numFmtId="9" fontId="18" fillId="0" borderId="42" xfId="45" applyNumberFormat="1" applyFont="1" applyBorder="1" applyAlignment="1">
      <alignment horizontal="right" indent="1"/>
    </xf>
    <xf numFmtId="9" fontId="18" fillId="0" borderId="14" xfId="45" applyNumberFormat="1" applyFont="1" applyBorder="1" applyAlignment="1">
      <alignment horizontal="right" indent="1"/>
    </xf>
    <xf numFmtId="9" fontId="18" fillId="0" borderId="1" xfId="45" applyNumberFormat="1" applyFont="1" applyBorder="1" applyAlignment="1">
      <alignment horizontal="right" indent="1"/>
    </xf>
    <xf numFmtId="3" fontId="18" fillId="0" borderId="0" xfId="47" applyNumberFormat="1" applyFont="1" applyAlignment="1">
      <alignment horizontal="right" vertical="center" indent="1"/>
    </xf>
    <xf numFmtId="9" fontId="18" fillId="0" borderId="41" xfId="45" applyNumberFormat="1" applyFont="1" applyBorder="1" applyAlignment="1">
      <alignment horizontal="right" indent="1"/>
    </xf>
    <xf numFmtId="9" fontId="18" fillId="0" borderId="11" xfId="45" applyNumberFormat="1" applyFont="1" applyBorder="1" applyAlignment="1">
      <alignment horizontal="right" indent="1"/>
    </xf>
    <xf numFmtId="9" fontId="18" fillId="0" borderId="0" xfId="45" applyNumberFormat="1" applyFont="1" applyBorder="1" applyAlignment="1">
      <alignment horizontal="right" indent="1"/>
    </xf>
    <xf numFmtId="3" fontId="20" fillId="0" borderId="41" xfId="45" applyNumberFormat="1" applyFont="1" applyBorder="1" applyAlignment="1">
      <alignment horizontal="right" indent="1"/>
    </xf>
    <xf numFmtId="3" fontId="20" fillId="0" borderId="11" xfId="45" applyNumberFormat="1" applyFont="1" applyBorder="1" applyAlignment="1">
      <alignment horizontal="right" indent="1"/>
    </xf>
    <xf numFmtId="3" fontId="20" fillId="0" borderId="0" xfId="45" applyNumberFormat="1" applyFont="1" applyBorder="1" applyAlignment="1">
      <alignment horizontal="right" indent="1"/>
    </xf>
    <xf numFmtId="3" fontId="18" fillId="0" borderId="41" xfId="45" applyNumberFormat="1" applyFont="1" applyBorder="1" applyAlignment="1">
      <alignment horizontal="right" indent="1"/>
    </xf>
    <xf numFmtId="3" fontId="18" fillId="0" borderId="11" xfId="45" applyNumberFormat="1" applyFont="1" applyBorder="1" applyAlignment="1">
      <alignment horizontal="right" indent="1"/>
    </xf>
    <xf numFmtId="3" fontId="18" fillId="0" borderId="0" xfId="45" applyNumberFormat="1" applyFont="1" applyBorder="1" applyAlignment="1">
      <alignment horizontal="right" indent="1"/>
    </xf>
    <xf numFmtId="0" fontId="18" fillId="0" borderId="41" xfId="45" applyFont="1" applyBorder="1" applyAlignment="1">
      <alignment horizontal="right" indent="1"/>
    </xf>
    <xf numFmtId="0" fontId="18" fillId="0" borderId="11" xfId="45" applyFont="1" applyBorder="1" applyAlignment="1">
      <alignment horizontal="right" indent="1"/>
    </xf>
    <xf numFmtId="0" fontId="18" fillId="0" borderId="0" xfId="45" applyFont="1" applyBorder="1" applyAlignment="1">
      <alignment horizontal="right" indent="1"/>
    </xf>
    <xf numFmtId="0" fontId="18" fillId="0" borderId="0" xfId="45" applyFont="1" applyAlignment="1">
      <alignment horizontal="right" indent="1"/>
    </xf>
    <xf numFmtId="9" fontId="21" fillId="3" borderId="41" xfId="45" applyNumberFormat="1" applyFont="1" applyFill="1" applyBorder="1" applyAlignment="1">
      <alignment horizontal="right" indent="1"/>
    </xf>
    <xf numFmtId="9" fontId="21" fillId="3" borderId="11" xfId="45" applyNumberFormat="1" applyFont="1" applyFill="1" applyBorder="1" applyAlignment="1">
      <alignment horizontal="right" indent="1"/>
    </xf>
    <xf numFmtId="9" fontId="21" fillId="3" borderId="0" xfId="45" applyNumberFormat="1" applyFont="1" applyFill="1" applyBorder="1" applyAlignment="1">
      <alignment horizontal="right" indent="1"/>
    </xf>
    <xf numFmtId="9" fontId="18" fillId="0" borderId="12" xfId="45" applyNumberFormat="1" applyFont="1" applyBorder="1" applyAlignment="1">
      <alignment horizontal="right" indent="1"/>
    </xf>
    <xf numFmtId="0" fontId="83" fillId="0" borderId="0" xfId="45" applyFont="1"/>
    <xf numFmtId="0" fontId="83" fillId="0" borderId="9" xfId="45" applyFont="1" applyBorder="1" applyAlignment="1">
      <alignment horizontal="right" vertical="center" indent="1"/>
    </xf>
    <xf numFmtId="0" fontId="83" fillId="0" borderId="9" xfId="45" applyFont="1" applyBorder="1"/>
    <xf numFmtId="0" fontId="18" fillId="0" borderId="0" xfId="48" applyFont="1"/>
    <xf numFmtId="0" fontId="145" fillId="0" borderId="0" xfId="48" applyFont="1" applyAlignment="1">
      <alignment horizontal="right"/>
    </xf>
    <xf numFmtId="0" fontId="18" fillId="0" borderId="0" xfId="48" applyFont="1" applyAlignment="1">
      <alignment horizontal="right"/>
    </xf>
    <xf numFmtId="0" fontId="18" fillId="0" borderId="0" xfId="48" applyFont="1" applyAlignment="1">
      <alignment horizontal="left"/>
    </xf>
    <xf numFmtId="0" fontId="18" fillId="0" borderId="0" xfId="48" applyFont="1" applyAlignment="1"/>
    <xf numFmtId="0" fontId="18" fillId="0" borderId="0" xfId="48" applyFont="1" applyFill="1"/>
    <xf numFmtId="0" fontId="18" fillId="0" borderId="0" xfId="48" applyFont="1" applyFill="1" applyAlignment="1"/>
    <xf numFmtId="0" fontId="44" fillId="0" borderId="0" xfId="48" applyFont="1" applyFill="1"/>
    <xf numFmtId="0" fontId="72" fillId="0" borderId="0" xfId="48" applyFont="1" applyFill="1"/>
    <xf numFmtId="0" fontId="35" fillId="0" borderId="0" xfId="48" applyFont="1" applyFill="1" applyAlignment="1">
      <alignment vertical="top"/>
    </xf>
    <xf numFmtId="0" fontId="18" fillId="0" borderId="0" xfId="48" applyFont="1" applyFill="1" applyAlignment="1">
      <alignment horizontal="right"/>
    </xf>
    <xf numFmtId="0" fontId="44" fillId="0" borderId="0" xfId="48" applyFont="1" applyFill="1" applyAlignment="1"/>
    <xf numFmtId="0" fontId="18" fillId="0" borderId="0" xfId="48" applyFont="1" applyBorder="1"/>
    <xf numFmtId="0" fontId="45" fillId="0" borderId="0" xfId="48" applyFont="1" applyBorder="1" applyAlignment="1"/>
    <xf numFmtId="0" fontId="18" fillId="0" borderId="0" xfId="48" applyFont="1" applyFill="1" applyBorder="1" applyAlignment="1">
      <alignment horizontal="right"/>
    </xf>
    <xf numFmtId="0" fontId="76" fillId="2" borderId="0" xfId="48" applyFont="1" applyFill="1" applyBorder="1" applyAlignment="1">
      <alignment vertical="top"/>
    </xf>
    <xf numFmtId="0" fontId="20" fillId="0" borderId="0" xfId="48" applyFont="1" applyFill="1" applyAlignment="1">
      <alignment horizontal="right"/>
    </xf>
    <xf numFmtId="166" fontId="51" fillId="2" borderId="0" xfId="48" applyNumberFormat="1" applyFont="1" applyFill="1" applyBorder="1" applyAlignment="1" applyProtection="1">
      <alignment vertical="center"/>
    </xf>
    <xf numFmtId="164" fontId="51" fillId="2" borderId="0" xfId="48" applyNumberFormat="1" applyFont="1" applyFill="1" applyBorder="1" applyAlignment="1" applyProtection="1">
      <alignment vertical="center"/>
    </xf>
    <xf numFmtId="0" fontId="45" fillId="0" borderId="0" xfId="48" applyFont="1" applyFill="1" applyAlignment="1">
      <alignment horizontal="right"/>
    </xf>
    <xf numFmtId="0" fontId="45" fillId="0" borderId="0" xfId="48" applyFont="1"/>
    <xf numFmtId="0" fontId="20" fillId="0" borderId="0" xfId="48" applyFont="1" applyFill="1"/>
    <xf numFmtId="164" fontId="45" fillId="2" borderId="0" xfId="48" applyNumberFormat="1" applyFont="1" applyFill="1" applyBorder="1" applyAlignment="1" applyProtection="1">
      <alignment vertical="center"/>
    </xf>
    <xf numFmtId="0" fontId="74" fillId="0" borderId="0" xfId="48" applyFont="1" applyFill="1" applyAlignment="1"/>
    <xf numFmtId="0" fontId="44" fillId="0" borderId="0" xfId="48" applyFont="1" applyFill="1" applyAlignment="1">
      <alignment horizontal="right"/>
    </xf>
    <xf numFmtId="166" fontId="18" fillId="0" borderId="0" xfId="48" applyNumberFormat="1" applyFont="1" applyFill="1" applyAlignment="1">
      <alignment horizontal="right"/>
    </xf>
    <xf numFmtId="0" fontId="18" fillId="0" borderId="0" xfId="48" applyFont="1" applyFill="1" applyAlignment="1">
      <alignment horizontal="left" indent="1"/>
    </xf>
    <xf numFmtId="164" fontId="18" fillId="0" borderId="0" xfId="48" applyNumberFormat="1" applyFont="1" applyFill="1" applyAlignment="1">
      <alignment horizontal="right"/>
    </xf>
    <xf numFmtId="0" fontId="31" fillId="0" borderId="0" xfId="48" applyFont="1" applyFill="1" applyAlignment="1">
      <alignment horizontal="right"/>
    </xf>
    <xf numFmtId="166" fontId="31" fillId="0" borderId="0" xfId="48" applyNumberFormat="1" applyFont="1" applyFill="1" applyAlignment="1">
      <alignment horizontal="right"/>
    </xf>
    <xf numFmtId="0" fontId="18" fillId="0" borderId="0" xfId="48" applyFont="1" applyFill="1" applyAlignment="1">
      <alignment horizontal="left" vertical="center" indent="1"/>
    </xf>
    <xf numFmtId="0" fontId="45" fillId="0" borderId="0" xfId="48" applyFont="1" applyFill="1"/>
    <xf numFmtId="0" fontId="74" fillId="0" borderId="0" xfId="48" applyFont="1" applyFill="1"/>
    <xf numFmtId="0" fontId="18" fillId="0" borderId="0" xfId="48" applyFont="1" applyFill="1" applyAlignment="1">
      <alignment horizontal="right" vertical="center"/>
    </xf>
    <xf numFmtId="0" fontId="8" fillId="0" borderId="0" xfId="48" applyFill="1"/>
    <xf numFmtId="0" fontId="69" fillId="0" borderId="0" xfId="48" applyFont="1" applyFill="1" applyAlignment="1">
      <alignment horizontal="right" vertical="center"/>
    </xf>
    <xf numFmtId="3" fontId="21" fillId="3" borderId="0" xfId="48" applyNumberFormat="1" applyFont="1" applyFill="1" applyAlignment="1">
      <alignment horizontal="right" vertical="center"/>
    </xf>
    <xf numFmtId="0" fontId="21" fillId="3" borderId="0" xfId="48" applyFont="1" applyFill="1" applyAlignment="1">
      <alignment horizontal="left" vertical="center" indent="1"/>
    </xf>
    <xf numFmtId="166" fontId="18" fillId="0" borderId="0" xfId="48" applyNumberFormat="1" applyFont="1" applyFill="1" applyBorder="1" applyAlignment="1">
      <alignment horizontal="right" vertical="center"/>
    </xf>
    <xf numFmtId="166" fontId="31" fillId="0" borderId="0" xfId="48" applyNumberFormat="1" applyFont="1" applyFill="1" applyBorder="1" applyAlignment="1">
      <alignment horizontal="right" vertical="center"/>
    </xf>
    <xf numFmtId="166" fontId="69" fillId="0" borderId="0" xfId="48" applyNumberFormat="1" applyFont="1" applyFill="1" applyBorder="1" applyAlignment="1">
      <alignment horizontal="right" vertical="center"/>
    </xf>
    <xf numFmtId="0" fontId="18" fillId="0" borderId="0" xfId="48" applyFont="1" applyFill="1" applyBorder="1" applyAlignment="1">
      <alignment horizontal="left" vertical="center" indent="1"/>
    </xf>
    <xf numFmtId="0" fontId="65" fillId="0" borderId="0" xfId="48" applyFont="1" applyFill="1" applyAlignment="1">
      <alignment vertical="center"/>
    </xf>
    <xf numFmtId="0" fontId="72" fillId="0" borderId="0" xfId="48" applyFont="1" applyFill="1" applyAlignment="1">
      <alignment horizontal="right"/>
    </xf>
    <xf numFmtId="0" fontId="44" fillId="0" borderId="0" xfId="48" applyFont="1" applyFill="1" applyBorder="1" applyAlignment="1">
      <alignment horizontal="right"/>
    </xf>
    <xf numFmtId="0" fontId="72" fillId="0" borderId="0" xfId="48" applyFont="1" applyFill="1" applyBorder="1" applyAlignment="1">
      <alignment horizontal="right"/>
    </xf>
    <xf numFmtId="3" fontId="18" fillId="0" borderId="2" xfId="48" applyNumberFormat="1" applyFont="1" applyBorder="1" applyAlignment="1">
      <alignment horizontal="right" vertical="center"/>
    </xf>
    <xf numFmtId="0" fontId="18" fillId="0" borderId="2" xfId="48" applyFont="1" applyBorder="1" applyAlignment="1">
      <alignment horizontal="left" vertical="center" indent="1"/>
    </xf>
    <xf numFmtId="0" fontId="67" fillId="0" borderId="0" xfId="48" applyFont="1" applyFill="1" applyAlignment="1">
      <alignment horizontal="right" vertical="center"/>
    </xf>
    <xf numFmtId="3" fontId="18" fillId="0" borderId="0" xfId="48" applyNumberFormat="1" applyFont="1" applyAlignment="1">
      <alignment horizontal="right" vertical="center"/>
    </xf>
    <xf numFmtId="0" fontId="18" fillId="0" borderId="0" xfId="48" applyFont="1" applyAlignment="1">
      <alignment horizontal="left" vertical="center" indent="1"/>
    </xf>
    <xf numFmtId="164" fontId="18" fillId="0" borderId="0" xfId="48" applyNumberFormat="1" applyFont="1" applyAlignment="1">
      <alignment horizontal="right"/>
    </xf>
    <xf numFmtId="0" fontId="65" fillId="0" borderId="0" xfId="48" applyFont="1" applyFill="1" applyAlignment="1">
      <alignment horizontal="right" vertical="center"/>
    </xf>
    <xf numFmtId="0" fontId="18" fillId="0" borderId="0" xfId="48" applyFont="1" applyAlignment="1">
      <alignment horizontal="right" vertical="center"/>
    </xf>
    <xf numFmtId="3" fontId="70" fillId="0" borderId="0" xfId="48" applyNumberFormat="1" applyFont="1" applyFill="1" applyBorder="1" applyAlignment="1">
      <alignment horizontal="right" vertical="center"/>
    </xf>
    <xf numFmtId="0" fontId="44" fillId="0" borderId="0" xfId="48" applyFont="1" applyFill="1" applyBorder="1" applyAlignment="1">
      <alignment vertical="center"/>
    </xf>
    <xf numFmtId="1" fontId="45" fillId="2" borderId="0" xfId="48" applyNumberFormat="1" applyFont="1" applyFill="1" applyBorder="1" applyAlignment="1" applyProtection="1">
      <alignment vertical="center"/>
    </xf>
    <xf numFmtId="3" fontId="18" fillId="0" borderId="0" xfId="48" applyNumberFormat="1" applyFont="1" applyAlignment="1">
      <alignment horizontal="right"/>
    </xf>
    <xf numFmtId="3" fontId="51" fillId="2" borderId="0" xfId="48" applyNumberFormat="1" applyFont="1" applyFill="1" applyBorder="1" applyAlignment="1" applyProtection="1">
      <alignment vertical="center"/>
    </xf>
    <xf numFmtId="0" fontId="21" fillId="0" borderId="0" xfId="48" applyFont="1" applyAlignment="1">
      <alignment horizontal="right" vertical="center"/>
    </xf>
    <xf numFmtId="0" fontId="29" fillId="0" borderId="0" xfId="48" applyFont="1" applyAlignment="1">
      <alignment horizontal="right" vertical="center"/>
    </xf>
    <xf numFmtId="0" fontId="29" fillId="0" borderId="0" xfId="48" applyFont="1" applyAlignment="1">
      <alignment vertical="center"/>
    </xf>
    <xf numFmtId="0" fontId="18" fillId="0" borderId="2" xfId="48" applyFont="1" applyFill="1" applyBorder="1" applyAlignment="1">
      <alignment horizontal="right" vertical="center"/>
    </xf>
    <xf numFmtId="166" fontId="18" fillId="0" borderId="2" xfId="48" applyNumberFormat="1" applyFont="1" applyFill="1" applyBorder="1" applyAlignment="1">
      <alignment horizontal="right" vertical="center"/>
    </xf>
    <xf numFmtId="0" fontId="18" fillId="0" borderId="2" xfId="48" applyFont="1" applyFill="1" applyBorder="1" applyAlignment="1">
      <alignment horizontal="left" vertical="center"/>
    </xf>
    <xf numFmtId="3" fontId="45" fillId="2" borderId="0" xfId="48" applyNumberFormat="1" applyFont="1" applyFill="1" applyBorder="1" applyAlignment="1" applyProtection="1">
      <alignment vertical="center"/>
    </xf>
    <xf numFmtId="0" fontId="31" fillId="0" borderId="0" xfId="48" applyFont="1" applyFill="1" applyAlignment="1">
      <alignment horizontal="left"/>
    </xf>
    <xf numFmtId="0" fontId="21" fillId="3" borderId="0" xfId="48" applyFont="1" applyFill="1" applyAlignment="1">
      <alignment horizontal="left" vertical="center"/>
    </xf>
    <xf numFmtId="0" fontId="45" fillId="2" borderId="0" xfId="48" applyFont="1" applyFill="1" applyBorder="1" applyAlignment="1" applyProtection="1">
      <alignment vertical="center"/>
    </xf>
    <xf numFmtId="0" fontId="31" fillId="0" borderId="2" xfId="48" applyFont="1" applyBorder="1" applyAlignment="1">
      <alignment horizontal="left" vertical="center"/>
    </xf>
    <xf numFmtId="0" fontId="18" fillId="0" borderId="1" xfId="48" applyFont="1" applyFill="1" applyBorder="1" applyAlignment="1">
      <alignment horizontal="left"/>
    </xf>
    <xf numFmtId="0" fontId="18" fillId="0" borderId="0" xfId="48" applyFont="1" applyAlignment="1">
      <alignment horizontal="left" vertical="center"/>
    </xf>
    <xf numFmtId="0" fontId="18" fillId="0" borderId="0" xfId="48" applyFont="1" applyFill="1" applyAlignment="1">
      <alignment horizontal="left" vertical="center"/>
    </xf>
    <xf numFmtId="0" fontId="18" fillId="0" borderId="0" xfId="48" applyFont="1" applyFill="1" applyAlignment="1">
      <alignment horizontal="left"/>
    </xf>
    <xf numFmtId="0" fontId="18" fillId="0" borderId="2" xfId="48" applyFont="1" applyBorder="1" applyAlignment="1">
      <alignment horizontal="right" vertical="center"/>
    </xf>
    <xf numFmtId="166" fontId="18" fillId="0" borderId="2" xfId="48" applyNumberFormat="1" applyFont="1" applyBorder="1" applyAlignment="1">
      <alignment horizontal="right" vertical="center"/>
    </xf>
    <xf numFmtId="0" fontId="18" fillId="0" borderId="2" xfId="48" applyFont="1" applyBorder="1" applyAlignment="1">
      <alignment horizontal="left" vertical="center"/>
    </xf>
    <xf numFmtId="164" fontId="18" fillId="0" borderId="0" xfId="48" applyNumberFormat="1" applyFont="1" applyAlignment="1">
      <alignment horizontal="right" vertical="center"/>
    </xf>
    <xf numFmtId="166" fontId="18" fillId="0" borderId="0" xfId="48" applyNumberFormat="1" applyFont="1" applyAlignment="1">
      <alignment horizontal="right" vertical="center"/>
    </xf>
    <xf numFmtId="1" fontId="18" fillId="0" borderId="0" xfId="48" applyNumberFormat="1" applyFont="1" applyAlignment="1">
      <alignment horizontal="right" vertical="center"/>
    </xf>
    <xf numFmtId="3" fontId="18" fillId="0" borderId="0" xfId="48" applyNumberFormat="1" applyFont="1" applyAlignment="1">
      <alignment horizontal="right" vertical="center" wrapText="1"/>
    </xf>
    <xf numFmtId="0" fontId="18" fillId="0" borderId="0" xfId="48" applyFont="1" applyAlignment="1">
      <alignment horizontal="left" vertical="center" wrapText="1"/>
    </xf>
    <xf numFmtId="0" fontId="60" fillId="2" borderId="0" xfId="48" applyFont="1" applyFill="1" applyBorder="1" applyAlignment="1" applyProtection="1">
      <alignment horizontal="right"/>
    </xf>
    <xf numFmtId="0" fontId="51" fillId="2" borderId="0" xfId="48" applyFont="1" applyFill="1" applyBorder="1" applyAlignment="1" applyProtection="1">
      <alignment horizontal="right"/>
    </xf>
    <xf numFmtId="164" fontId="18" fillId="0" borderId="0" xfId="48" applyNumberFormat="1" applyFont="1" applyFill="1" applyAlignment="1">
      <alignment horizontal="right" vertical="center"/>
    </xf>
    <xf numFmtId="0" fontId="31" fillId="0" borderId="0" xfId="48" applyFont="1" applyFill="1" applyAlignment="1">
      <alignment horizontal="left" vertical="center"/>
    </xf>
    <xf numFmtId="0" fontId="52" fillId="2" borderId="0" xfId="48" applyFont="1" applyFill="1" applyBorder="1" applyAlignment="1" applyProtection="1">
      <alignment horizontal="center" vertical="top"/>
    </xf>
    <xf numFmtId="0" fontId="45" fillId="2" borderId="0" xfId="48" applyFont="1" applyFill="1" applyBorder="1" applyAlignment="1" applyProtection="1">
      <alignment horizontal="center" vertical="top"/>
    </xf>
    <xf numFmtId="0" fontId="51" fillId="2" borderId="0" xfId="48" applyFont="1" applyFill="1" applyBorder="1" applyAlignment="1" applyProtection="1">
      <alignment horizontal="left" vertical="top"/>
    </xf>
    <xf numFmtId="0" fontId="45" fillId="2" borderId="0" xfId="48" applyFont="1" applyFill="1" applyBorder="1" applyAlignment="1"/>
    <xf numFmtId="0" fontId="51" fillId="2" borderId="0" xfId="48" applyFont="1" applyFill="1" applyBorder="1" applyAlignment="1"/>
    <xf numFmtId="0" fontId="18" fillId="0" borderId="0" xfId="48" applyFont="1" applyAlignment="1">
      <alignment wrapText="1"/>
    </xf>
    <xf numFmtId="0" fontId="51" fillId="2" borderId="0" xfId="48" applyFont="1" applyFill="1" applyBorder="1" applyAlignment="1" applyProtection="1">
      <alignment horizontal="center" vertical="top" wrapText="1"/>
    </xf>
    <xf numFmtId="0" fontId="21" fillId="2" borderId="0" xfId="48" applyFont="1" applyFill="1" applyBorder="1" applyAlignment="1" applyProtection="1">
      <alignment horizontal="left" vertical="top" wrapText="1"/>
    </xf>
    <xf numFmtId="166" fontId="18" fillId="0" borderId="0" xfId="48" applyNumberFormat="1" applyFont="1" applyAlignment="1">
      <alignment horizontal="right" vertical="center" wrapText="1"/>
    </xf>
    <xf numFmtId="0" fontId="18" fillId="0" borderId="0" xfId="48" applyFont="1" applyAlignment="1">
      <alignment horizontal="right" wrapText="1"/>
    </xf>
    <xf numFmtId="3" fontId="31" fillId="0" borderId="0" xfId="48" applyNumberFormat="1" applyFont="1" applyFill="1" applyAlignment="1">
      <alignment horizontal="right" vertical="center" wrapText="1"/>
    </xf>
    <xf numFmtId="0" fontId="31" fillId="0" borderId="0" xfId="48" applyFont="1" applyFill="1" applyAlignment="1">
      <alignment horizontal="left" vertical="center" wrapText="1"/>
    </xf>
    <xf numFmtId="0" fontId="51" fillId="2" borderId="0" xfId="48" applyFont="1" applyFill="1" applyBorder="1" applyAlignment="1" applyProtection="1">
      <alignment horizontal="center" vertical="center"/>
    </xf>
    <xf numFmtId="4" fontId="18" fillId="0" borderId="0" xfId="48" applyNumberFormat="1" applyFont="1" applyFill="1" applyAlignment="1">
      <alignment horizontal="right" vertical="center"/>
    </xf>
    <xf numFmtId="0" fontId="31" fillId="0" borderId="0" xfId="48" applyFont="1" applyAlignment="1">
      <alignment horizontal="left" vertical="center"/>
    </xf>
    <xf numFmtId="0" fontId="20" fillId="0" borderId="0" xfId="48" applyFont="1" applyAlignment="1">
      <alignment vertical="center"/>
    </xf>
    <xf numFmtId="3" fontId="21" fillId="0" borderId="0" xfId="48" applyNumberFormat="1" applyFont="1" applyFill="1" applyAlignment="1">
      <alignment horizontal="right" vertical="center"/>
    </xf>
    <xf numFmtId="0" fontId="21" fillId="0" borderId="0" xfId="48" applyFont="1" applyFill="1" applyAlignment="1">
      <alignment horizontal="right" vertical="center"/>
    </xf>
    <xf numFmtId="0" fontId="21" fillId="0" borderId="0" xfId="48" applyFont="1" applyFill="1" applyAlignment="1">
      <alignment horizontal="left" vertical="center" indent="1"/>
    </xf>
    <xf numFmtId="0" fontId="21" fillId="0" borderId="1" xfId="48" applyFont="1" applyFill="1" applyBorder="1" applyAlignment="1">
      <alignment horizontal="right" vertical="center"/>
    </xf>
    <xf numFmtId="0" fontId="21" fillId="0" borderId="1" xfId="48" applyFont="1" applyFill="1" applyBorder="1" applyAlignment="1">
      <alignment vertical="center"/>
    </xf>
    <xf numFmtId="2" fontId="18" fillId="0" borderId="0" xfId="48" applyNumberFormat="1" applyFont="1" applyAlignment="1">
      <alignment horizontal="right" vertical="center"/>
    </xf>
    <xf numFmtId="167" fontId="18" fillId="0" borderId="0" xfId="48" applyNumberFormat="1" applyFont="1" applyAlignment="1">
      <alignment horizontal="right" vertical="center"/>
    </xf>
    <xf numFmtId="0" fontId="18" fillId="0" borderId="0" xfId="48" applyFont="1" applyFill="1" applyAlignment="1">
      <alignment vertical="center"/>
    </xf>
    <xf numFmtId="0" fontId="29" fillId="0" borderId="0" xfId="48" applyFont="1" applyFill="1" applyAlignment="1">
      <alignment vertical="center"/>
    </xf>
    <xf numFmtId="4" fontId="18" fillId="0" borderId="0" xfId="48" applyNumberFormat="1" applyFont="1" applyAlignment="1">
      <alignment horizontal="right" vertical="center"/>
    </xf>
    <xf numFmtId="0" fontId="21" fillId="0" borderId="1" xfId="48" applyFont="1" applyBorder="1" applyAlignment="1">
      <alignment horizontal="right" vertical="center"/>
    </xf>
    <xf numFmtId="0" fontId="21" fillId="0" borderId="1" xfId="48" applyFont="1" applyBorder="1"/>
    <xf numFmtId="0" fontId="21" fillId="0" borderId="0" xfId="48" applyFont="1" applyFill="1" applyAlignment="1">
      <alignment horizontal="left" vertical="center"/>
    </xf>
    <xf numFmtId="0" fontId="46" fillId="0" borderId="0" xfId="48" applyFont="1"/>
    <xf numFmtId="0" fontId="21" fillId="0" borderId="0" xfId="48" applyFont="1" applyAlignment="1">
      <alignment horizontal="right"/>
    </xf>
    <xf numFmtId="3" fontId="21" fillId="0" borderId="0" xfId="48" applyNumberFormat="1" applyFont="1" applyAlignment="1">
      <alignment horizontal="right"/>
    </xf>
    <xf numFmtId="3" fontId="18" fillId="0" borderId="0" xfId="48" applyNumberFormat="1" applyFont="1" applyFill="1" applyAlignment="1">
      <alignment horizontal="right" vertical="center" wrapText="1"/>
    </xf>
    <xf numFmtId="0" fontId="21" fillId="0" borderId="0" xfId="48" applyFont="1" applyAlignment="1">
      <alignment horizontal="left"/>
    </xf>
    <xf numFmtId="9" fontId="52" fillId="5" borderId="0" xfId="48" applyNumberFormat="1" applyFont="1" applyFill="1" applyBorder="1" applyAlignment="1" applyProtection="1">
      <alignment horizontal="right" vertical="center"/>
    </xf>
    <xf numFmtId="0" fontId="45" fillId="5" borderId="0" xfId="48" applyFont="1" applyFill="1" applyBorder="1" applyAlignment="1" applyProtection="1">
      <alignment horizontal="right" vertical="center"/>
    </xf>
    <xf numFmtId="0" fontId="52" fillId="0" borderId="0" xfId="48" applyFont="1" applyBorder="1" applyAlignment="1" applyProtection="1">
      <alignment horizontal="center" vertical="top"/>
    </xf>
    <xf numFmtId="0" fontId="51" fillId="5" borderId="0" xfId="48" applyFont="1" applyFill="1" applyBorder="1" applyAlignment="1" applyProtection="1">
      <alignment horizontal="right" vertical="center"/>
    </xf>
    <xf numFmtId="0" fontId="18" fillId="2" borderId="0" xfId="48" applyFont="1" applyFill="1" applyBorder="1" applyAlignment="1"/>
    <xf numFmtId="0" fontId="51" fillId="2" borderId="0" xfId="48" applyFont="1" applyFill="1" applyBorder="1" applyAlignment="1">
      <alignment horizontal="right"/>
    </xf>
    <xf numFmtId="0" fontId="50" fillId="2" borderId="0" xfId="48" applyFont="1" applyFill="1" applyBorder="1" applyAlignment="1" applyProtection="1">
      <alignment horizontal="center" vertical="top"/>
    </xf>
    <xf numFmtId="0" fontId="50" fillId="2" borderId="0" xfId="48" applyFont="1" applyFill="1" applyBorder="1" applyAlignment="1" applyProtection="1">
      <alignment horizontal="left" vertical="top"/>
    </xf>
    <xf numFmtId="0" fontId="50" fillId="5" borderId="0" xfId="48" applyFont="1" applyFill="1" applyBorder="1" applyAlignment="1" applyProtection="1">
      <alignment horizontal="center" vertical="center"/>
    </xf>
    <xf numFmtId="3" fontId="18" fillId="0" borderId="0" xfId="48" applyNumberFormat="1" applyFont="1" applyFill="1" applyAlignment="1">
      <alignment horizontal="right" vertical="center"/>
    </xf>
    <xf numFmtId="0" fontId="18" fillId="0" borderId="0" xfId="48" applyFont="1" applyAlignment="1">
      <alignment vertical="center"/>
    </xf>
    <xf numFmtId="0" fontId="21" fillId="0" borderId="1" xfId="48" applyFont="1" applyBorder="1" applyAlignment="1">
      <alignment horizontal="left" indent="1"/>
    </xf>
    <xf numFmtId="0" fontId="21" fillId="0" borderId="1" xfId="48" applyFont="1" applyBorder="1" applyAlignment="1">
      <alignment horizontal="left" vertical="center" indent="1"/>
    </xf>
    <xf numFmtId="0" fontId="21" fillId="0" borderId="1" xfId="48" applyFont="1" applyFill="1" applyBorder="1" applyAlignment="1">
      <alignment horizontal="left" vertical="center" indent="1"/>
    </xf>
    <xf numFmtId="0" fontId="21" fillId="0" borderId="0" xfId="48" applyFont="1"/>
    <xf numFmtId="0" fontId="29" fillId="0" borderId="0" xfId="48" applyFont="1" applyAlignment="1">
      <alignment horizontal="left"/>
    </xf>
    <xf numFmtId="0" fontId="29" fillId="0" borderId="0" xfId="48" applyFont="1"/>
    <xf numFmtId="0" fontId="29" fillId="0" borderId="0" xfId="48" applyFont="1" applyFill="1"/>
    <xf numFmtId="0" fontId="145" fillId="5" borderId="0" xfId="48" applyFont="1" applyFill="1" applyAlignment="1" applyProtection="1"/>
    <xf numFmtId="0" fontId="24" fillId="0" borderId="0" xfId="48" applyFont="1" applyAlignment="1">
      <alignment horizontal="right"/>
    </xf>
    <xf numFmtId="0" fontId="40" fillId="0" borderId="0" xfId="48" applyFont="1" applyFill="1"/>
    <xf numFmtId="0" fontId="83" fillId="0" borderId="0" xfId="48" applyFont="1" applyFill="1"/>
    <xf numFmtId="3" fontId="31" fillId="0" borderId="0" xfId="48" applyNumberFormat="1" applyFont="1" applyFill="1" applyAlignment="1">
      <alignment vertical="center"/>
    </xf>
    <xf numFmtId="3" fontId="33" fillId="0" borderId="0" xfId="48" applyNumberFormat="1" applyFont="1" applyFill="1" applyAlignment="1">
      <alignment vertical="center"/>
    </xf>
    <xf numFmtId="3" fontId="31" fillId="0" borderId="0" xfId="48" applyNumberFormat="1" applyFont="1" applyFill="1" applyAlignment="1">
      <alignment vertical="center" wrapText="1"/>
    </xf>
    <xf numFmtId="3" fontId="33" fillId="0" borderId="0" xfId="48" applyNumberFormat="1" applyFont="1" applyFill="1" applyAlignment="1">
      <alignment vertical="center" wrapText="1"/>
    </xf>
    <xf numFmtId="0" fontId="31" fillId="0" borderId="0" xfId="48" applyFont="1" applyFill="1" applyAlignment="1">
      <alignment vertical="center"/>
    </xf>
    <xf numFmtId="0" fontId="31" fillId="0" borderId="0" xfId="48" applyFont="1" applyFill="1" applyAlignment="1"/>
    <xf numFmtId="2" fontId="18" fillId="0" borderId="0" xfId="48" applyNumberFormat="1" applyFont="1" applyFill="1" applyAlignment="1">
      <alignment horizontal="right"/>
    </xf>
    <xf numFmtId="3" fontId="18" fillId="0" borderId="0" xfId="48" applyNumberFormat="1" applyFont="1" applyFill="1" applyAlignment="1">
      <alignment horizontal="right"/>
    </xf>
    <xf numFmtId="166" fontId="18" fillId="0" borderId="0" xfId="48" applyNumberFormat="1" applyFont="1" applyFill="1" applyAlignment="1">
      <alignment horizontal="right" vertical="center"/>
    </xf>
    <xf numFmtId="3" fontId="18" fillId="0" borderId="1" xfId="48" applyNumberFormat="1" applyFont="1" applyFill="1" applyBorder="1" applyAlignment="1">
      <alignment horizontal="right"/>
    </xf>
    <xf numFmtId="3" fontId="18" fillId="0" borderId="1" xfId="48" applyNumberFormat="1" applyFont="1" applyFill="1" applyBorder="1" applyAlignment="1">
      <alignment horizontal="right" vertical="center"/>
    </xf>
    <xf numFmtId="164" fontId="18" fillId="0" borderId="2" xfId="48" applyNumberFormat="1" applyFont="1" applyFill="1" applyBorder="1" applyAlignment="1">
      <alignment horizontal="right" vertical="center"/>
    </xf>
    <xf numFmtId="0" fontId="45" fillId="0" borderId="0" xfId="48" applyFont="1" applyFill="1" applyAlignment="1">
      <alignment horizontal="left" vertical="center" wrapText="1"/>
    </xf>
    <xf numFmtId="0" fontId="47" fillId="0" borderId="0" xfId="48" applyFont="1" applyAlignment="1">
      <alignment vertical="center"/>
    </xf>
    <xf numFmtId="0" fontId="18" fillId="2" borderId="0" xfId="48" applyFont="1" applyFill="1" applyAlignment="1">
      <alignment horizontal="right"/>
    </xf>
    <xf numFmtId="3" fontId="18" fillId="2" borderId="0" xfId="48" applyNumberFormat="1" applyFont="1" applyFill="1" applyAlignment="1">
      <alignment horizontal="right" vertical="center"/>
    </xf>
    <xf numFmtId="3" fontId="18" fillId="2" borderId="0" xfId="48" applyNumberFormat="1" applyFont="1" applyFill="1" applyAlignment="1">
      <alignment horizontal="right" vertical="center" wrapText="1"/>
    </xf>
    <xf numFmtId="0" fontId="18" fillId="2" borderId="0" xfId="48" applyFont="1" applyFill="1" applyAlignment="1">
      <alignment horizontal="right" wrapText="1"/>
    </xf>
    <xf numFmtId="3" fontId="18" fillId="2" borderId="2" xfId="48" applyNumberFormat="1" applyFont="1" applyFill="1" applyBorder="1" applyAlignment="1">
      <alignment horizontal="right" vertical="center"/>
    </xf>
    <xf numFmtId="3" fontId="21" fillId="2" borderId="0" xfId="48" applyNumberFormat="1" applyFont="1" applyFill="1" applyAlignment="1">
      <alignment horizontal="right" vertical="center"/>
    </xf>
    <xf numFmtId="0" fontId="21" fillId="2" borderId="0" xfId="48" applyFont="1" applyFill="1" applyAlignment="1">
      <alignment horizontal="right" vertical="center"/>
    </xf>
    <xf numFmtId="3" fontId="18" fillId="2" borderId="0" xfId="48" applyNumberFormat="1" applyFont="1" applyFill="1" applyAlignment="1">
      <alignment horizontal="right"/>
    </xf>
    <xf numFmtId="0" fontId="18" fillId="2" borderId="0" xfId="48" applyFont="1" applyFill="1" applyAlignment="1">
      <alignment horizontal="right" vertical="center"/>
    </xf>
    <xf numFmtId="0" fontId="18" fillId="2" borderId="0" xfId="48" applyFont="1" applyFill="1" applyAlignment="1">
      <alignment horizontal="left"/>
    </xf>
    <xf numFmtId="0" fontId="18" fillId="2" borderId="0" xfId="48" applyFont="1" applyFill="1"/>
    <xf numFmtId="0" fontId="45" fillId="2" borderId="0" xfId="48" applyFont="1" applyFill="1"/>
    <xf numFmtId="3" fontId="45" fillId="2" borderId="0" xfId="48" applyNumberFormat="1" applyFont="1" applyFill="1"/>
    <xf numFmtId="0" fontId="24" fillId="2" borderId="0" xfId="48" applyFont="1" applyFill="1" applyAlignment="1"/>
    <xf numFmtId="0" fontId="83" fillId="2" borderId="0" xfId="48" applyFont="1" applyFill="1" applyAlignment="1"/>
    <xf numFmtId="0" fontId="45" fillId="5" borderId="62" xfId="48" applyFont="1" applyFill="1" applyBorder="1" applyAlignment="1" applyProtection="1">
      <alignment horizontal="center" vertical="top" wrapText="1"/>
    </xf>
    <xf numFmtId="0" fontId="51" fillId="5" borderId="60" xfId="48" applyFont="1" applyFill="1" applyBorder="1" applyAlignment="1" applyProtection="1">
      <alignment horizontal="center" vertical="top" wrapText="1"/>
    </xf>
    <xf numFmtId="0" fontId="51" fillId="5" borderId="34" xfId="48" applyFont="1" applyFill="1" applyBorder="1" applyAlignment="1" applyProtection="1">
      <alignment horizontal="right" vertical="center" wrapText="1"/>
    </xf>
    <xf numFmtId="0" fontId="51" fillId="5" borderId="0" xfId="48" applyFont="1" applyFill="1" applyBorder="1" applyAlignment="1" applyProtection="1">
      <alignment horizontal="right" vertical="center" wrapText="1"/>
    </xf>
    <xf numFmtId="0" fontId="52" fillId="0" borderId="0" xfId="48" applyFont="1" applyBorder="1" applyAlignment="1" applyProtection="1">
      <alignment horizontal="center" vertical="top" wrapText="1"/>
    </xf>
    <xf numFmtId="0" fontId="52" fillId="2" borderId="31" xfId="48" applyFont="1" applyFill="1" applyBorder="1" applyAlignment="1" applyProtection="1">
      <alignment horizontal="center" vertical="top" wrapText="1"/>
    </xf>
    <xf numFmtId="0" fontId="52" fillId="0" borderId="31" xfId="48" applyFont="1" applyBorder="1" applyAlignment="1" applyProtection="1">
      <alignment horizontal="center" vertical="top" wrapText="1"/>
    </xf>
    <xf numFmtId="0" fontId="45" fillId="5" borderId="61" xfId="48" applyFont="1" applyFill="1" applyBorder="1" applyProtection="1"/>
    <xf numFmtId="0" fontId="51" fillId="5" borderId="51" xfId="48" applyFont="1" applyFill="1" applyBorder="1" applyAlignment="1" applyProtection="1">
      <alignment horizontal="right" vertical="center" wrapText="1"/>
    </xf>
    <xf numFmtId="0" fontId="51" fillId="5" borderId="52" xfId="48" applyFont="1" applyFill="1" applyBorder="1" applyAlignment="1" applyProtection="1">
      <alignment horizontal="right" vertical="center" wrapText="1"/>
    </xf>
    <xf numFmtId="0" fontId="60" fillId="5" borderId="51" xfId="48" applyFont="1" applyFill="1" applyBorder="1" applyAlignment="1" applyProtection="1">
      <alignment horizontal="right" vertical="center" wrapText="1"/>
    </xf>
    <xf numFmtId="0" fontId="60" fillId="5" borderId="61" xfId="48" applyFont="1" applyFill="1" applyBorder="1" applyAlignment="1" applyProtection="1">
      <alignment horizontal="right" vertical="center" wrapText="1"/>
    </xf>
    <xf numFmtId="0" fontId="51" fillId="5" borderId="7" xfId="48" applyFont="1" applyFill="1" applyBorder="1" applyAlignment="1" applyProtection="1">
      <alignment horizontal="right" vertical="center" wrapText="1"/>
    </xf>
    <xf numFmtId="0" fontId="45" fillId="5" borderId="34" xfId="48" applyFont="1" applyFill="1" applyBorder="1" applyAlignment="1" applyProtection="1">
      <alignment vertical="center" wrapText="1"/>
    </xf>
    <xf numFmtId="3" fontId="45" fillId="2" borderId="34" xfId="10" applyNumberFormat="1" applyFont="1" applyFill="1" applyBorder="1" applyAlignment="1" applyProtection="1">
      <alignment horizontal="right" vertical="center"/>
      <protection hidden="1"/>
    </xf>
    <xf numFmtId="3" fontId="45" fillId="5" borderId="0" xfId="48" applyNumberFormat="1" applyFont="1" applyFill="1" applyBorder="1" applyAlignment="1" applyProtection="1">
      <alignment vertical="center"/>
    </xf>
    <xf numFmtId="9" fontId="52" fillId="5" borderId="34" xfId="49" applyFont="1" applyFill="1" applyBorder="1" applyAlignment="1" applyProtection="1">
      <alignment vertical="center"/>
    </xf>
    <xf numFmtId="3" fontId="45" fillId="5" borderId="34" xfId="48" applyNumberFormat="1" applyFont="1" applyFill="1" applyBorder="1" applyAlignment="1" applyProtection="1">
      <alignment vertical="center"/>
    </xf>
    <xf numFmtId="9" fontId="52" fillId="5" borderId="60" xfId="49" applyFont="1" applyFill="1" applyBorder="1" applyAlignment="1" applyProtection="1">
      <alignment vertical="center"/>
    </xf>
    <xf numFmtId="3" fontId="45" fillId="5" borderId="34" xfId="9" applyNumberFormat="1" applyFont="1" applyFill="1" applyBorder="1" applyAlignment="1" applyProtection="1">
      <alignment vertical="center"/>
    </xf>
    <xf numFmtId="3" fontId="45" fillId="5" borderId="0" xfId="9" applyNumberFormat="1" applyFont="1" applyFill="1" applyBorder="1" applyAlignment="1" applyProtection="1">
      <alignment vertical="center"/>
    </xf>
    <xf numFmtId="3" fontId="45" fillId="6" borderId="34" xfId="9" applyNumberFormat="1" applyFont="1" applyFill="1" applyBorder="1" applyAlignment="1" applyProtection="1">
      <alignment vertical="center"/>
    </xf>
    <xf numFmtId="3" fontId="45" fillId="6" borderId="0" xfId="9" applyNumberFormat="1" applyFont="1" applyFill="1" applyBorder="1" applyAlignment="1" applyProtection="1">
      <alignment vertical="center"/>
    </xf>
    <xf numFmtId="3" fontId="45" fillId="2" borderId="34" xfId="48" applyNumberFormat="1" applyFont="1" applyFill="1" applyBorder="1" applyAlignment="1" applyProtection="1">
      <alignment vertical="center"/>
    </xf>
    <xf numFmtId="0" fontId="45" fillId="5" borderId="34" xfId="48" applyFont="1" applyFill="1" applyBorder="1" applyAlignment="1" applyProtection="1">
      <alignment vertical="center"/>
    </xf>
    <xf numFmtId="3" fontId="45" fillId="2" borderId="34" xfId="9" applyNumberFormat="1" applyFont="1" applyFill="1" applyBorder="1" applyAlignment="1" applyProtection="1">
      <alignment vertical="center"/>
    </xf>
    <xf numFmtId="3" fontId="45" fillId="2" borderId="0" xfId="9" applyNumberFormat="1" applyFont="1" applyFill="1" applyBorder="1" applyAlignment="1" applyProtection="1">
      <alignment vertical="center"/>
    </xf>
    <xf numFmtId="3" fontId="45" fillId="2" borderId="34" xfId="10" applyNumberFormat="1" applyFont="1" applyFill="1" applyBorder="1" applyAlignment="1" applyProtection="1">
      <alignment vertical="center"/>
      <protection hidden="1"/>
    </xf>
    <xf numFmtId="0" fontId="51" fillId="5" borderId="34" xfId="48" applyFont="1" applyFill="1" applyBorder="1" applyAlignment="1" applyProtection="1">
      <alignment vertical="center"/>
    </xf>
    <xf numFmtId="3" fontId="51" fillId="2" borderId="34" xfId="10" applyNumberFormat="1" applyFont="1" applyFill="1" applyBorder="1" applyAlignment="1" applyProtection="1">
      <alignment vertical="center"/>
      <protection hidden="1"/>
    </xf>
    <xf numFmtId="3" fontId="51" fillId="5" borderId="0" xfId="48" applyNumberFormat="1" applyFont="1" applyFill="1" applyBorder="1" applyAlignment="1" applyProtection="1">
      <alignment vertical="center"/>
    </xf>
    <xf numFmtId="9" fontId="60" fillId="5" borderId="34" xfId="49" applyFont="1" applyFill="1" applyBorder="1" applyAlignment="1" applyProtection="1">
      <alignment vertical="center"/>
    </xf>
    <xf numFmtId="3" fontId="51" fillId="2" borderId="34" xfId="48" applyNumberFormat="1" applyFont="1" applyFill="1" applyBorder="1" applyAlignment="1" applyProtection="1">
      <alignment vertical="center"/>
    </xf>
    <xf numFmtId="9" fontId="60" fillId="5" borderId="60" xfId="49" applyFont="1" applyFill="1" applyBorder="1" applyAlignment="1" applyProtection="1">
      <alignment vertical="center"/>
    </xf>
    <xf numFmtId="3" fontId="51" fillId="5" borderId="34" xfId="9" applyNumberFormat="1" applyFont="1" applyFill="1" applyBorder="1" applyAlignment="1" applyProtection="1">
      <alignment vertical="center"/>
    </xf>
    <xf numFmtId="3" fontId="51" fillId="5" borderId="0" xfId="9" applyNumberFormat="1" applyFont="1" applyFill="1" applyBorder="1" applyAlignment="1" applyProtection="1">
      <alignment vertical="center"/>
    </xf>
    <xf numFmtId="3" fontId="51" fillId="6" borderId="34" xfId="9" applyNumberFormat="1" applyFont="1" applyFill="1" applyBorder="1" applyAlignment="1" applyProtection="1">
      <alignment vertical="center"/>
    </xf>
    <xf numFmtId="3" fontId="51" fillId="6" borderId="0" xfId="9" applyNumberFormat="1" applyFont="1" applyFill="1" applyBorder="1" applyAlignment="1" applyProtection="1">
      <alignment vertical="center"/>
    </xf>
    <xf numFmtId="3" fontId="51" fillId="5" borderId="34" xfId="48" applyNumberFormat="1" applyFont="1" applyFill="1" applyBorder="1" applyAlignment="1" applyProtection="1">
      <alignment vertical="center"/>
    </xf>
    <xf numFmtId="9" fontId="52" fillId="2" borderId="34" xfId="49" applyFont="1" applyFill="1" applyBorder="1" applyAlignment="1" applyProtection="1">
      <alignment vertical="center"/>
    </xf>
    <xf numFmtId="9" fontId="52" fillId="2" borderId="60" xfId="49" applyFont="1" applyFill="1" applyBorder="1" applyAlignment="1" applyProtection="1">
      <alignment vertical="center"/>
    </xf>
    <xf numFmtId="0" fontId="45" fillId="2" borderId="34" xfId="48" applyFont="1" applyFill="1" applyBorder="1" applyAlignment="1" applyProtection="1">
      <alignment vertical="center"/>
    </xf>
    <xf numFmtId="3" fontId="51" fillId="2" borderId="34" xfId="10" applyNumberFormat="1" applyFont="1" applyFill="1" applyBorder="1" applyAlignment="1" applyProtection="1">
      <alignment horizontal="right" vertical="center"/>
      <protection hidden="1"/>
    </xf>
    <xf numFmtId="3" fontId="51" fillId="5" borderId="0" xfId="10" applyNumberFormat="1" applyFont="1" applyFill="1" applyBorder="1" applyAlignment="1" applyProtection="1">
      <alignment horizontal="right" vertical="center"/>
      <protection hidden="1"/>
    </xf>
    <xf numFmtId="9" fontId="60" fillId="2" borderId="34" xfId="49" applyFont="1" applyFill="1" applyBorder="1" applyAlignment="1" applyProtection="1">
      <alignment vertical="center"/>
    </xf>
    <xf numFmtId="9" fontId="60" fillId="2" borderId="60" xfId="49" applyFont="1" applyFill="1" applyBorder="1" applyAlignment="1" applyProtection="1">
      <alignment vertical="center"/>
    </xf>
    <xf numFmtId="1" fontId="51" fillId="5" borderId="34" xfId="9" applyNumberFormat="1" applyFont="1" applyFill="1" applyBorder="1" applyAlignment="1" applyProtection="1">
      <alignment vertical="center"/>
    </xf>
    <xf numFmtId="1" fontId="51" fillId="5" borderId="0" xfId="9" applyNumberFormat="1" applyFont="1" applyFill="1" applyBorder="1" applyAlignment="1" applyProtection="1">
      <alignment vertical="center"/>
    </xf>
    <xf numFmtId="1" fontId="45" fillId="5" borderId="34" xfId="9" applyNumberFormat="1" applyFont="1" applyFill="1" applyBorder="1" applyAlignment="1" applyProtection="1">
      <alignment vertical="center"/>
    </xf>
    <xf numFmtId="1" fontId="45" fillId="5" borderId="0" xfId="9" applyNumberFormat="1" applyFont="1" applyFill="1" applyBorder="1" applyAlignment="1" applyProtection="1">
      <alignment vertical="center"/>
    </xf>
    <xf numFmtId="3" fontId="45" fillId="2" borderId="51" xfId="10" applyNumberFormat="1" applyFont="1" applyFill="1" applyBorder="1" applyAlignment="1" applyProtection="1">
      <alignment horizontal="right" vertical="center"/>
      <protection hidden="1"/>
    </xf>
    <xf numFmtId="3" fontId="45" fillId="5" borderId="7" xfId="48" applyNumberFormat="1" applyFont="1" applyFill="1" applyBorder="1" applyAlignment="1" applyProtection="1">
      <alignment vertical="center"/>
    </xf>
    <xf numFmtId="9" fontId="52" fillId="2" borderId="51" xfId="49" applyFont="1" applyFill="1" applyBorder="1" applyAlignment="1" applyProtection="1">
      <alignment vertical="center"/>
    </xf>
    <xf numFmtId="3" fontId="45" fillId="2" borderId="51" xfId="48" applyNumberFormat="1" applyFont="1" applyFill="1" applyBorder="1" applyAlignment="1" applyProtection="1">
      <alignment vertical="center"/>
    </xf>
    <xf numFmtId="3" fontId="45" fillId="2" borderId="7" xfId="48" applyNumberFormat="1" applyFont="1" applyFill="1" applyBorder="1" applyAlignment="1" applyProtection="1">
      <alignment vertical="center"/>
    </xf>
    <xf numFmtId="9" fontId="52" fillId="2" borderId="61" xfId="49" applyFont="1" applyFill="1" applyBorder="1" applyAlignment="1" applyProtection="1">
      <alignment vertical="center"/>
    </xf>
    <xf numFmtId="3" fontId="45" fillId="5" borderId="51" xfId="9" applyNumberFormat="1" applyFont="1" applyFill="1" applyBorder="1" applyAlignment="1" applyProtection="1">
      <alignment vertical="center"/>
    </xf>
    <xf numFmtId="3" fontId="45" fillId="5" borderId="7" xfId="9" applyNumberFormat="1" applyFont="1" applyFill="1" applyBorder="1" applyAlignment="1" applyProtection="1">
      <alignment vertical="center"/>
    </xf>
    <xf numFmtId="3" fontId="45" fillId="6" borderId="51" xfId="9" applyNumberFormat="1" applyFont="1" applyFill="1" applyBorder="1" applyAlignment="1" applyProtection="1">
      <alignment vertical="center"/>
    </xf>
    <xf numFmtId="3" fontId="45" fillId="6" borderId="7" xfId="9" applyNumberFormat="1" applyFont="1" applyFill="1" applyBorder="1" applyAlignment="1" applyProtection="1">
      <alignment vertical="center"/>
    </xf>
    <xf numFmtId="9" fontId="52" fillId="5" borderId="61" xfId="49" applyFont="1" applyFill="1" applyBorder="1" applyAlignment="1" applyProtection="1">
      <alignment vertical="center"/>
    </xf>
    <xf numFmtId="0" fontId="51" fillId="5" borderId="53" xfId="48" applyFont="1" applyFill="1" applyBorder="1" applyAlignment="1" applyProtection="1">
      <alignment vertical="center"/>
    </xf>
    <xf numFmtId="3" fontId="51" fillId="5" borderId="53" xfId="48" applyNumberFormat="1" applyFont="1" applyFill="1" applyBorder="1" applyAlignment="1" applyProtection="1">
      <alignment vertical="center"/>
    </xf>
    <xf numFmtId="3" fontId="51" fillId="5" borderId="8" xfId="48" applyNumberFormat="1" applyFont="1" applyFill="1" applyBorder="1" applyAlignment="1" applyProtection="1">
      <alignment vertical="center"/>
    </xf>
    <xf numFmtId="9" fontId="60" fillId="2" borderId="55" xfId="49" applyFont="1" applyFill="1" applyBorder="1" applyAlignment="1" applyProtection="1">
      <alignment vertical="center"/>
    </xf>
    <xf numFmtId="9" fontId="60" fillId="5" borderId="55" xfId="49" applyFont="1" applyFill="1" applyBorder="1" applyAlignment="1" applyProtection="1">
      <alignment vertical="center"/>
    </xf>
    <xf numFmtId="1" fontId="51" fillId="5" borderId="53" xfId="9" applyNumberFormat="1" applyFont="1" applyFill="1" applyBorder="1" applyAlignment="1" applyProtection="1">
      <alignment vertical="center"/>
    </xf>
    <xf numFmtId="1" fontId="51" fillId="5" borderId="8" xfId="9" applyNumberFormat="1" applyFont="1" applyFill="1" applyBorder="1" applyAlignment="1" applyProtection="1">
      <alignment vertical="center"/>
    </xf>
    <xf numFmtId="3" fontId="51" fillId="6" borderId="53" xfId="9" applyNumberFormat="1" applyFont="1" applyFill="1" applyBorder="1" applyAlignment="1" applyProtection="1">
      <alignment vertical="center"/>
    </xf>
    <xf numFmtId="3" fontId="51" fillId="6" borderId="8" xfId="9" applyNumberFormat="1" applyFont="1" applyFill="1" applyBorder="1" applyAlignment="1" applyProtection="1">
      <alignment vertical="center"/>
    </xf>
    <xf numFmtId="3" fontId="51" fillId="6" borderId="54" xfId="9" applyNumberFormat="1" applyFont="1" applyFill="1" applyBorder="1" applyAlignment="1" applyProtection="1">
      <alignment vertical="center"/>
    </xf>
    <xf numFmtId="3" fontId="51" fillId="2" borderId="53" xfId="48" applyNumberFormat="1" applyFont="1" applyFill="1" applyBorder="1" applyAlignment="1" applyProtection="1">
      <alignment vertical="center"/>
    </xf>
    <xf numFmtId="3" fontId="51" fillId="2" borderId="8" xfId="48" applyNumberFormat="1" applyFont="1" applyFill="1" applyBorder="1" applyAlignment="1" applyProtection="1">
      <alignment vertical="center"/>
    </xf>
    <xf numFmtId="0" fontId="45" fillId="5" borderId="34" xfId="10" applyFont="1" applyFill="1" applyBorder="1" applyAlignment="1" applyProtection="1">
      <alignment vertical="center"/>
    </xf>
    <xf numFmtId="1" fontId="45" fillId="2" borderId="34" xfId="10" applyNumberFormat="1" applyFont="1" applyFill="1" applyBorder="1" applyAlignment="1" applyProtection="1">
      <alignment vertical="center"/>
    </xf>
    <xf numFmtId="1" fontId="45" fillId="2" borderId="0" xfId="10" applyNumberFormat="1" applyFont="1" applyFill="1" applyBorder="1" applyAlignment="1" applyProtection="1">
      <alignment vertical="center"/>
    </xf>
    <xf numFmtId="1" fontId="45" fillId="2" borderId="50" xfId="48" applyNumberFormat="1" applyFont="1" applyFill="1" applyBorder="1" applyAlignment="1" applyProtection="1">
      <alignment vertical="center"/>
    </xf>
    <xf numFmtId="1" fontId="45" fillId="2" borderId="30" xfId="48" applyNumberFormat="1" applyFont="1" applyFill="1" applyBorder="1" applyAlignment="1" applyProtection="1">
      <alignment vertical="center"/>
    </xf>
    <xf numFmtId="1" fontId="45" fillId="2" borderId="0" xfId="9" applyNumberFormat="1" applyFont="1" applyFill="1" applyAlignment="1" applyProtection="1">
      <alignment vertical="center"/>
    </xf>
    <xf numFmtId="3" fontId="45" fillId="2" borderId="50" xfId="48" applyNumberFormat="1" applyFont="1" applyFill="1" applyBorder="1" applyAlignment="1" applyProtection="1">
      <alignment vertical="center"/>
    </xf>
    <xf numFmtId="1" fontId="45" fillId="6" borderId="30" xfId="9" applyNumberFormat="1" applyFont="1" applyFill="1" applyBorder="1" applyAlignment="1" applyProtection="1">
      <alignment vertical="center"/>
    </xf>
    <xf numFmtId="9" fontId="52" fillId="2" borderId="31" xfId="49" applyFont="1" applyFill="1" applyBorder="1" applyAlignment="1" applyProtection="1">
      <alignment vertical="center"/>
    </xf>
    <xf numFmtId="166" fontId="52" fillId="2" borderId="34" xfId="49" applyNumberFormat="1" applyFont="1" applyFill="1" applyBorder="1" applyAlignment="1" applyProtection="1">
      <alignment vertical="center"/>
    </xf>
    <xf numFmtId="1" fontId="45" fillId="2" borderId="34" xfId="48" applyNumberFormat="1" applyFont="1" applyFill="1" applyBorder="1" applyAlignment="1" applyProtection="1">
      <alignment vertical="center"/>
    </xf>
    <xf numFmtId="1" fontId="45" fillId="2" borderId="31" xfId="48" applyNumberFormat="1" applyFont="1" applyFill="1" applyBorder="1" applyAlignment="1" applyProtection="1">
      <alignment vertical="center"/>
    </xf>
    <xf numFmtId="166" fontId="52" fillId="2" borderId="60" xfId="49" applyNumberFormat="1" applyFont="1" applyFill="1" applyBorder="1" applyAlignment="1" applyProtection="1">
      <alignment vertical="center"/>
    </xf>
    <xf numFmtId="179" fontId="45" fillId="2" borderId="34" xfId="48" applyNumberFormat="1" applyFont="1" applyFill="1" applyBorder="1" applyAlignment="1" applyProtection="1">
      <alignment horizontal="right" vertical="center"/>
    </xf>
    <xf numFmtId="179" fontId="45" fillId="2" borderId="0" xfId="48" applyNumberFormat="1" applyFont="1" applyFill="1" applyBorder="1" applyAlignment="1" applyProtection="1">
      <alignment horizontal="right" vertical="center"/>
    </xf>
    <xf numFmtId="179" fontId="45" fillId="2" borderId="31" xfId="48" applyNumberFormat="1" applyFont="1" applyFill="1" applyBorder="1" applyAlignment="1" applyProtection="1">
      <alignment horizontal="right" vertical="center"/>
    </xf>
    <xf numFmtId="166" fontId="52" fillId="2" borderId="31" xfId="49" applyNumberFormat="1" applyFont="1" applyFill="1" applyBorder="1" applyAlignment="1" applyProtection="1">
      <alignment vertical="center"/>
    </xf>
    <xf numFmtId="1" fontId="45" fillId="6" borderId="34" xfId="9" applyNumberFormat="1" applyFont="1" applyFill="1" applyBorder="1" applyAlignment="1" applyProtection="1">
      <alignment vertical="center"/>
    </xf>
    <xf numFmtId="1" fontId="45" fillId="6" borderId="31" xfId="9" applyNumberFormat="1" applyFont="1" applyFill="1" applyBorder="1" applyAlignment="1" applyProtection="1">
      <alignment vertical="center"/>
    </xf>
    <xf numFmtId="0" fontId="45" fillId="2" borderId="34" xfId="10" applyFont="1" applyFill="1" applyBorder="1" applyAlignment="1" applyProtection="1">
      <alignment vertical="center"/>
    </xf>
    <xf numFmtId="3" fontId="45" fillId="2" borderId="34" xfId="10" applyNumberFormat="1" applyFont="1" applyFill="1" applyBorder="1" applyAlignment="1" applyProtection="1">
      <alignment vertical="center"/>
    </xf>
    <xf numFmtId="3" fontId="45" fillId="2" borderId="31" xfId="10" applyNumberFormat="1" applyFont="1" applyFill="1" applyBorder="1" applyAlignment="1" applyProtection="1">
      <alignment vertical="center"/>
    </xf>
    <xf numFmtId="3" fontId="45" fillId="9" borderId="34" xfId="10" applyNumberFormat="1" applyFont="1" applyFill="1" applyBorder="1" applyAlignment="1" applyProtection="1">
      <alignment vertical="center"/>
    </xf>
    <xf numFmtId="3" fontId="45" fillId="2" borderId="0" xfId="10" applyNumberFormat="1" applyFont="1" applyFill="1" applyBorder="1" applyAlignment="1" applyProtection="1">
      <protection hidden="1"/>
    </xf>
    <xf numFmtId="3" fontId="45" fillId="5" borderId="0" xfId="10" applyNumberFormat="1" applyFont="1" applyFill="1" applyBorder="1" applyAlignment="1" applyProtection="1">
      <alignment vertical="center"/>
      <protection hidden="1"/>
    </xf>
    <xf numFmtId="3" fontId="45" fillId="2" borderId="34" xfId="10" applyNumberFormat="1" applyFont="1" applyFill="1" applyBorder="1" applyAlignment="1" applyProtection="1">
      <protection hidden="1"/>
    </xf>
    <xf numFmtId="0" fontId="45" fillId="2" borderId="51" xfId="10" applyFont="1" applyFill="1" applyBorder="1" applyAlignment="1" applyProtection="1">
      <alignment vertical="center"/>
    </xf>
    <xf numFmtId="3" fontId="45" fillId="2" borderId="51" xfId="10" applyNumberFormat="1" applyFont="1" applyFill="1" applyBorder="1" applyAlignment="1" applyProtection="1">
      <alignment vertical="center"/>
    </xf>
    <xf numFmtId="3" fontId="45" fillId="2" borderId="7" xfId="10" applyNumberFormat="1" applyFont="1" applyFill="1" applyBorder="1" applyAlignment="1" applyProtection="1">
      <alignment vertical="center"/>
    </xf>
    <xf numFmtId="3" fontId="45" fillId="2" borderId="52" xfId="10" applyNumberFormat="1" applyFont="1" applyFill="1" applyBorder="1" applyAlignment="1" applyProtection="1">
      <alignment vertical="center"/>
    </xf>
    <xf numFmtId="3" fontId="45" fillId="6" borderId="51" xfId="10" applyNumberFormat="1" applyFont="1" applyFill="1" applyBorder="1" applyAlignment="1" applyProtection="1">
      <alignment vertical="center"/>
    </xf>
    <xf numFmtId="3" fontId="45" fillId="6" borderId="7" xfId="10" applyNumberFormat="1" applyFont="1" applyFill="1" applyBorder="1" applyAlignment="1" applyProtection="1">
      <alignment vertical="center"/>
    </xf>
    <xf numFmtId="9" fontId="52" fillId="2" borderId="52" xfId="49" applyFont="1" applyFill="1" applyBorder="1" applyAlignment="1" applyProtection="1">
      <alignment vertical="center"/>
    </xf>
    <xf numFmtId="0" fontId="51" fillId="2" borderId="34" xfId="10" applyFont="1" applyFill="1" applyBorder="1" applyAlignment="1" applyProtection="1">
      <alignment vertical="center"/>
    </xf>
    <xf numFmtId="0" fontId="45" fillId="2" borderId="0" xfId="10" applyFont="1" applyFill="1" applyBorder="1" applyAlignment="1" applyProtection="1">
      <alignment vertical="center"/>
    </xf>
    <xf numFmtId="179" fontId="51" fillId="2" borderId="34" xfId="48" applyNumberFormat="1" applyFont="1" applyFill="1" applyBorder="1" applyAlignment="1" applyProtection="1">
      <alignment vertical="center"/>
    </xf>
    <xf numFmtId="179" fontId="51" fillId="2" borderId="0" xfId="48" applyNumberFormat="1" applyFont="1" applyFill="1" applyBorder="1" applyAlignment="1" applyProtection="1">
      <alignment vertical="center"/>
    </xf>
    <xf numFmtId="166" fontId="51" fillId="2" borderId="34" xfId="9" applyNumberFormat="1" applyFont="1" applyFill="1" applyBorder="1" applyAlignment="1" applyProtection="1">
      <alignment horizontal="right" vertical="center"/>
    </xf>
    <xf numFmtId="0" fontId="51" fillId="2" borderId="0" xfId="9" applyFont="1" applyFill="1" applyBorder="1" applyAlignment="1" applyProtection="1">
      <alignment horizontal="right" vertical="center"/>
    </xf>
    <xf numFmtId="180" fontId="51" fillId="2" borderId="34" xfId="48" applyNumberFormat="1" applyFont="1" applyFill="1" applyBorder="1" applyAlignment="1" applyProtection="1">
      <alignment vertical="center"/>
    </xf>
    <xf numFmtId="164" fontId="51" fillId="2" borderId="34" xfId="48" applyNumberFormat="1" applyFont="1" applyFill="1" applyBorder="1" applyAlignment="1" applyProtection="1">
      <alignment vertical="center"/>
    </xf>
    <xf numFmtId="166" fontId="45" fillId="2" borderId="34" xfId="10" applyNumberFormat="1" applyFont="1" applyFill="1" applyBorder="1" applyAlignment="1" applyProtection="1">
      <alignment vertical="center"/>
    </xf>
    <xf numFmtId="166" fontId="45" fillId="2" borderId="0" xfId="10" applyNumberFormat="1" applyFont="1" applyFill="1" applyBorder="1" applyAlignment="1" applyProtection="1">
      <alignment vertical="center"/>
    </xf>
    <xf numFmtId="166" fontId="45" fillId="2" borderId="34" xfId="48" applyNumberFormat="1" applyFont="1" applyFill="1" applyBorder="1" applyAlignment="1" applyProtection="1">
      <alignment vertical="center"/>
    </xf>
    <xf numFmtId="166" fontId="45" fillId="2" borderId="0" xfId="48" applyNumberFormat="1" applyFont="1" applyFill="1" applyBorder="1" applyAlignment="1" applyProtection="1">
      <alignment vertical="center"/>
    </xf>
    <xf numFmtId="166" fontId="45" fillId="2" borderId="34" xfId="9" applyNumberFormat="1" applyFont="1" applyFill="1" applyBorder="1" applyAlignment="1" applyProtection="1">
      <alignment horizontal="right" vertical="center"/>
    </xf>
    <xf numFmtId="166" fontId="45" fillId="2" borderId="0" xfId="9" applyNumberFormat="1" applyFont="1" applyFill="1" applyBorder="1" applyAlignment="1" applyProtection="1">
      <alignment horizontal="right" vertical="center"/>
    </xf>
    <xf numFmtId="180" fontId="45" fillId="2" borderId="0" xfId="48" applyNumberFormat="1" applyFont="1" applyFill="1" applyBorder="1" applyAlignment="1" applyProtection="1">
      <alignment horizontal="right" vertical="center"/>
    </xf>
    <xf numFmtId="164" fontId="45" fillId="2" borderId="34" xfId="48" applyNumberFormat="1" applyFont="1" applyFill="1" applyBorder="1" applyAlignment="1" applyProtection="1">
      <alignment vertical="center"/>
    </xf>
    <xf numFmtId="0" fontId="51" fillId="2" borderId="53" xfId="10" applyFont="1" applyFill="1" applyBorder="1" applyAlignment="1" applyProtection="1">
      <alignment vertical="center" wrapText="1"/>
    </xf>
    <xf numFmtId="166" fontId="51" fillId="2" borderId="53" xfId="10" applyNumberFormat="1" applyFont="1" applyFill="1" applyBorder="1" applyAlignment="1" applyProtection="1">
      <alignment vertical="center"/>
    </xf>
    <xf numFmtId="166" fontId="51" fillId="2" borderId="8" xfId="10" applyNumberFormat="1" applyFont="1" applyFill="1" applyBorder="1" applyAlignment="1" applyProtection="1">
      <alignment vertical="center"/>
    </xf>
    <xf numFmtId="166" fontId="51" fillId="2" borderId="53" xfId="48" applyNumberFormat="1" applyFont="1" applyFill="1" applyBorder="1" applyAlignment="1" applyProtection="1">
      <alignment vertical="center"/>
    </xf>
    <xf numFmtId="166" fontId="51" fillId="2" borderId="8" xfId="48" applyNumberFormat="1" applyFont="1" applyFill="1" applyBorder="1" applyAlignment="1" applyProtection="1">
      <alignment vertical="center"/>
    </xf>
    <xf numFmtId="166" fontId="51" fillId="2" borderId="53" xfId="9" applyNumberFormat="1" applyFont="1" applyFill="1" applyBorder="1" applyAlignment="1" applyProtection="1">
      <alignment horizontal="right" vertical="center"/>
    </xf>
    <xf numFmtId="166" fontId="51" fillId="2" borderId="8" xfId="9" applyNumberFormat="1" applyFont="1" applyFill="1" applyBorder="1" applyAlignment="1" applyProtection="1">
      <alignment horizontal="right" vertical="center"/>
    </xf>
    <xf numFmtId="2" fontId="51" fillId="5" borderId="53" xfId="48" applyNumberFormat="1" applyFont="1" applyFill="1" applyBorder="1" applyAlignment="1" applyProtection="1">
      <alignment horizontal="right" vertical="center"/>
    </xf>
    <xf numFmtId="2" fontId="51" fillId="5" borderId="8" xfId="48" applyNumberFormat="1" applyFont="1" applyFill="1" applyBorder="1" applyAlignment="1" applyProtection="1">
      <alignment horizontal="right" vertical="center"/>
    </xf>
    <xf numFmtId="180" fontId="51" fillId="2" borderId="8" xfId="48" applyNumberFormat="1" applyFont="1" applyFill="1" applyBorder="1" applyAlignment="1" applyProtection="1">
      <alignment horizontal="right" vertical="center"/>
    </xf>
    <xf numFmtId="164" fontId="51" fillId="2" borderId="53" xfId="10" applyNumberFormat="1" applyFont="1" applyFill="1" applyBorder="1" applyAlignment="1" applyProtection="1">
      <protection hidden="1"/>
    </xf>
    <xf numFmtId="164" fontId="51" fillId="2" borderId="54" xfId="48" applyNumberFormat="1" applyFont="1" applyFill="1" applyBorder="1" applyAlignment="1" applyProtection="1">
      <alignment vertical="center"/>
    </xf>
    <xf numFmtId="166" fontId="45" fillId="2" borderId="34" xfId="48" applyNumberFormat="1" applyFont="1" applyFill="1" applyBorder="1" applyAlignment="1" applyProtection="1">
      <alignment horizontal="right" vertical="center"/>
    </xf>
    <xf numFmtId="166" fontId="45" fillId="2" borderId="0" xfId="48" applyNumberFormat="1" applyFont="1" applyFill="1" applyBorder="1" applyAlignment="1" applyProtection="1">
      <alignment horizontal="right" vertical="center"/>
    </xf>
    <xf numFmtId="2" fontId="45" fillId="2" borderId="34" xfId="9" applyNumberFormat="1" applyFont="1" applyFill="1" applyBorder="1" applyAlignment="1" applyProtection="1">
      <alignment horizontal="right" vertical="center"/>
    </xf>
    <xf numFmtId="2" fontId="45" fillId="2" borderId="0" xfId="9" applyNumberFormat="1" applyFont="1" applyFill="1" applyBorder="1" applyAlignment="1" applyProtection="1">
      <alignment horizontal="right" vertical="center"/>
    </xf>
    <xf numFmtId="2" fontId="45" fillId="2" borderId="34" xfId="48" applyNumberFormat="1" applyFont="1" applyFill="1" applyBorder="1" applyAlignment="1" applyProtection="1">
      <alignment horizontal="right" vertical="center"/>
    </xf>
    <xf numFmtId="2" fontId="45" fillId="2" borderId="0" xfId="48" applyNumberFormat="1" applyFont="1" applyFill="1" applyBorder="1" applyAlignment="1" applyProtection="1">
      <alignment horizontal="right" vertical="center"/>
    </xf>
    <xf numFmtId="9" fontId="52" fillId="2" borderId="34" xfId="49" applyFont="1" applyFill="1" applyBorder="1" applyAlignment="1" applyProtection="1">
      <alignment horizontal="right" vertical="center"/>
    </xf>
    <xf numFmtId="0" fontId="45" fillId="2" borderId="34" xfId="48" applyFont="1" applyFill="1" applyBorder="1" applyAlignment="1" applyProtection="1">
      <alignment horizontal="right" vertical="center"/>
    </xf>
    <xf numFmtId="0" fontId="45" fillId="2" borderId="0" xfId="48" applyFont="1" applyFill="1" applyBorder="1" applyAlignment="1" applyProtection="1">
      <alignment horizontal="right" vertical="center"/>
    </xf>
    <xf numFmtId="9" fontId="52" fillId="2" borderId="60" xfId="49" applyFont="1" applyFill="1" applyBorder="1" applyAlignment="1" applyProtection="1">
      <alignment horizontal="right" vertical="center"/>
    </xf>
    <xf numFmtId="0" fontId="45" fillId="2" borderId="34" xfId="48" applyNumberFormat="1" applyFont="1" applyFill="1" applyBorder="1" applyAlignment="1" applyProtection="1">
      <alignment vertical="center"/>
    </xf>
    <xf numFmtId="9" fontId="60" fillId="2" borderId="55" xfId="49" applyFont="1" applyFill="1" applyBorder="1" applyAlignment="1" applyProtection="1">
      <alignment horizontal="right" vertical="center"/>
    </xf>
    <xf numFmtId="166" fontId="51" fillId="2" borderId="53" xfId="48" applyNumberFormat="1" applyFont="1" applyFill="1" applyBorder="1" applyAlignment="1" applyProtection="1">
      <alignment horizontal="right" vertical="center"/>
    </xf>
    <xf numFmtId="166" fontId="51" fillId="2" borderId="8" xfId="48" applyNumberFormat="1" applyFont="1" applyFill="1" applyBorder="1" applyAlignment="1" applyProtection="1">
      <alignment horizontal="right" vertical="center"/>
    </xf>
    <xf numFmtId="164" fontId="51" fillId="2" borderId="53" xfId="48" applyNumberFormat="1" applyFont="1" applyFill="1" applyBorder="1" applyAlignment="1" applyProtection="1">
      <alignment vertical="center"/>
    </xf>
    <xf numFmtId="164" fontId="51" fillId="2" borderId="8" xfId="48" applyNumberFormat="1" applyFont="1" applyFill="1" applyBorder="1" applyAlignment="1" applyProtection="1">
      <alignment vertical="center"/>
    </xf>
    <xf numFmtId="0" fontId="45" fillId="2" borderId="0" xfId="48" applyFont="1" applyFill="1" applyAlignment="1" applyProtection="1"/>
    <xf numFmtId="4" fontId="51" fillId="2" borderId="0" xfId="48" applyNumberFormat="1" applyFont="1" applyFill="1" applyAlignment="1" applyProtection="1"/>
    <xf numFmtId="0" fontId="51" fillId="5" borderId="0" xfId="48" applyFont="1" applyFill="1" applyAlignment="1" applyProtection="1"/>
    <xf numFmtId="0" fontId="45" fillId="2" borderId="62" xfId="48" applyFont="1" applyFill="1" applyBorder="1" applyAlignment="1" applyProtection="1">
      <alignment horizontal="center" vertical="top" wrapText="1"/>
    </xf>
    <xf numFmtId="0" fontId="51" fillId="2" borderId="60" xfId="48" applyFont="1" applyFill="1" applyBorder="1" applyAlignment="1" applyProtection="1">
      <alignment horizontal="center" vertical="top" wrapText="1"/>
    </xf>
    <xf numFmtId="0" fontId="45" fillId="2" borderId="61" xfId="48" applyFont="1" applyFill="1" applyBorder="1" applyProtection="1"/>
    <xf numFmtId="0" fontId="51" fillId="2" borderId="51" xfId="48" applyFont="1" applyFill="1" applyBorder="1" applyAlignment="1" applyProtection="1">
      <alignment horizontal="right" wrapText="1"/>
    </xf>
    <xf numFmtId="0" fontId="51" fillId="2" borderId="7" xfId="48" applyFont="1" applyFill="1" applyBorder="1" applyAlignment="1" applyProtection="1">
      <alignment horizontal="right" wrapText="1"/>
    </xf>
    <xf numFmtId="0" fontId="60" fillId="2" borderId="61" xfId="48" applyFont="1" applyFill="1" applyBorder="1" applyAlignment="1" applyProtection="1">
      <alignment horizontal="right" wrapText="1"/>
    </xf>
    <xf numFmtId="0" fontId="51" fillId="2" borderId="34" xfId="48" applyFont="1" applyFill="1" applyBorder="1" applyAlignment="1" applyProtection="1">
      <alignment horizontal="right" wrapText="1"/>
    </xf>
    <xf numFmtId="0" fontId="51" fillId="2" borderId="0" xfId="48" applyFont="1" applyFill="1" applyBorder="1" applyAlignment="1" applyProtection="1">
      <alignment horizontal="right" wrapText="1"/>
    </xf>
    <xf numFmtId="0" fontId="45" fillId="2" borderId="34" xfId="48" applyFont="1" applyFill="1" applyBorder="1" applyAlignment="1" applyProtection="1">
      <alignment vertical="center" wrapText="1"/>
    </xf>
    <xf numFmtId="9" fontId="52" fillId="2" borderId="60" xfId="49" applyNumberFormat="1" applyFont="1" applyFill="1" applyBorder="1" applyAlignment="1" applyProtection="1">
      <alignment vertical="center"/>
    </xf>
    <xf numFmtId="3" fontId="45" fillId="2" borderId="30" xfId="48" applyNumberFormat="1" applyFont="1" applyFill="1" applyBorder="1" applyAlignment="1" applyProtection="1">
      <alignment vertical="center"/>
    </xf>
    <xf numFmtId="3" fontId="45" fillId="2" borderId="31" xfId="48" applyNumberFormat="1" applyFont="1" applyFill="1" applyBorder="1" applyAlignment="1" applyProtection="1">
      <alignment vertical="center"/>
    </xf>
    <xf numFmtId="0" fontId="51" fillId="2" borderId="34" xfId="48" applyFont="1" applyFill="1" applyBorder="1" applyAlignment="1" applyProtection="1">
      <alignment vertical="center"/>
    </xf>
    <xf numFmtId="3" fontId="51" fillId="2" borderId="34" xfId="9" applyNumberFormat="1" applyFont="1" applyFill="1" applyBorder="1" applyAlignment="1" applyProtection="1">
      <alignment vertical="center"/>
    </xf>
    <xf numFmtId="3" fontId="51" fillId="2" borderId="0" xfId="9" applyNumberFormat="1" applyFont="1" applyFill="1" applyBorder="1" applyAlignment="1" applyProtection="1">
      <alignment vertical="center"/>
    </xf>
    <xf numFmtId="3" fontId="51" fillId="2" borderId="31" xfId="48" applyNumberFormat="1" applyFont="1" applyFill="1" applyBorder="1" applyAlignment="1" applyProtection="1">
      <alignment vertical="center"/>
    </xf>
    <xf numFmtId="9" fontId="60" fillId="2" borderId="31" xfId="49" applyFont="1" applyFill="1" applyBorder="1" applyAlignment="1" applyProtection="1">
      <alignment vertical="center"/>
    </xf>
    <xf numFmtId="3" fontId="45" fillId="5" borderId="31" xfId="48" applyNumberFormat="1" applyFont="1" applyFill="1" applyBorder="1" applyAlignment="1" applyProtection="1">
      <alignment vertical="center"/>
    </xf>
    <xf numFmtId="3" fontId="51" fillId="2" borderId="0" xfId="10" applyNumberFormat="1" applyFont="1" applyFill="1" applyBorder="1" applyAlignment="1" applyProtection="1">
      <alignment vertical="center"/>
      <protection hidden="1"/>
    </xf>
    <xf numFmtId="9" fontId="52" fillId="5" borderId="51" xfId="49" applyFont="1" applyFill="1" applyBorder="1" applyAlignment="1" applyProtection="1">
      <alignment vertical="center"/>
    </xf>
    <xf numFmtId="3" fontId="45" fillId="2" borderId="52" xfId="48" applyNumberFormat="1" applyFont="1" applyFill="1" applyBorder="1" applyAlignment="1" applyProtection="1">
      <alignment vertical="center"/>
    </xf>
    <xf numFmtId="9" fontId="52" fillId="5" borderId="52" xfId="49" applyFont="1" applyFill="1" applyBorder="1" applyAlignment="1" applyProtection="1">
      <alignment vertical="center"/>
    </xf>
    <xf numFmtId="0" fontId="51" fillId="2" borderId="53" xfId="48" applyFont="1" applyFill="1" applyBorder="1" applyAlignment="1" applyProtection="1">
      <alignment vertical="center"/>
    </xf>
    <xf numFmtId="3" fontId="51" fillId="2" borderId="53" xfId="9" applyNumberFormat="1" applyFont="1" applyFill="1" applyBorder="1" applyAlignment="1" applyProtection="1">
      <alignment vertical="center"/>
    </xf>
    <xf numFmtId="3" fontId="51" fillId="2" borderId="8" xfId="9" applyNumberFormat="1" applyFont="1" applyFill="1" applyBorder="1" applyAlignment="1" applyProtection="1">
      <alignment vertical="center"/>
    </xf>
    <xf numFmtId="3" fontId="51" fillId="2" borderId="50" xfId="48" applyNumberFormat="1" applyFont="1" applyFill="1" applyBorder="1" applyAlignment="1" applyProtection="1">
      <alignment vertical="center"/>
    </xf>
    <xf numFmtId="3" fontId="51" fillId="2" borderId="30" xfId="48" applyNumberFormat="1" applyFont="1" applyFill="1" applyBorder="1" applyAlignment="1" applyProtection="1">
      <alignment vertical="center"/>
    </xf>
    <xf numFmtId="9" fontId="52" fillId="2" borderId="62" xfId="49" applyFont="1" applyFill="1" applyBorder="1" applyAlignment="1" applyProtection="1">
      <alignment vertical="center"/>
    </xf>
    <xf numFmtId="1" fontId="45" fillId="2" borderId="0" xfId="48" applyNumberFormat="1" applyFont="1" applyFill="1" applyAlignment="1" applyProtection="1">
      <alignment vertical="center"/>
    </xf>
    <xf numFmtId="1" fontId="45" fillId="6" borderId="50" xfId="9" applyNumberFormat="1" applyFont="1" applyFill="1" applyBorder="1" applyAlignment="1" applyProtection="1">
      <alignment vertical="center"/>
    </xf>
    <xf numFmtId="179" fontId="45" fillId="2" borderId="50" xfId="48" applyNumberFormat="1" applyFont="1" applyFill="1" applyBorder="1" applyAlignment="1" applyProtection="1">
      <alignment horizontal="right" vertical="center"/>
    </xf>
    <xf numFmtId="179" fontId="45" fillId="2" borderId="30" xfId="48" applyNumberFormat="1" applyFont="1" applyFill="1" applyBorder="1" applyAlignment="1" applyProtection="1">
      <alignment horizontal="right" vertical="center"/>
    </xf>
    <xf numFmtId="164" fontId="52" fillId="2" borderId="34" xfId="49" applyNumberFormat="1" applyFont="1" applyFill="1" applyBorder="1" applyAlignment="1" applyProtection="1">
      <alignment vertical="center"/>
    </xf>
    <xf numFmtId="164" fontId="52" fillId="2" borderId="60" xfId="49" applyNumberFormat="1" applyFont="1" applyFill="1" applyBorder="1" applyAlignment="1" applyProtection="1">
      <alignment vertical="center"/>
    </xf>
    <xf numFmtId="164" fontId="52" fillId="2" borderId="31" xfId="49" applyNumberFormat="1" applyFont="1" applyFill="1" applyBorder="1" applyAlignment="1" applyProtection="1">
      <alignment vertical="center"/>
    </xf>
    <xf numFmtId="1" fontId="45" fillId="6" borderId="34" xfId="9" applyNumberFormat="1" applyFont="1" applyFill="1" applyBorder="1" applyAlignment="1" applyProtection="1">
      <alignment horizontal="right" vertical="center"/>
    </xf>
    <xf numFmtId="1" fontId="45" fillId="6" borderId="0" xfId="9" applyNumberFormat="1" applyFont="1" applyFill="1" applyBorder="1" applyAlignment="1" applyProtection="1">
      <alignment horizontal="right" vertical="center"/>
    </xf>
    <xf numFmtId="0" fontId="45" fillId="5" borderId="51" xfId="10" applyFont="1" applyFill="1" applyBorder="1" applyAlignment="1" applyProtection="1">
      <alignment vertical="center"/>
    </xf>
    <xf numFmtId="0" fontId="51" fillId="5" borderId="34" xfId="10" applyFont="1" applyFill="1" applyBorder="1" applyAlignment="1" applyProtection="1">
      <alignment vertical="center"/>
    </xf>
    <xf numFmtId="179" fontId="45" fillId="2" borderId="34" xfId="10" applyNumberFormat="1" applyFont="1" applyFill="1" applyBorder="1" applyAlignment="1" applyProtection="1">
      <alignment vertical="center"/>
    </xf>
    <xf numFmtId="179" fontId="51" fillId="2" borderId="34" xfId="9" applyNumberFormat="1" applyFont="1" applyFill="1" applyBorder="1" applyAlignment="1" applyProtection="1">
      <alignment vertical="center"/>
    </xf>
    <xf numFmtId="179" fontId="51" fillId="2" borderId="0" xfId="9" applyNumberFormat="1" applyFont="1" applyFill="1" applyBorder="1" applyAlignment="1" applyProtection="1">
      <alignment vertical="center"/>
    </xf>
    <xf numFmtId="166" fontId="45" fillId="5" borderId="0" xfId="10" applyNumberFormat="1" applyFont="1" applyFill="1" applyBorder="1" applyAlignment="1" applyProtection="1">
      <alignment vertical="center"/>
    </xf>
    <xf numFmtId="166" fontId="45" fillId="5" borderId="34" xfId="48" applyNumberFormat="1" applyFont="1" applyFill="1" applyBorder="1" applyAlignment="1" applyProtection="1">
      <alignment vertical="center"/>
    </xf>
    <xf numFmtId="0" fontId="45" fillId="5" borderId="0" xfId="48" applyFont="1" applyFill="1" applyBorder="1" applyAlignment="1" applyProtection="1">
      <alignment vertical="center"/>
    </xf>
    <xf numFmtId="166" fontId="45" fillId="5" borderId="0" xfId="9" applyNumberFormat="1" applyFont="1" applyFill="1" applyBorder="1" applyAlignment="1" applyProtection="1">
      <alignment horizontal="right" vertical="center"/>
    </xf>
    <xf numFmtId="166" fontId="45" fillId="5" borderId="34" xfId="9" applyNumberFormat="1" applyFont="1" applyFill="1" applyBorder="1" applyAlignment="1" applyProtection="1">
      <alignment horizontal="right" vertical="center"/>
    </xf>
    <xf numFmtId="0" fontId="51" fillId="5" borderId="53" xfId="10" applyFont="1" applyFill="1" applyBorder="1" applyAlignment="1" applyProtection="1">
      <alignment vertical="center" wrapText="1"/>
    </xf>
    <xf numFmtId="166" fontId="51" fillId="5" borderId="8" xfId="10" applyNumberFormat="1" applyFont="1" applyFill="1" applyBorder="1" applyAlignment="1" applyProtection="1">
      <alignment vertical="center"/>
    </xf>
    <xf numFmtId="166" fontId="51" fillId="5" borderId="53" xfId="48" applyNumberFormat="1" applyFont="1" applyFill="1" applyBorder="1" applyAlignment="1" applyProtection="1">
      <alignment vertical="center"/>
    </xf>
    <xf numFmtId="166" fontId="51" fillId="5" borderId="8" xfId="48" applyNumberFormat="1" applyFont="1" applyFill="1" applyBorder="1" applyAlignment="1" applyProtection="1">
      <alignment vertical="center"/>
    </xf>
    <xf numFmtId="166" fontId="51" fillId="5" borderId="53" xfId="9" applyNumberFormat="1" applyFont="1" applyFill="1" applyBorder="1" applyAlignment="1" applyProtection="1">
      <alignment horizontal="right" vertical="center"/>
    </xf>
    <xf numFmtId="166" fontId="51" fillId="5" borderId="8" xfId="9" applyNumberFormat="1" applyFont="1" applyFill="1" applyBorder="1" applyAlignment="1" applyProtection="1">
      <alignment horizontal="right" vertical="center"/>
    </xf>
    <xf numFmtId="166" fontId="45" fillId="5" borderId="34" xfId="48" applyNumberFormat="1" applyFont="1" applyFill="1" applyBorder="1" applyAlignment="1" applyProtection="1">
      <alignment horizontal="right" vertical="center"/>
    </xf>
    <xf numFmtId="166" fontId="45" fillId="5" borderId="0" xfId="48" applyNumberFormat="1" applyFont="1" applyFill="1" applyBorder="1" applyAlignment="1" applyProtection="1">
      <alignment horizontal="right" vertical="center"/>
    </xf>
    <xf numFmtId="179" fontId="45" fillId="5" borderId="34" xfId="9" applyNumberFormat="1" applyFont="1" applyFill="1" applyBorder="1" applyAlignment="1" applyProtection="1">
      <alignment horizontal="right" vertical="center"/>
    </xf>
    <xf numFmtId="179" fontId="45" fillId="5" borderId="0" xfId="9" applyNumberFormat="1" applyFont="1" applyFill="1" applyBorder="1" applyAlignment="1" applyProtection="1">
      <alignment horizontal="right" vertical="center"/>
    </xf>
    <xf numFmtId="9" fontId="52" fillId="5" borderId="60" xfId="49" applyFont="1" applyFill="1" applyBorder="1" applyAlignment="1" applyProtection="1">
      <alignment horizontal="right" vertical="center"/>
    </xf>
    <xf numFmtId="0" fontId="45" fillId="5" borderId="34" xfId="48" applyFont="1" applyFill="1" applyBorder="1" applyAlignment="1" applyProtection="1">
      <alignment horizontal="right" vertical="center"/>
    </xf>
    <xf numFmtId="166" fontId="51" fillId="5" borderId="53" xfId="48" applyNumberFormat="1" applyFont="1" applyFill="1" applyBorder="1" applyAlignment="1" applyProtection="1">
      <alignment horizontal="right" vertical="center"/>
    </xf>
    <xf numFmtId="166" fontId="51" fillId="5" borderId="8" xfId="48" applyNumberFormat="1" applyFont="1" applyFill="1" applyBorder="1" applyAlignment="1" applyProtection="1">
      <alignment horizontal="right" vertical="center"/>
    </xf>
    <xf numFmtId="0" fontId="145" fillId="2" borderId="0" xfId="48" applyFont="1" applyFill="1" applyAlignment="1">
      <alignment horizontal="right"/>
    </xf>
    <xf numFmtId="0" fontId="21" fillId="0" borderId="0" xfId="48" applyFont="1" applyFill="1" applyAlignment="1">
      <alignment vertical="center"/>
    </xf>
    <xf numFmtId="0" fontId="21" fillId="0" borderId="0" xfId="48" applyFont="1" applyAlignment="1">
      <alignment vertical="center"/>
    </xf>
    <xf numFmtId="0" fontId="47" fillId="0" borderId="0" xfId="48" applyFont="1"/>
    <xf numFmtId="0" fontId="18" fillId="0" borderId="0" xfId="50" applyFont="1"/>
    <xf numFmtId="0" fontId="18" fillId="0" borderId="0" xfId="50" applyFont="1" applyAlignment="1">
      <alignment vertical="center"/>
    </xf>
    <xf numFmtId="0" fontId="18" fillId="0" borderId="0" xfId="50" applyFont="1" applyFill="1" applyAlignment="1">
      <alignment horizontal="right" indent="1"/>
    </xf>
    <xf numFmtId="1" fontId="22" fillId="0" borderId="0" xfId="50" applyNumberFormat="1" applyFont="1" applyFill="1" applyAlignment="1">
      <alignment horizontal="right" indent="1"/>
    </xf>
    <xf numFmtId="3" fontId="22" fillId="0" borderId="0" xfId="50" applyNumberFormat="1" applyFont="1" applyAlignment="1">
      <alignment vertical="center"/>
    </xf>
    <xf numFmtId="3" fontId="18" fillId="0" borderId="0" xfId="50" applyNumberFormat="1" applyFont="1" applyAlignment="1">
      <alignment horizontal="right" vertical="center" indent="1"/>
    </xf>
    <xf numFmtId="0" fontId="18" fillId="0" borderId="0" xfId="50" applyFont="1" applyAlignment="1">
      <alignment horizontal="left" vertical="center"/>
    </xf>
    <xf numFmtId="1" fontId="22" fillId="0" borderId="0" xfId="50" applyNumberFormat="1" applyFont="1" applyAlignment="1">
      <alignment vertical="center"/>
    </xf>
    <xf numFmtId="1" fontId="21" fillId="3" borderId="0" xfId="50" applyNumberFormat="1" applyFont="1" applyFill="1" applyAlignment="1">
      <alignment horizontal="right" vertical="center" indent="1"/>
    </xf>
    <xf numFmtId="0" fontId="21" fillId="3" borderId="0" xfId="50" applyFont="1" applyFill="1" applyAlignment="1">
      <alignment horizontal="left" vertical="center"/>
    </xf>
    <xf numFmtId="0" fontId="85" fillId="0" borderId="0" xfId="50" applyFont="1" applyFill="1" applyAlignment="1">
      <alignment horizontal="right" indent="1"/>
    </xf>
    <xf numFmtId="1" fontId="18" fillId="0" borderId="0" xfId="50" applyNumberFormat="1" applyFont="1" applyAlignment="1">
      <alignment horizontal="right" vertical="center" indent="1"/>
    </xf>
    <xf numFmtId="0" fontId="18" fillId="0" borderId="0" xfId="50" applyFont="1" applyAlignment="1">
      <alignment horizontal="right" vertical="center" indent="1"/>
    </xf>
    <xf numFmtId="0" fontId="21" fillId="3" borderId="0" xfId="50" applyFont="1" applyFill="1" applyAlignment="1">
      <alignment horizontal="right" vertical="center" indent="1"/>
    </xf>
    <xf numFmtId="1" fontId="18" fillId="0" borderId="0" xfId="50" applyNumberFormat="1" applyFont="1" applyBorder="1" applyAlignment="1">
      <alignment horizontal="right" vertical="center" indent="1"/>
    </xf>
    <xf numFmtId="0" fontId="18" fillId="0" borderId="0" xfId="50" applyFont="1" applyBorder="1" applyAlignment="1">
      <alignment horizontal="right" vertical="center" indent="1"/>
    </xf>
    <xf numFmtId="0" fontId="18" fillId="0" borderId="0" xfId="50" applyFont="1" applyBorder="1" applyAlignment="1">
      <alignment horizontal="left" vertical="center"/>
    </xf>
    <xf numFmtId="0" fontId="18" fillId="0" borderId="0" xfId="50" applyFont="1" applyBorder="1" applyAlignment="1">
      <alignment horizontal="right" indent="1"/>
    </xf>
    <xf numFmtId="0" fontId="18" fillId="0" borderId="0" xfId="50" applyFont="1" applyBorder="1" applyAlignment="1">
      <alignment vertical="center"/>
    </xf>
    <xf numFmtId="0" fontId="21" fillId="0" borderId="1" xfId="50" applyFont="1" applyBorder="1" applyAlignment="1">
      <alignment horizontal="left" vertical="center" indent="1"/>
    </xf>
    <xf numFmtId="0" fontId="18" fillId="0" borderId="0" xfId="50" applyFont="1" applyBorder="1"/>
    <xf numFmtId="0" fontId="21" fillId="0" borderId="0" xfId="50" applyFont="1" applyAlignment="1">
      <alignment vertical="center"/>
    </xf>
    <xf numFmtId="0" fontId="24" fillId="0" borderId="0" xfId="50" applyFont="1" applyAlignment="1">
      <alignment vertical="center"/>
    </xf>
    <xf numFmtId="9" fontId="18" fillId="0" borderId="18" xfId="50" applyNumberFormat="1" applyFont="1" applyBorder="1" applyAlignment="1">
      <alignment horizontal="right" vertical="center"/>
    </xf>
    <xf numFmtId="9" fontId="18" fillId="0" borderId="17" xfId="50" applyNumberFormat="1" applyFont="1" applyBorder="1" applyAlignment="1">
      <alignment horizontal="right" vertical="center"/>
    </xf>
    <xf numFmtId="0" fontId="18" fillId="0" borderId="0" xfId="50" applyFont="1" applyAlignment="1">
      <alignment horizontal="right" vertical="center"/>
    </xf>
    <xf numFmtId="9" fontId="18" fillId="0" borderId="12" xfId="50" applyNumberFormat="1" applyFont="1" applyBorder="1" applyAlignment="1">
      <alignment horizontal="right" vertical="center"/>
    </xf>
    <xf numFmtId="9" fontId="18" fillId="0" borderId="16" xfId="50" applyNumberFormat="1" applyFont="1" applyBorder="1" applyAlignment="1">
      <alignment horizontal="right" vertical="center"/>
    </xf>
    <xf numFmtId="166" fontId="18" fillId="0" borderId="0" xfId="50" applyNumberFormat="1" applyFont="1" applyAlignment="1">
      <alignment horizontal="right" vertical="center"/>
    </xf>
    <xf numFmtId="0" fontId="18" fillId="0" borderId="0" xfId="50" applyFont="1" applyAlignment="1">
      <alignment horizontal="left" vertical="center" wrapText="1"/>
    </xf>
    <xf numFmtId="0" fontId="18" fillId="0" borderId="0" xfId="50" applyFont="1" applyFill="1" applyBorder="1" applyAlignment="1">
      <alignment horizontal="right" vertical="center"/>
    </xf>
    <xf numFmtId="0" fontId="18" fillId="0" borderId="0" xfId="50" applyFont="1" applyFill="1" applyBorder="1" applyAlignment="1">
      <alignment horizontal="left" vertical="center" wrapText="1"/>
    </xf>
    <xf numFmtId="164" fontId="18" fillId="0" borderId="0" xfId="50" applyNumberFormat="1" applyFont="1" applyAlignment="1">
      <alignment horizontal="right" vertical="center"/>
    </xf>
    <xf numFmtId="1" fontId="18" fillId="0" borderId="0" xfId="50" applyNumberFormat="1" applyFont="1" applyAlignment="1">
      <alignment horizontal="right" vertical="center"/>
    </xf>
    <xf numFmtId="9" fontId="18" fillId="0" borderId="11" xfId="50" applyNumberFormat="1" applyFont="1" applyBorder="1" applyAlignment="1">
      <alignment horizontal="right" vertical="center"/>
    </xf>
    <xf numFmtId="0" fontId="18" fillId="0" borderId="12" xfId="50" applyFont="1" applyBorder="1" applyAlignment="1">
      <alignment horizontal="right" vertical="center"/>
    </xf>
    <xf numFmtId="0" fontId="18" fillId="0" borderId="11" xfId="50" applyFont="1" applyBorder="1" applyAlignment="1">
      <alignment horizontal="right" vertical="center"/>
    </xf>
    <xf numFmtId="0" fontId="18" fillId="0" borderId="0" xfId="50" applyFont="1" applyAlignment="1">
      <alignment horizontal="left" vertical="center" indent="1"/>
    </xf>
    <xf numFmtId="9" fontId="21" fillId="3" borderId="12" xfId="50" applyNumberFormat="1" applyFont="1" applyFill="1" applyBorder="1" applyAlignment="1">
      <alignment horizontal="right" vertical="center"/>
    </xf>
    <xf numFmtId="9" fontId="21" fillId="3" borderId="11" xfId="50" applyNumberFormat="1" applyFont="1" applyFill="1" applyBorder="1" applyAlignment="1">
      <alignment horizontal="right" vertical="center"/>
    </xf>
    <xf numFmtId="0" fontId="21" fillId="3" borderId="0" xfId="50" applyFont="1" applyFill="1" applyAlignment="1">
      <alignment horizontal="right" vertical="center"/>
    </xf>
    <xf numFmtId="1" fontId="21" fillId="3" borderId="0" xfId="50" applyNumberFormat="1" applyFont="1" applyFill="1" applyAlignment="1">
      <alignment horizontal="right" vertical="center"/>
    </xf>
    <xf numFmtId="9" fontId="18" fillId="0" borderId="12" xfId="50" quotePrefix="1" applyNumberFormat="1" applyFont="1" applyBorder="1" applyAlignment="1">
      <alignment horizontal="right" vertical="center"/>
    </xf>
    <xf numFmtId="9" fontId="18" fillId="0" borderId="11" xfId="50" quotePrefix="1" applyNumberFormat="1" applyFont="1" applyBorder="1" applyAlignment="1">
      <alignment horizontal="right" vertical="center"/>
    </xf>
    <xf numFmtId="0" fontId="21" fillId="0" borderId="15" xfId="50" applyFont="1" applyBorder="1" applyAlignment="1">
      <alignment horizontal="right"/>
    </xf>
    <xf numFmtId="0" fontId="21" fillId="0" borderId="14" xfId="50" applyFont="1" applyBorder="1" applyAlignment="1">
      <alignment horizontal="right"/>
    </xf>
    <xf numFmtId="0" fontId="21" fillId="0" borderId="43" xfId="50" applyFont="1" applyBorder="1" applyAlignment="1">
      <alignment horizontal="right"/>
    </xf>
    <xf numFmtId="0" fontId="21" fillId="0" borderId="2" xfId="50" applyFont="1" applyBorder="1" applyAlignment="1">
      <alignment horizontal="right"/>
    </xf>
    <xf numFmtId="0" fontId="21" fillId="0" borderId="1" xfId="50" applyFont="1" applyBorder="1" applyAlignment="1">
      <alignment horizontal="right"/>
    </xf>
    <xf numFmtId="0" fontId="21" fillId="0" borderId="1" xfId="50" applyFont="1" applyBorder="1" applyAlignment="1">
      <alignment horizontal="left" indent="1"/>
    </xf>
    <xf numFmtId="0" fontId="21" fillId="0" borderId="12" xfId="50" applyFont="1" applyBorder="1"/>
    <xf numFmtId="0" fontId="21" fillId="0" borderId="11" xfId="50" applyFont="1" applyBorder="1"/>
    <xf numFmtId="0" fontId="21" fillId="0" borderId="0" xfId="50" applyFont="1" applyBorder="1"/>
    <xf numFmtId="0" fontId="36" fillId="0" borderId="10" xfId="50" applyFont="1" applyBorder="1"/>
    <xf numFmtId="0" fontId="21" fillId="0" borderId="0" xfId="50" applyFont="1"/>
    <xf numFmtId="0" fontId="24" fillId="0" borderId="0" xfId="50" applyFont="1"/>
    <xf numFmtId="0" fontId="18" fillId="0" borderId="0" xfId="50" applyFont="1" applyFill="1" applyBorder="1"/>
    <xf numFmtId="0" fontId="18" fillId="0" borderId="0" xfId="50" applyFont="1" applyFill="1" applyBorder="1" applyAlignment="1">
      <alignment vertical="center"/>
    </xf>
    <xf numFmtId="0" fontId="24" fillId="0" borderId="0" xfId="50" applyFont="1" applyFill="1" applyBorder="1" applyAlignment="1">
      <alignment vertical="center"/>
    </xf>
    <xf numFmtId="9" fontId="18" fillId="0" borderId="42" xfId="50" applyNumberFormat="1" applyFont="1" applyBorder="1" applyAlignment="1">
      <alignment horizontal="right" vertical="center"/>
    </xf>
    <xf numFmtId="9" fontId="18" fillId="0" borderId="14" xfId="50" applyNumberFormat="1" applyFont="1" applyBorder="1" applyAlignment="1">
      <alignment horizontal="right" vertical="center"/>
    </xf>
    <xf numFmtId="9" fontId="18" fillId="0" borderId="1" xfId="50" applyNumberFormat="1" applyFont="1" applyBorder="1" applyAlignment="1">
      <alignment horizontal="right" vertical="center"/>
    </xf>
    <xf numFmtId="3" fontId="18" fillId="0" borderId="0" xfId="50" applyNumberFormat="1" applyFont="1" applyAlignment="1">
      <alignment horizontal="right" vertical="center"/>
    </xf>
    <xf numFmtId="3" fontId="18" fillId="2" borderId="0" xfId="50" applyNumberFormat="1" applyFont="1" applyFill="1" applyAlignment="1">
      <alignment horizontal="right" vertical="center"/>
    </xf>
    <xf numFmtId="9" fontId="18" fillId="0" borderId="41" xfId="50" applyNumberFormat="1" applyFont="1" applyBorder="1" applyAlignment="1">
      <alignment horizontal="right" vertical="center"/>
    </xf>
    <xf numFmtId="9" fontId="18" fillId="0" borderId="0" xfId="50" applyNumberFormat="1" applyFont="1" applyBorder="1" applyAlignment="1">
      <alignment horizontal="right" vertical="center"/>
    </xf>
    <xf numFmtId="0" fontId="18" fillId="2" borderId="0" xfId="50" applyFont="1" applyFill="1" applyAlignment="1">
      <alignment horizontal="right" vertical="center"/>
    </xf>
    <xf numFmtId="1" fontId="18" fillId="2" borderId="0" xfId="50" applyNumberFormat="1" applyFont="1" applyFill="1" applyAlignment="1">
      <alignment horizontal="right" vertical="center"/>
    </xf>
    <xf numFmtId="0" fontId="18" fillId="0" borderId="41" xfId="50" applyFont="1" applyBorder="1" applyAlignment="1">
      <alignment horizontal="right" vertical="center"/>
    </xf>
    <xf numFmtId="0" fontId="18" fillId="0" borderId="0" xfId="50" applyFont="1" applyBorder="1" applyAlignment="1">
      <alignment horizontal="right" vertical="center"/>
    </xf>
    <xf numFmtId="9" fontId="21" fillId="3" borderId="41" xfId="50" applyNumberFormat="1" applyFont="1" applyFill="1" applyBorder="1" applyAlignment="1">
      <alignment horizontal="right" vertical="center"/>
    </xf>
    <xf numFmtId="9" fontId="21" fillId="3" borderId="0" xfId="50" applyNumberFormat="1" applyFont="1" applyFill="1" applyBorder="1" applyAlignment="1">
      <alignment horizontal="right" vertical="center"/>
    </xf>
    <xf numFmtId="0" fontId="21" fillId="0" borderId="1" xfId="50" applyFont="1" applyBorder="1" applyAlignment="1">
      <alignment horizontal="right" vertical="center"/>
    </xf>
    <xf numFmtId="0" fontId="18" fillId="0" borderId="12" xfId="50" applyFont="1" applyBorder="1"/>
    <xf numFmtId="0" fontId="18" fillId="0" borderId="11" xfId="50" applyFont="1" applyBorder="1"/>
    <xf numFmtId="0" fontId="24" fillId="0" borderId="10" xfId="50" applyFont="1" applyBorder="1"/>
    <xf numFmtId="0" fontId="24" fillId="0" borderId="3" xfId="50" applyFont="1" applyBorder="1"/>
    <xf numFmtId="0" fontId="18" fillId="0" borderId="0" xfId="50" applyFont="1" applyFill="1"/>
    <xf numFmtId="0" fontId="7" fillId="0" borderId="0" xfId="50"/>
    <xf numFmtId="0" fontId="18" fillId="0" borderId="0" xfId="50" applyFont="1" applyAlignment="1">
      <alignment horizontal="right" indent="1"/>
    </xf>
    <xf numFmtId="1" fontId="18" fillId="0" borderId="0" xfId="50" applyNumberFormat="1" applyFont="1" applyFill="1" applyAlignment="1">
      <alignment horizontal="right" vertical="center" indent="1"/>
    </xf>
    <xf numFmtId="9" fontId="18" fillId="0" borderId="42" xfId="50" applyNumberFormat="1" applyFont="1" applyBorder="1" applyAlignment="1">
      <alignment horizontal="right" vertical="center" indent="1"/>
    </xf>
    <xf numFmtId="9" fontId="18" fillId="0" borderId="14" xfId="50" applyNumberFormat="1" applyFont="1" applyBorder="1" applyAlignment="1">
      <alignment horizontal="right" vertical="center" indent="1"/>
    </xf>
    <xf numFmtId="9" fontId="18" fillId="0" borderId="41" xfId="50" applyNumberFormat="1" applyFont="1" applyBorder="1" applyAlignment="1">
      <alignment horizontal="right" vertical="center" indent="1"/>
    </xf>
    <xf numFmtId="9" fontId="18" fillId="0" borderId="11" xfId="50" applyNumberFormat="1" applyFont="1" applyBorder="1" applyAlignment="1">
      <alignment horizontal="right" vertical="center" indent="1"/>
    </xf>
    <xf numFmtId="0" fontId="18" fillId="0" borderId="0" xfId="50" applyFont="1" applyFill="1" applyAlignment="1">
      <alignment horizontal="right" vertical="center" indent="1"/>
    </xf>
    <xf numFmtId="0" fontId="18" fillId="0" borderId="41" xfId="50" applyFont="1" applyBorder="1" applyAlignment="1">
      <alignment horizontal="right" vertical="center" indent="1"/>
    </xf>
    <xf numFmtId="0" fontId="18" fillId="0" borderId="11" xfId="50" applyFont="1" applyBorder="1" applyAlignment="1">
      <alignment horizontal="right" vertical="center" indent="1"/>
    </xf>
    <xf numFmtId="1" fontId="21" fillId="0" borderId="0" xfId="50" applyNumberFormat="1" applyFont="1" applyFill="1" applyAlignment="1">
      <alignment horizontal="right" vertical="center" indent="1"/>
    </xf>
    <xf numFmtId="9" fontId="21" fillId="3" borderId="41" xfId="50" applyNumberFormat="1" applyFont="1" applyFill="1" applyBorder="1" applyAlignment="1">
      <alignment horizontal="right" vertical="center" indent="1"/>
    </xf>
    <xf numFmtId="9" fontId="21" fillId="3" borderId="11" xfId="50" applyNumberFormat="1" applyFont="1" applyFill="1" applyBorder="1" applyAlignment="1">
      <alignment horizontal="right" vertical="center" indent="1"/>
    </xf>
    <xf numFmtId="0" fontId="21" fillId="3" borderId="0" xfId="50" applyFont="1" applyFill="1" applyAlignment="1">
      <alignment horizontal="left" vertical="center" indent="1"/>
    </xf>
    <xf numFmtId="0" fontId="18" fillId="3" borderId="0" xfId="50" applyFont="1" applyFill="1" applyAlignment="1">
      <alignment horizontal="right" vertical="center" indent="1"/>
    </xf>
    <xf numFmtId="1" fontId="21" fillId="0" borderId="0" xfId="50" applyNumberFormat="1" applyFont="1" applyFill="1" applyBorder="1" applyAlignment="1">
      <alignment horizontal="right" vertical="center" indent="1"/>
    </xf>
    <xf numFmtId="1" fontId="21" fillId="3" borderId="0" xfId="50" applyNumberFormat="1" applyFont="1" applyFill="1" applyBorder="1" applyAlignment="1">
      <alignment horizontal="right" vertical="center" indent="1"/>
    </xf>
    <xf numFmtId="0" fontId="21" fillId="3" borderId="0" xfId="50" applyFont="1" applyFill="1" applyBorder="1" applyAlignment="1">
      <alignment horizontal="right" vertical="center" indent="1"/>
    </xf>
    <xf numFmtId="0" fontId="21" fillId="3" borderId="0" xfId="50" applyFont="1" applyFill="1" applyBorder="1" applyAlignment="1">
      <alignment horizontal="left" vertical="center" indent="1"/>
    </xf>
    <xf numFmtId="1" fontId="18" fillId="0" borderId="0" xfId="50" applyNumberFormat="1" applyFont="1" applyFill="1" applyBorder="1" applyAlignment="1">
      <alignment horizontal="right" vertical="center" indent="1"/>
    </xf>
    <xf numFmtId="0" fontId="18" fillId="0" borderId="0" xfId="50" applyFont="1" applyBorder="1" applyAlignment="1">
      <alignment horizontal="left" vertical="center" indent="1"/>
    </xf>
    <xf numFmtId="9" fontId="18" fillId="0" borderId="12" xfId="50" applyNumberFormat="1" applyFont="1" applyBorder="1" applyAlignment="1">
      <alignment horizontal="right" vertical="center" indent="1"/>
    </xf>
    <xf numFmtId="0" fontId="21" fillId="0" borderId="0" xfId="50" applyFont="1" applyFill="1" applyBorder="1" applyAlignment="1">
      <alignment horizontal="center" vertical="center"/>
    </xf>
    <xf numFmtId="0" fontId="21" fillId="0" borderId="15" xfId="50" applyFont="1" applyBorder="1" applyAlignment="1">
      <alignment horizontal="center"/>
    </xf>
    <xf numFmtId="0" fontId="21" fillId="0" borderId="14" xfId="50" applyFont="1" applyBorder="1" applyAlignment="1">
      <alignment horizontal="center"/>
    </xf>
    <xf numFmtId="0" fontId="21" fillId="0" borderId="1" xfId="50" applyFont="1" applyBorder="1" applyAlignment="1">
      <alignment horizontal="center" vertical="center"/>
    </xf>
    <xf numFmtId="0" fontId="21" fillId="0" borderId="2" xfId="50" applyFont="1" applyBorder="1" applyAlignment="1">
      <alignment horizontal="left" vertical="center" indent="1"/>
    </xf>
    <xf numFmtId="0" fontId="18" fillId="0" borderId="12" xfId="50" applyFont="1" applyBorder="1" applyAlignment="1">
      <alignment vertical="center"/>
    </xf>
    <xf numFmtId="0" fontId="18" fillId="0" borderId="11" xfId="50" applyFont="1" applyBorder="1" applyAlignment="1">
      <alignment vertical="center"/>
    </xf>
    <xf numFmtId="0" fontId="18" fillId="0" borderId="0" xfId="50" applyFont="1" applyFill="1" applyAlignment="1">
      <alignment vertical="center"/>
    </xf>
    <xf numFmtId="0" fontId="18" fillId="0" borderId="40" xfId="50" applyFont="1" applyBorder="1" applyAlignment="1">
      <alignment vertical="center"/>
    </xf>
    <xf numFmtId="3" fontId="18" fillId="0" borderId="0" xfId="50" applyNumberFormat="1" applyFont="1" applyFill="1" applyAlignment="1">
      <alignment horizontal="right" vertical="center" indent="1"/>
    </xf>
    <xf numFmtId="3" fontId="18" fillId="0" borderId="0" xfId="51" applyNumberFormat="1" applyFont="1" applyAlignment="1">
      <alignment horizontal="right" vertical="center" indent="1"/>
    </xf>
    <xf numFmtId="3" fontId="18" fillId="0" borderId="41" xfId="50" applyNumberFormat="1" applyFont="1" applyBorder="1" applyAlignment="1">
      <alignment horizontal="right" vertical="center" indent="1"/>
    </xf>
    <xf numFmtId="3" fontId="18" fillId="0" borderId="11" xfId="50" applyNumberFormat="1" applyFont="1" applyBorder="1" applyAlignment="1">
      <alignment horizontal="right" vertical="center" indent="1"/>
    </xf>
    <xf numFmtId="3" fontId="21" fillId="0" borderId="0" xfId="50" applyNumberFormat="1" applyFont="1" applyFill="1" applyAlignment="1">
      <alignment horizontal="right" vertical="center" indent="1"/>
    </xf>
    <xf numFmtId="3" fontId="21" fillId="3" borderId="0" xfId="50" applyNumberFormat="1" applyFont="1" applyFill="1" applyAlignment="1">
      <alignment horizontal="right" vertical="center" indent="1"/>
    </xf>
    <xf numFmtId="3" fontId="18" fillId="0" borderId="0" xfId="50" applyNumberFormat="1" applyFont="1" applyFill="1" applyBorder="1" applyAlignment="1">
      <alignment horizontal="right" vertical="center" indent="1"/>
    </xf>
    <xf numFmtId="0" fontId="18" fillId="0" borderId="40" xfId="50" applyFont="1" applyBorder="1"/>
    <xf numFmtId="3" fontId="33" fillId="0" borderId="0" xfId="53" applyNumberFormat="1" applyFont="1" applyFill="1" applyBorder="1" applyAlignment="1" applyProtection="1">
      <alignment horizontal="right"/>
      <protection locked="0"/>
    </xf>
    <xf numFmtId="1" fontId="33" fillId="0" borderId="0" xfId="53" applyNumberFormat="1" applyFont="1" applyFill="1" applyBorder="1" applyAlignment="1" applyProtection="1">
      <alignment horizontal="right"/>
      <protection locked="0"/>
    </xf>
    <xf numFmtId="3" fontId="33" fillId="0" borderId="0" xfId="53" applyNumberFormat="1" applyFont="1" applyFill="1" applyBorder="1" applyAlignment="1" applyProtection="1">
      <alignment horizontal="left"/>
      <protection locked="0"/>
    </xf>
    <xf numFmtId="3" fontId="31" fillId="0" borderId="0" xfId="12" applyNumberFormat="1" applyFont="1" applyFill="1" applyBorder="1" applyAlignment="1" applyProtection="1">
      <alignment horizontal="right"/>
      <protection locked="0"/>
    </xf>
    <xf numFmtId="3" fontId="31" fillId="0" borderId="0" xfId="53" applyNumberFormat="1" applyFont="1" applyFill="1" applyBorder="1" applyAlignment="1" applyProtection="1">
      <alignment horizontal="left" wrapText="1"/>
      <protection locked="0"/>
    </xf>
    <xf numFmtId="3" fontId="31" fillId="0" borderId="0" xfId="53" applyNumberFormat="1" applyFont="1" applyFill="1" applyBorder="1" applyProtection="1">
      <protection locked="0"/>
    </xf>
    <xf numFmtId="181" fontId="31" fillId="0" borderId="0" xfId="12" applyNumberFormat="1" applyFont="1" applyFill="1" applyBorder="1" applyAlignment="1" applyProtection="1">
      <alignment horizontal="right"/>
      <protection locked="0"/>
    </xf>
    <xf numFmtId="3" fontId="33" fillId="0" borderId="0" xfId="12" applyNumberFormat="1" applyFont="1" applyFill="1" applyBorder="1" applyAlignment="1" applyProtection="1">
      <alignment horizontal="right"/>
      <protection locked="0"/>
    </xf>
    <xf numFmtId="3" fontId="33" fillId="0" borderId="0" xfId="53" applyNumberFormat="1" applyFont="1" applyFill="1" applyBorder="1" applyProtection="1">
      <protection locked="0"/>
    </xf>
    <xf numFmtId="3" fontId="33" fillId="0" borderId="0" xfId="53" applyNumberFormat="1" applyFont="1" applyFill="1" applyBorder="1" applyAlignment="1" applyProtection="1">
      <alignment horizontal="left" wrapText="1"/>
      <protection locked="0"/>
    </xf>
    <xf numFmtId="3" fontId="33" fillId="0" borderId="63" xfId="53" applyNumberFormat="1" applyFont="1" applyFill="1" applyBorder="1" applyAlignment="1" applyProtection="1">
      <alignment horizontal="right"/>
      <protection locked="0"/>
    </xf>
    <xf numFmtId="3" fontId="33" fillId="0" borderId="64" xfId="53" applyNumberFormat="1" applyFont="1" applyFill="1" applyBorder="1" applyAlignment="1" applyProtection="1">
      <alignment horizontal="right"/>
      <protection locked="0"/>
    </xf>
    <xf numFmtId="1" fontId="33" fillId="0" borderId="64" xfId="53" applyNumberFormat="1" applyFont="1" applyFill="1" applyBorder="1" applyAlignment="1" applyProtection="1">
      <alignment horizontal="right"/>
      <protection locked="0"/>
    </xf>
    <xf numFmtId="3" fontId="33" fillId="0" borderId="65" xfId="53" applyNumberFormat="1" applyFont="1" applyFill="1" applyBorder="1" applyAlignment="1" applyProtection="1">
      <alignment horizontal="left"/>
      <protection locked="0"/>
    </xf>
    <xf numFmtId="3" fontId="33" fillId="0" borderId="66" xfId="53" applyNumberFormat="1" applyFont="1" applyFill="1" applyBorder="1" applyAlignment="1" applyProtection="1">
      <alignment horizontal="left"/>
      <protection locked="0"/>
    </xf>
    <xf numFmtId="3" fontId="31" fillId="0" borderId="7" xfId="12" applyNumberFormat="1" applyFont="1" applyFill="1" applyBorder="1" applyAlignment="1" applyProtection="1">
      <alignment horizontal="right"/>
      <protection locked="0"/>
    </xf>
    <xf numFmtId="3" fontId="31" fillId="0" borderId="7" xfId="53" applyNumberFormat="1" applyFont="1" applyFill="1" applyBorder="1" applyAlignment="1" applyProtection="1">
      <alignment horizontal="left" wrapText="1"/>
      <protection locked="0"/>
    </xf>
    <xf numFmtId="3" fontId="31" fillId="0" borderId="48" xfId="53" applyNumberFormat="1" applyFont="1" applyFill="1" applyBorder="1" applyProtection="1">
      <protection locked="0"/>
    </xf>
    <xf numFmtId="3" fontId="31" fillId="0" borderId="67" xfId="12" applyNumberFormat="1" applyFont="1" applyFill="1" applyBorder="1" applyAlignment="1" applyProtection="1">
      <alignment horizontal="right"/>
      <protection locked="0"/>
    </xf>
    <xf numFmtId="3" fontId="33" fillId="0" borderId="54" xfId="12" applyNumberFormat="1" applyFont="1" applyFill="1" applyBorder="1" applyAlignment="1" applyProtection="1">
      <alignment horizontal="right"/>
      <protection locked="0"/>
    </xf>
    <xf numFmtId="3" fontId="33" fillId="0" borderId="8" xfId="12" applyNumberFormat="1" applyFont="1" applyFill="1" applyBorder="1" applyAlignment="1" applyProtection="1">
      <alignment horizontal="right"/>
      <protection locked="0"/>
    </xf>
    <xf numFmtId="3" fontId="33" fillId="0" borderId="8" xfId="53" applyNumberFormat="1" applyFont="1" applyFill="1" applyBorder="1" applyAlignment="1" applyProtection="1">
      <alignment horizontal="left"/>
      <protection locked="0"/>
    </xf>
    <xf numFmtId="3" fontId="33" fillId="0" borderId="53" xfId="53" applyNumberFormat="1" applyFont="1" applyFill="1" applyBorder="1" applyAlignment="1" applyProtection="1">
      <alignment horizontal="left"/>
      <protection locked="0"/>
    </xf>
    <xf numFmtId="3" fontId="31" fillId="0" borderId="68" xfId="12" applyNumberFormat="1" applyFont="1" applyFill="1" applyBorder="1" applyAlignment="1" applyProtection="1">
      <alignment horizontal="right"/>
      <protection locked="0"/>
    </xf>
    <xf numFmtId="164" fontId="31" fillId="0" borderId="7" xfId="12" applyNumberFormat="1" applyFont="1" applyFill="1" applyBorder="1" applyAlignment="1" applyProtection="1">
      <alignment horizontal="right"/>
      <protection locked="0"/>
    </xf>
    <xf numFmtId="164" fontId="31" fillId="0" borderId="0" xfId="12" applyNumberFormat="1" applyFont="1" applyFill="1" applyBorder="1" applyAlignment="1" applyProtection="1">
      <alignment horizontal="right"/>
      <protection locked="0"/>
    </xf>
    <xf numFmtId="3" fontId="33" fillId="0" borderId="69" xfId="12" applyNumberFormat="1" applyFont="1" applyFill="1" applyBorder="1" applyAlignment="1" applyProtection="1">
      <alignment horizontal="right"/>
      <protection locked="0"/>
    </xf>
    <xf numFmtId="3" fontId="33" fillId="0" borderId="69" xfId="53" applyNumberFormat="1" applyFont="1" applyFill="1" applyBorder="1" applyAlignment="1" applyProtection="1">
      <alignment horizontal="left"/>
      <protection locked="0"/>
    </xf>
    <xf numFmtId="3" fontId="33" fillId="0" borderId="68" xfId="12" applyNumberFormat="1" applyFont="1" applyFill="1" applyBorder="1" applyAlignment="1" applyProtection="1">
      <alignment horizontal="right"/>
      <protection locked="0"/>
    </xf>
    <xf numFmtId="3" fontId="33" fillId="0" borderId="68" xfId="53" applyNumberFormat="1" applyFont="1" applyFill="1" applyBorder="1" applyAlignment="1" applyProtection="1">
      <alignment horizontal="left"/>
      <protection locked="0"/>
    </xf>
    <xf numFmtId="164" fontId="33" fillId="0" borderId="0" xfId="12" applyNumberFormat="1" applyFont="1" applyFill="1" applyBorder="1" applyAlignment="1" applyProtection="1">
      <alignment horizontal="right"/>
      <protection locked="0"/>
    </xf>
    <xf numFmtId="9" fontId="31" fillId="0" borderId="68" xfId="12" quotePrefix="1" applyNumberFormat="1" applyFont="1" applyFill="1" applyBorder="1" applyAlignment="1">
      <alignment horizontal="right" indent="1"/>
    </xf>
    <xf numFmtId="3" fontId="33" fillId="0" borderId="7" xfId="12" applyNumberFormat="1" applyFont="1" applyFill="1" applyBorder="1" applyAlignment="1" applyProtection="1">
      <alignment horizontal="center" vertical="center"/>
      <protection locked="0"/>
    </xf>
    <xf numFmtId="3" fontId="33" fillId="0" borderId="0" xfId="12" applyNumberFormat="1" applyFont="1" applyFill="1" applyBorder="1" applyAlignment="1" applyProtection="1">
      <alignment horizontal="left" vertical="center"/>
      <protection locked="0"/>
    </xf>
    <xf numFmtId="3" fontId="33" fillId="0" borderId="0" xfId="12" applyNumberFormat="1" applyFont="1" applyFill="1" applyBorder="1" applyAlignment="1" applyProtection="1">
      <alignment horizontal="center" vertical="center"/>
      <protection locked="0"/>
    </xf>
    <xf numFmtId="3" fontId="31" fillId="0" borderId="0" xfId="53" applyNumberFormat="1" applyFont="1" applyFill="1" applyBorder="1" applyAlignment="1" applyProtection="1">
      <alignment horizontal="left"/>
      <protection locked="0"/>
    </xf>
    <xf numFmtId="0" fontId="44" fillId="0" borderId="0" xfId="54" applyFont="1"/>
    <xf numFmtId="0" fontId="44" fillId="0" borderId="0" xfId="54" applyFont="1" applyAlignment="1">
      <alignment horizontal="right"/>
    </xf>
    <xf numFmtId="0" fontId="44" fillId="0" borderId="0" xfId="54" applyFont="1" applyFill="1"/>
    <xf numFmtId="0" fontId="44" fillId="0" borderId="0" xfId="54" applyFont="1" applyBorder="1"/>
    <xf numFmtId="0" fontId="44" fillId="0" borderId="0" xfId="54" applyFont="1" applyBorder="1" applyAlignment="1">
      <alignment horizontal="right"/>
    </xf>
    <xf numFmtId="0" fontId="44" fillId="0" borderId="0" xfId="54" applyFont="1" applyFill="1" applyBorder="1"/>
    <xf numFmtId="0" fontId="44" fillId="0" borderId="0" xfId="54" applyFont="1" applyFill="1" applyBorder="1" applyAlignment="1">
      <alignment horizontal="right"/>
    </xf>
    <xf numFmtId="3" fontId="79" fillId="0" borderId="0" xfId="54" applyNumberFormat="1" applyFont="1" applyBorder="1"/>
    <xf numFmtId="0" fontId="79" fillId="0" borderId="0" xfId="54" applyFont="1" applyBorder="1"/>
    <xf numFmtId="3" fontId="80" fillId="0" borderId="0" xfId="54" applyNumberFormat="1" applyFont="1" applyBorder="1"/>
    <xf numFmtId="0" fontId="80" fillId="0" borderId="0" xfId="54" applyFont="1" applyBorder="1"/>
    <xf numFmtId="0" fontId="80" fillId="0" borderId="0" xfId="54" applyFont="1" applyBorder="1" applyAlignment="1">
      <alignment horizontal="center"/>
    </xf>
    <xf numFmtId="3" fontId="44" fillId="0" borderId="0" xfId="54" applyNumberFormat="1" applyFont="1" applyFill="1" applyBorder="1" applyAlignment="1">
      <alignment horizontal="right" vertical="center" indent="1"/>
    </xf>
    <xf numFmtId="3" fontId="70" fillId="0" borderId="0" xfId="54" applyNumberFormat="1" applyFont="1" applyFill="1" applyBorder="1" applyAlignment="1">
      <alignment horizontal="right" vertical="center" wrapText="1"/>
    </xf>
    <xf numFmtId="0" fontId="70" fillId="0" borderId="0" xfId="54" applyFont="1" applyFill="1" applyBorder="1" applyAlignment="1">
      <alignment horizontal="left" vertical="center" wrapText="1" indent="1" readingOrder="1"/>
    </xf>
    <xf numFmtId="10" fontId="31" fillId="0" borderId="0" xfId="55" applyNumberFormat="1" applyFont="1" applyFill="1" applyBorder="1" applyAlignment="1">
      <alignment horizontal="center" vertical="center"/>
    </xf>
    <xf numFmtId="10" fontId="31" fillId="0" borderId="0" xfId="55" applyNumberFormat="1" applyFont="1" applyFill="1" applyBorder="1" applyAlignment="1">
      <alignment horizontal="right" vertical="center"/>
    </xf>
    <xf numFmtId="0" fontId="31" fillId="0" borderId="0" xfId="54" applyFont="1" applyFill="1" applyBorder="1" applyAlignment="1">
      <alignment horizontal="left" indent="1"/>
    </xf>
    <xf numFmtId="0" fontId="29" fillId="0" borderId="0" xfId="54" applyFont="1" applyFill="1" applyBorder="1" applyAlignment="1">
      <alignment horizontal="center" vertical="center" wrapText="1" readingOrder="1"/>
    </xf>
    <xf numFmtId="0" fontId="29" fillId="0" borderId="0" xfId="54" applyFont="1" applyFill="1" applyBorder="1" applyAlignment="1">
      <alignment horizontal="right" vertical="center" wrapText="1"/>
    </xf>
    <xf numFmtId="0" fontId="31" fillId="0" borderId="0" xfId="54" applyFont="1" applyFill="1" applyBorder="1" applyAlignment="1"/>
    <xf numFmtId="3" fontId="31" fillId="0" borderId="0" xfId="54" applyNumberFormat="1" applyFont="1" applyFill="1" applyBorder="1" applyAlignment="1">
      <alignment horizontal="right" vertical="center"/>
    </xf>
    <xf numFmtId="0" fontId="18" fillId="0" borderId="0" xfId="54" applyFont="1" applyFill="1" applyBorder="1" applyAlignment="1">
      <alignment horizontal="left" vertical="center" indent="1"/>
    </xf>
    <xf numFmtId="0" fontId="18" fillId="0" borderId="0" xfId="54" applyFont="1" applyFill="1" applyBorder="1"/>
    <xf numFmtId="0" fontId="18" fillId="0" borderId="0" xfId="54" applyFont="1"/>
    <xf numFmtId="0" fontId="33" fillId="0" borderId="0" xfId="54" applyFont="1" applyFill="1" applyBorder="1" applyAlignment="1">
      <alignment horizontal="right" vertical="center"/>
    </xf>
    <xf numFmtId="0" fontId="31" fillId="0" borderId="0" xfId="54" applyFont="1" applyFill="1" applyBorder="1" applyAlignment="1">
      <alignment horizontal="right" vertical="center"/>
    </xf>
    <xf numFmtId="0" fontId="44" fillId="0" borderId="0" xfId="54" applyFont="1" applyFill="1" applyBorder="1" applyAlignment="1">
      <alignment vertical="center"/>
    </xf>
    <xf numFmtId="0" fontId="33" fillId="3" borderId="0" xfId="54" applyFont="1" applyFill="1" applyBorder="1" applyAlignment="1">
      <alignment horizontal="right" vertical="center"/>
    </xf>
    <xf numFmtId="0" fontId="33" fillId="3" borderId="0" xfId="54" applyFont="1" applyFill="1" applyBorder="1" applyAlignment="1">
      <alignment horizontal="left" vertical="center" wrapText="1" indent="1" readingOrder="1"/>
    </xf>
    <xf numFmtId="0" fontId="31" fillId="0" borderId="0" xfId="54" applyFont="1" applyFill="1" applyBorder="1" applyAlignment="1">
      <alignment horizontal="left" vertical="center" wrapText="1" indent="1" readingOrder="1"/>
    </xf>
    <xf numFmtId="3" fontId="33" fillId="3" borderId="0" xfId="54" applyNumberFormat="1" applyFont="1" applyFill="1" applyBorder="1" applyAlignment="1">
      <alignment horizontal="right" vertical="center"/>
    </xf>
    <xf numFmtId="0" fontId="29" fillId="0" borderId="13" xfId="54" applyFont="1" applyFill="1" applyBorder="1" applyAlignment="1">
      <alignment horizontal="right" vertical="center" wrapText="1"/>
    </xf>
    <xf numFmtId="0" fontId="29" fillId="0" borderId="13" xfId="54" applyFont="1" applyFill="1" applyBorder="1" applyAlignment="1">
      <alignment horizontal="left" vertical="center" wrapText="1" indent="1" readingOrder="1"/>
    </xf>
    <xf numFmtId="0" fontId="33" fillId="0" borderId="0" xfId="54" applyFont="1" applyAlignment="1">
      <alignment vertical="center"/>
    </xf>
    <xf numFmtId="0" fontId="24" fillId="0" borderId="0" xfId="54" applyFont="1" applyAlignment="1">
      <alignment vertical="center"/>
    </xf>
    <xf numFmtId="9" fontId="21" fillId="3" borderId="23" xfId="54" applyNumberFormat="1" applyFont="1" applyFill="1" applyBorder="1" applyAlignment="1">
      <alignment horizontal="right" vertical="center"/>
    </xf>
    <xf numFmtId="9" fontId="21" fillId="3" borderId="22" xfId="54" applyNumberFormat="1" applyFont="1" applyFill="1" applyBorder="1" applyAlignment="1">
      <alignment horizontal="right" vertical="center"/>
    </xf>
    <xf numFmtId="9" fontId="21" fillId="3" borderId="5" xfId="54" applyNumberFormat="1" applyFont="1" applyFill="1" applyBorder="1" applyAlignment="1">
      <alignment horizontal="right" vertical="center"/>
    </xf>
    <xf numFmtId="9" fontId="21" fillId="3" borderId="21" xfId="54" applyNumberFormat="1" applyFont="1" applyFill="1" applyBorder="1" applyAlignment="1">
      <alignment horizontal="right" vertical="center"/>
    </xf>
    <xf numFmtId="9" fontId="18" fillId="0" borderId="18" xfId="54" applyNumberFormat="1" applyFont="1" applyBorder="1" applyAlignment="1">
      <alignment horizontal="right" vertical="center"/>
    </xf>
    <xf numFmtId="9" fontId="18" fillId="0" borderId="20" xfId="54" applyNumberFormat="1" applyFont="1" applyBorder="1" applyAlignment="1">
      <alignment horizontal="right" vertical="center"/>
    </xf>
    <xf numFmtId="9" fontId="18" fillId="0" borderId="2" xfId="54" applyNumberFormat="1" applyFont="1" applyBorder="1" applyAlignment="1">
      <alignment horizontal="right" vertical="center"/>
    </xf>
    <xf numFmtId="0" fontId="31" fillId="0" borderId="1" xfId="54" applyFont="1" applyFill="1" applyBorder="1" applyAlignment="1">
      <alignment horizontal="left" vertical="center" wrapText="1" indent="1" readingOrder="1"/>
    </xf>
    <xf numFmtId="9" fontId="18" fillId="0" borderId="12" xfId="54" applyNumberFormat="1" applyFont="1" applyBorder="1" applyAlignment="1">
      <alignment horizontal="right" vertical="center"/>
    </xf>
    <xf numFmtId="9" fontId="18" fillId="0" borderId="11" xfId="54" applyNumberFormat="1" applyFont="1" applyBorder="1" applyAlignment="1">
      <alignment horizontal="right" vertical="center"/>
    </xf>
    <xf numFmtId="9" fontId="18" fillId="0" borderId="0" xfId="54" applyNumberFormat="1" applyFont="1" applyBorder="1" applyAlignment="1">
      <alignment horizontal="right" vertical="center"/>
    </xf>
    <xf numFmtId="9" fontId="21" fillId="0" borderId="12" xfId="54" applyNumberFormat="1" applyFont="1" applyFill="1" applyBorder="1" applyAlignment="1">
      <alignment horizontal="right" vertical="center"/>
    </xf>
    <xf numFmtId="9" fontId="21" fillId="0" borderId="11" xfId="54" applyNumberFormat="1" applyFont="1" applyFill="1" applyBorder="1" applyAlignment="1">
      <alignment horizontal="right" vertical="center"/>
    </xf>
    <xf numFmtId="9" fontId="21" fillId="0" borderId="0" xfId="54" applyNumberFormat="1" applyFont="1" applyFill="1" applyBorder="1" applyAlignment="1">
      <alignment horizontal="right" vertical="center"/>
    </xf>
    <xf numFmtId="0" fontId="18" fillId="0" borderId="0" xfId="54" applyFont="1" applyBorder="1" applyAlignment="1">
      <alignment horizontal="right" vertical="center"/>
    </xf>
    <xf numFmtId="0" fontId="33" fillId="0" borderId="0" xfId="54" applyFont="1" applyFill="1" applyBorder="1" applyAlignment="1">
      <alignment horizontal="left" vertical="center" wrapText="1" indent="1" readingOrder="1"/>
    </xf>
    <xf numFmtId="9" fontId="21" fillId="3" borderId="12" xfId="54" applyNumberFormat="1" applyFont="1" applyFill="1" applyBorder="1" applyAlignment="1">
      <alignment horizontal="right" vertical="center"/>
    </xf>
    <xf numFmtId="9" fontId="21" fillId="3" borderId="11" xfId="54" applyNumberFormat="1" applyFont="1" applyFill="1" applyBorder="1" applyAlignment="1">
      <alignment horizontal="right" vertical="center"/>
    </xf>
    <xf numFmtId="9" fontId="21" fillId="3" borderId="0" xfId="54" applyNumberFormat="1" applyFont="1" applyFill="1" applyBorder="1" applyAlignment="1">
      <alignment horizontal="right" vertical="center"/>
    </xf>
    <xf numFmtId="2" fontId="31" fillId="0" borderId="1" xfId="54" applyNumberFormat="1" applyFont="1" applyFill="1" applyBorder="1" applyAlignment="1">
      <alignment horizontal="left" vertical="center" wrapText="1" indent="1" readingOrder="1"/>
    </xf>
    <xf numFmtId="2" fontId="31" fillId="0" borderId="0" xfId="54" applyNumberFormat="1" applyFont="1" applyFill="1" applyBorder="1" applyAlignment="1">
      <alignment horizontal="left" vertical="center" wrapText="1" indent="1" readingOrder="1"/>
    </xf>
    <xf numFmtId="0" fontId="21" fillId="0" borderId="1" xfId="54" applyFont="1" applyBorder="1" applyAlignment="1">
      <alignment horizontal="right"/>
    </xf>
    <xf numFmtId="0" fontId="21" fillId="0" borderId="14" xfId="54" applyFont="1" applyBorder="1" applyAlignment="1">
      <alignment horizontal="right"/>
    </xf>
    <xf numFmtId="0" fontId="29" fillId="0" borderId="19" xfId="54" applyFont="1" applyFill="1" applyBorder="1" applyAlignment="1">
      <alignment horizontal="left" vertical="center" wrapText="1" indent="1" readingOrder="1"/>
    </xf>
    <xf numFmtId="0" fontId="18" fillId="0" borderId="12" xfId="54" applyFont="1" applyBorder="1"/>
    <xf numFmtId="0" fontId="18" fillId="0" borderId="11" xfId="54" applyFont="1" applyBorder="1"/>
    <xf numFmtId="0" fontId="18" fillId="0" borderId="0" xfId="54" applyFont="1" applyBorder="1"/>
    <xf numFmtId="0" fontId="24" fillId="0" borderId="10" xfId="54" applyFont="1" applyBorder="1"/>
    <xf numFmtId="0" fontId="24" fillId="0" borderId="3" xfId="54" applyFont="1" applyBorder="1"/>
    <xf numFmtId="0" fontId="78" fillId="0" borderId="0" xfId="54" applyFont="1" applyAlignment="1">
      <alignment horizontal="right" vertical="center"/>
    </xf>
    <xf numFmtId="0" fontId="18" fillId="0" borderId="0" xfId="54" applyFont="1" applyFill="1" applyBorder="1" applyAlignment="1">
      <alignment horizontal="left" indent="1"/>
    </xf>
    <xf numFmtId="9" fontId="31" fillId="0" borderId="18" xfId="54" applyNumberFormat="1" applyFont="1" applyFill="1" applyBorder="1" applyAlignment="1">
      <alignment horizontal="right" vertical="center"/>
    </xf>
    <xf numFmtId="9" fontId="31" fillId="0" borderId="17" xfId="54" applyNumberFormat="1" applyFont="1" applyFill="1" applyBorder="1" applyAlignment="1">
      <alignment horizontal="right" vertical="center"/>
    </xf>
    <xf numFmtId="9" fontId="18" fillId="0" borderId="16" xfId="54" applyNumberFormat="1" applyFont="1" applyBorder="1" applyAlignment="1">
      <alignment horizontal="right" vertical="center"/>
    </xf>
    <xf numFmtId="0" fontId="18" fillId="0" borderId="12" xfId="54" applyFont="1" applyBorder="1" applyAlignment="1">
      <alignment horizontal="right" vertical="center"/>
    </xf>
    <xf numFmtId="3" fontId="18" fillId="0" borderId="11" xfId="54" applyNumberFormat="1" applyFont="1" applyBorder="1" applyAlignment="1">
      <alignment horizontal="right" vertical="center"/>
    </xf>
    <xf numFmtId="3" fontId="18" fillId="0" borderId="0" xfId="54" applyNumberFormat="1" applyFont="1" applyBorder="1" applyAlignment="1">
      <alignment horizontal="right" vertical="center"/>
    </xf>
    <xf numFmtId="3" fontId="31" fillId="0" borderId="11" xfId="54" applyNumberFormat="1" applyFont="1" applyBorder="1" applyAlignment="1">
      <alignment horizontal="right" vertical="center"/>
    </xf>
    <xf numFmtId="1" fontId="18" fillId="0" borderId="12" xfId="54" applyNumberFormat="1" applyFont="1" applyBorder="1" applyAlignment="1">
      <alignment horizontal="right" vertical="center"/>
    </xf>
    <xf numFmtId="1" fontId="18" fillId="0" borderId="11" xfId="54" applyNumberFormat="1" applyFont="1" applyBorder="1" applyAlignment="1">
      <alignment horizontal="right" vertical="center"/>
    </xf>
    <xf numFmtId="1" fontId="18" fillId="0" borderId="0" xfId="54" applyNumberFormat="1" applyFont="1" applyBorder="1" applyAlignment="1">
      <alignment horizontal="right" vertical="center"/>
    </xf>
    <xf numFmtId="0" fontId="68" fillId="0" borderId="12" xfId="54" applyFont="1" applyBorder="1" applyAlignment="1">
      <alignment horizontal="right" vertical="center"/>
    </xf>
    <xf numFmtId="0" fontId="18" fillId="0" borderId="11" xfId="54" applyFont="1" applyBorder="1" applyAlignment="1">
      <alignment horizontal="right" vertical="center"/>
    </xf>
    <xf numFmtId="0" fontId="31" fillId="0" borderId="0" xfId="54" applyFont="1" applyFill="1" applyBorder="1" applyAlignment="1">
      <alignment horizontal="right" vertical="center" wrapText="1"/>
    </xf>
    <xf numFmtId="0" fontId="70" fillId="0" borderId="0" xfId="54" applyFont="1" applyFill="1" applyBorder="1" applyAlignment="1">
      <alignment horizontal="right" vertical="center"/>
    </xf>
    <xf numFmtId="0" fontId="31" fillId="0" borderId="0" xfId="54" applyFont="1" applyFill="1" applyBorder="1" applyAlignment="1">
      <alignment horizontal="left" vertical="center" wrapText="1" indent="1"/>
    </xf>
    <xf numFmtId="0" fontId="77" fillId="0" borderId="0" xfId="54" applyFont="1" applyAlignment="1">
      <alignment horizontal="right" vertical="center"/>
    </xf>
    <xf numFmtId="0" fontId="70" fillId="0" borderId="0" xfId="54" applyFont="1" applyFill="1" applyBorder="1" applyAlignment="1">
      <alignment vertical="center"/>
    </xf>
    <xf numFmtId="0" fontId="5" fillId="0" borderId="0" xfId="54"/>
    <xf numFmtId="0" fontId="5" fillId="0" borderId="0" xfId="54" applyFill="1" applyBorder="1"/>
    <xf numFmtId="0" fontId="21" fillId="0" borderId="1" xfId="54" applyFont="1" applyFill="1" applyBorder="1" applyAlignment="1">
      <alignment horizontal="right"/>
    </xf>
    <xf numFmtId="0" fontId="21" fillId="0" borderId="14" xfId="54" applyFont="1" applyFill="1" applyBorder="1" applyAlignment="1">
      <alignment horizontal="right"/>
    </xf>
    <xf numFmtId="0" fontId="29" fillId="0" borderId="28" xfId="54" applyFont="1" applyFill="1" applyBorder="1" applyAlignment="1">
      <alignment horizontal="center" vertical="center" wrapText="1" readingOrder="1"/>
    </xf>
    <xf numFmtId="0" fontId="29" fillId="0" borderId="19" xfId="54" applyFont="1" applyFill="1" applyBorder="1" applyAlignment="1">
      <alignment horizontal="center" vertical="center" wrapText="1" readingOrder="1"/>
    </xf>
    <xf numFmtId="0" fontId="29" fillId="0" borderId="28" xfId="54" applyFont="1" applyFill="1" applyBorder="1" applyAlignment="1">
      <alignment horizontal="left" vertical="center" wrapText="1" indent="1" readingOrder="1"/>
    </xf>
    <xf numFmtId="0" fontId="5" fillId="0" borderId="12" xfId="54" applyFill="1" applyBorder="1"/>
    <xf numFmtId="0" fontId="5" fillId="0" borderId="16" xfId="54" applyFill="1" applyBorder="1"/>
    <xf numFmtId="0" fontId="44" fillId="0" borderId="12" xfId="54" applyFont="1" applyFill="1" applyBorder="1"/>
    <xf numFmtId="0" fontId="44" fillId="0" borderId="16" xfId="54" applyFont="1" applyFill="1" applyBorder="1"/>
    <xf numFmtId="0" fontId="24" fillId="0" borderId="27" xfId="54" applyFont="1" applyFill="1" applyBorder="1"/>
    <xf numFmtId="0" fontId="24" fillId="0" borderId="3" xfId="54" applyFont="1" applyFill="1" applyBorder="1"/>
    <xf numFmtId="0" fontId="24" fillId="0" borderId="0" xfId="54" applyFont="1" applyFill="1" applyAlignment="1">
      <alignment vertical="center"/>
    </xf>
    <xf numFmtId="0" fontId="36" fillId="0" borderId="0" xfId="54" applyFont="1" applyAlignment="1">
      <alignment vertical="center"/>
    </xf>
    <xf numFmtId="0" fontId="31" fillId="0" borderId="0" xfId="54" applyFont="1" applyFill="1" applyBorder="1" applyAlignment="1">
      <alignment horizontal="left" vertical="center" indent="1" readingOrder="1"/>
    </xf>
    <xf numFmtId="0" fontId="18" fillId="0" borderId="12" xfId="54" applyFont="1" applyFill="1" applyBorder="1" applyAlignment="1">
      <alignment horizontal="right" vertical="center"/>
    </xf>
    <xf numFmtId="0" fontId="18" fillId="0" borderId="0" xfId="54" applyFont="1" applyFill="1" applyAlignment="1">
      <alignment horizontal="right" vertical="center"/>
    </xf>
    <xf numFmtId="0" fontId="31" fillId="0" borderId="12" xfId="54" applyFont="1" applyFill="1" applyBorder="1" applyAlignment="1">
      <alignment horizontal="right" vertical="center" wrapText="1"/>
    </xf>
    <xf numFmtId="0" fontId="31" fillId="0" borderId="16" xfId="54" applyFont="1" applyFill="1" applyBorder="1" applyAlignment="1">
      <alignment horizontal="right" vertical="center" wrapText="1"/>
    </xf>
    <xf numFmtId="0" fontId="31" fillId="0" borderId="0" xfId="54" applyFont="1" applyFill="1" applyBorder="1" applyAlignment="1">
      <alignment horizontal="right" vertical="center" wrapText="1" indent="1"/>
    </xf>
    <xf numFmtId="0" fontId="31" fillId="0" borderId="0" xfId="54" applyFont="1" applyFill="1" applyBorder="1" applyAlignment="1">
      <alignment horizontal="left" vertical="center" indent="1"/>
    </xf>
    <xf numFmtId="0" fontId="33" fillId="3" borderId="0" xfId="54" applyFont="1" applyFill="1" applyBorder="1" applyAlignment="1">
      <alignment horizontal="right" vertical="center" wrapText="1" indent="1" readingOrder="1"/>
    </xf>
    <xf numFmtId="0" fontId="33" fillId="3" borderId="0" xfId="54" applyFont="1" applyFill="1" applyBorder="1" applyAlignment="1">
      <alignment horizontal="left" vertical="center" indent="1" readingOrder="1"/>
    </xf>
    <xf numFmtId="0" fontId="5" fillId="0" borderId="0" xfId="54" applyBorder="1"/>
    <xf numFmtId="0" fontId="31" fillId="0" borderId="0" xfId="54" applyFont="1" applyFill="1" applyBorder="1" applyAlignment="1">
      <alignment horizontal="right" vertical="center" wrapText="1" indent="1" readingOrder="1"/>
    </xf>
    <xf numFmtId="3" fontId="33" fillId="3" borderId="0" xfId="54" applyNumberFormat="1" applyFont="1" applyFill="1" applyBorder="1" applyAlignment="1">
      <alignment horizontal="right" vertical="center" wrapText="1" indent="1" readingOrder="1"/>
    </xf>
    <xf numFmtId="9" fontId="31" fillId="0" borderId="71" xfId="6" applyFont="1" applyFill="1" applyBorder="1" applyAlignment="1" applyProtection="1">
      <alignment horizontal="right" vertical="center"/>
      <protection hidden="1"/>
    </xf>
    <xf numFmtId="3" fontId="31" fillId="0" borderId="0" xfId="54" applyNumberFormat="1" applyFont="1" applyFill="1" applyBorder="1" applyAlignment="1">
      <alignment horizontal="right" vertical="center" wrapText="1" indent="1" readingOrder="1"/>
    </xf>
    <xf numFmtId="0" fontId="5" fillId="0" borderId="12" xfId="54" applyBorder="1"/>
    <xf numFmtId="0" fontId="44" fillId="0" borderId="16" xfId="54" applyFont="1" applyBorder="1"/>
    <xf numFmtId="0" fontId="24" fillId="0" borderId="27" xfId="54" applyFont="1" applyBorder="1"/>
    <xf numFmtId="0" fontId="44" fillId="0" borderId="12" xfId="54" applyFont="1" applyFill="1" applyBorder="1" applyAlignment="1">
      <alignment horizontal="right"/>
    </xf>
    <xf numFmtId="0" fontId="44" fillId="0" borderId="16" xfId="54" applyFont="1" applyFill="1" applyBorder="1" applyAlignment="1">
      <alignment horizontal="right"/>
    </xf>
    <xf numFmtId="0" fontId="5" fillId="0" borderId="12" xfId="54" applyFill="1" applyBorder="1" applyAlignment="1">
      <alignment horizontal="right"/>
    </xf>
    <xf numFmtId="0" fontId="5" fillId="0" borderId="16" xfId="54" applyFill="1" applyBorder="1" applyAlignment="1">
      <alignment horizontal="right"/>
    </xf>
    <xf numFmtId="0" fontId="31" fillId="0" borderId="12" xfId="54" applyFont="1" applyFill="1" applyBorder="1" applyAlignment="1">
      <alignment horizontal="right" vertical="center" wrapText="1" indent="1"/>
    </xf>
    <xf numFmtId="3" fontId="31" fillId="0" borderId="3" xfId="54" applyNumberFormat="1" applyFont="1" applyFill="1" applyBorder="1" applyAlignment="1">
      <alignment horizontal="right" vertical="center" wrapText="1" indent="1" readingOrder="1"/>
    </xf>
    <xf numFmtId="0" fontId="5" fillId="0" borderId="16" xfId="54" applyBorder="1"/>
    <xf numFmtId="0" fontId="70" fillId="0" borderId="2" xfId="54" applyFont="1" applyFill="1" applyBorder="1" applyAlignment="1">
      <alignment vertical="center"/>
    </xf>
    <xf numFmtId="0" fontId="78" fillId="0" borderId="0" xfId="54" applyFont="1" applyAlignment="1">
      <alignment vertical="center"/>
    </xf>
    <xf numFmtId="3" fontId="18" fillId="0" borderId="0" xfId="54" applyNumberFormat="1" applyFont="1" applyAlignment="1">
      <alignment horizontal="right" indent="1"/>
    </xf>
    <xf numFmtId="3" fontId="18" fillId="0" borderId="0" xfId="54" applyNumberFormat="1" applyFont="1" applyAlignment="1">
      <alignment horizontal="right" vertical="center" indent="1"/>
    </xf>
    <xf numFmtId="0" fontId="18" fillId="0" borderId="0" xfId="54" applyFont="1" applyAlignment="1">
      <alignment horizontal="left" vertical="center" indent="1"/>
    </xf>
    <xf numFmtId="0" fontId="18" fillId="0" borderId="12" xfId="54" applyFont="1" applyBorder="1" applyAlignment="1">
      <alignment horizontal="right" vertical="center" indent="1"/>
    </xf>
    <xf numFmtId="1" fontId="18" fillId="0" borderId="0" xfId="54" applyNumberFormat="1" applyFont="1" applyAlignment="1">
      <alignment horizontal="right" vertical="center" indent="1"/>
    </xf>
    <xf numFmtId="0" fontId="18" fillId="0" borderId="12" xfId="54" applyFont="1" applyFill="1" applyBorder="1" applyAlignment="1">
      <alignment horizontal="right" vertical="center" indent="1" readingOrder="1"/>
    </xf>
    <xf numFmtId="0" fontId="18" fillId="0" borderId="16" xfId="54" applyFont="1" applyFill="1" applyBorder="1" applyAlignment="1">
      <alignment horizontal="right" vertical="center" indent="1" readingOrder="1"/>
    </xf>
    <xf numFmtId="0" fontId="18" fillId="0" borderId="0" xfId="54" applyFont="1" applyAlignment="1">
      <alignment horizontal="right" vertical="center" indent="1"/>
    </xf>
    <xf numFmtId="0" fontId="21" fillId="3" borderId="12" xfId="54" applyFont="1" applyFill="1" applyBorder="1" applyAlignment="1">
      <alignment horizontal="right" vertical="center" indent="1"/>
    </xf>
    <xf numFmtId="0" fontId="21" fillId="3" borderId="0" xfId="54" applyFont="1" applyFill="1" applyAlignment="1">
      <alignment horizontal="right" vertical="center" indent="1"/>
    </xf>
    <xf numFmtId="0" fontId="21" fillId="3" borderId="0" xfId="54" applyFont="1" applyFill="1" applyAlignment="1">
      <alignment horizontal="left" vertical="center" indent="1"/>
    </xf>
    <xf numFmtId="0" fontId="18" fillId="0" borderId="38" xfId="54" applyFont="1" applyBorder="1" applyAlignment="1">
      <alignment horizontal="right" vertical="center" indent="1"/>
    </xf>
    <xf numFmtId="0" fontId="21" fillId="0" borderId="15" xfId="54" applyFont="1" applyFill="1" applyBorder="1" applyAlignment="1">
      <alignment horizontal="center"/>
    </xf>
    <xf numFmtId="0" fontId="21" fillId="0" borderId="14" xfId="54" applyFont="1" applyFill="1" applyBorder="1" applyAlignment="1">
      <alignment horizontal="center"/>
    </xf>
    <xf numFmtId="0" fontId="21" fillId="0" borderId="37" xfId="54" applyFont="1" applyBorder="1" applyAlignment="1">
      <alignment horizontal="center" vertical="center"/>
    </xf>
    <xf numFmtId="0" fontId="21" fillId="0" borderId="37" xfId="54" applyFont="1" applyBorder="1" applyAlignment="1">
      <alignment horizontal="left" indent="1"/>
    </xf>
    <xf numFmtId="0" fontId="24" fillId="0" borderId="27" xfId="54" applyFont="1" applyFill="1" applyBorder="1" applyAlignment="1">
      <alignment vertical="center"/>
    </xf>
    <xf numFmtId="0" fontId="24" fillId="0" borderId="26" xfId="54" applyFont="1" applyFill="1" applyBorder="1" applyAlignment="1">
      <alignment vertical="center"/>
    </xf>
    <xf numFmtId="0" fontId="82" fillId="0" borderId="0" xfId="54" applyFont="1"/>
    <xf numFmtId="0" fontId="36" fillId="0" borderId="0" xfId="54" applyFont="1"/>
    <xf numFmtId="0" fontId="29" fillId="0" borderId="25" xfId="54" applyFont="1" applyFill="1" applyBorder="1" applyAlignment="1">
      <alignment horizontal="right" vertical="center" wrapText="1"/>
    </xf>
    <xf numFmtId="0" fontId="29" fillId="0" borderId="24" xfId="54" applyFont="1" applyFill="1" applyBorder="1" applyAlignment="1">
      <alignment horizontal="right" vertical="center" wrapText="1"/>
    </xf>
    <xf numFmtId="9" fontId="31" fillId="0" borderId="0" xfId="54" applyNumberFormat="1" applyFont="1" applyFill="1" applyBorder="1" applyAlignment="1">
      <alignment horizontal="right" vertical="center"/>
    </xf>
    <xf numFmtId="166" fontId="33" fillId="3" borderId="12" xfId="54" applyNumberFormat="1" applyFont="1" applyFill="1" applyBorder="1" applyAlignment="1">
      <alignment horizontal="right" vertical="center" indent="1" readingOrder="1"/>
    </xf>
    <xf numFmtId="166" fontId="33" fillId="3" borderId="0" xfId="54" applyNumberFormat="1" applyFont="1" applyFill="1" applyBorder="1" applyAlignment="1">
      <alignment horizontal="right" vertical="center" indent="1" readingOrder="1"/>
    </xf>
    <xf numFmtId="166" fontId="31" fillId="0" borderId="15" xfId="54" applyNumberFormat="1" applyFont="1" applyFill="1" applyBorder="1" applyAlignment="1">
      <alignment horizontal="right" vertical="center" indent="1" readingOrder="1"/>
    </xf>
    <xf numFmtId="166" fontId="31" fillId="0" borderId="1" xfId="54" applyNumberFormat="1" applyFont="1" applyFill="1" applyBorder="1" applyAlignment="1">
      <alignment horizontal="right" vertical="center" indent="1" readingOrder="1"/>
    </xf>
    <xf numFmtId="166" fontId="31" fillId="0" borderId="12" xfId="54" applyNumberFormat="1" applyFont="1" applyFill="1" applyBorder="1" applyAlignment="1">
      <alignment horizontal="right" vertical="center" indent="1" readingOrder="1"/>
    </xf>
    <xf numFmtId="166" fontId="31" fillId="0" borderId="0" xfId="54" applyNumberFormat="1" applyFont="1" applyFill="1" applyBorder="1" applyAlignment="1">
      <alignment horizontal="right" vertical="center" indent="1" readingOrder="1"/>
    </xf>
    <xf numFmtId="166" fontId="33" fillId="0" borderId="12" xfId="54" applyNumberFormat="1" applyFont="1" applyFill="1" applyBorder="1" applyAlignment="1">
      <alignment horizontal="right" vertical="center" indent="1"/>
    </xf>
    <xf numFmtId="166" fontId="33" fillId="0" borderId="16" xfId="54" applyNumberFormat="1" applyFont="1" applyFill="1" applyBorder="1" applyAlignment="1">
      <alignment horizontal="right" vertical="center" indent="1"/>
    </xf>
    <xf numFmtId="166" fontId="33" fillId="0" borderId="12" xfId="54" applyNumberFormat="1" applyFont="1" applyFill="1" applyBorder="1" applyAlignment="1">
      <alignment horizontal="right" vertical="center" indent="1" readingOrder="1"/>
    </xf>
    <xf numFmtId="166" fontId="33" fillId="0" borderId="0" xfId="54" applyNumberFormat="1" applyFont="1" applyFill="1" applyBorder="1" applyAlignment="1">
      <alignment horizontal="right" vertical="center" indent="1" readingOrder="1"/>
    </xf>
    <xf numFmtId="166" fontId="31" fillId="0" borderId="15" xfId="54" applyNumberFormat="1" applyFont="1" applyFill="1" applyBorder="1" applyAlignment="1">
      <alignment horizontal="right" vertical="center" wrapText="1" indent="1" readingOrder="1"/>
    </xf>
    <xf numFmtId="166" fontId="31" fillId="0" borderId="1" xfId="54" applyNumberFormat="1" applyFont="1" applyFill="1" applyBorder="1" applyAlignment="1">
      <alignment horizontal="right" vertical="center" wrapText="1" indent="1" readingOrder="1"/>
    </xf>
    <xf numFmtId="166" fontId="31" fillId="0" borderId="12" xfId="54" applyNumberFormat="1" applyFont="1" applyFill="1" applyBorder="1" applyAlignment="1">
      <alignment horizontal="right" vertical="center" wrapText="1" indent="1" readingOrder="1"/>
    </xf>
    <xf numFmtId="166" fontId="31" fillId="0" borderId="0" xfId="54" applyNumberFormat="1" applyFont="1" applyFill="1" applyBorder="1" applyAlignment="1">
      <alignment horizontal="right" vertical="center" wrapText="1" indent="1" readingOrder="1"/>
    </xf>
    <xf numFmtId="0" fontId="21" fillId="0" borderId="15" xfId="54" applyFont="1" applyBorder="1" applyAlignment="1">
      <alignment horizontal="right"/>
    </xf>
    <xf numFmtId="0" fontId="29" fillId="0" borderId="28" xfId="54" applyFont="1" applyFill="1" applyBorder="1" applyAlignment="1">
      <alignment horizontal="right" vertical="center" wrapText="1"/>
    </xf>
    <xf numFmtId="0" fontId="29" fillId="0" borderId="19" xfId="54" applyFont="1" applyFill="1" applyBorder="1" applyAlignment="1">
      <alignment horizontal="right" vertical="center" wrapText="1"/>
    </xf>
    <xf numFmtId="0" fontId="44" fillId="0" borderId="12" xfId="54" applyFont="1" applyBorder="1"/>
    <xf numFmtId="0" fontId="24" fillId="0" borderId="27" xfId="54" applyFont="1" applyBorder="1" applyAlignment="1">
      <alignment vertical="center"/>
    </xf>
    <xf numFmtId="0" fontId="24" fillId="0" borderId="0" xfId="54" applyFont="1" applyAlignment="1">
      <alignment horizontal="right" vertical="center"/>
    </xf>
    <xf numFmtId="9" fontId="33" fillId="3" borderId="12" xfId="54" applyNumberFormat="1" applyFont="1" applyFill="1" applyBorder="1" applyAlignment="1">
      <alignment horizontal="right" vertical="center" wrapText="1"/>
    </xf>
    <xf numFmtId="9" fontId="33" fillId="3" borderId="16" xfId="54" applyNumberFormat="1" applyFont="1" applyFill="1" applyBorder="1" applyAlignment="1">
      <alignment horizontal="right" vertical="center" wrapText="1"/>
    </xf>
    <xf numFmtId="0" fontId="33" fillId="3" borderId="0" xfId="54" applyFont="1" applyFill="1" applyBorder="1" applyAlignment="1">
      <alignment horizontal="right" vertical="center" wrapText="1"/>
    </xf>
    <xf numFmtId="9" fontId="31" fillId="0" borderId="12" xfId="54" applyNumberFormat="1" applyFont="1" applyFill="1" applyBorder="1" applyAlignment="1">
      <alignment horizontal="right" vertical="center" wrapText="1"/>
    </xf>
    <xf numFmtId="9" fontId="31" fillId="0" borderId="16" xfId="54" applyNumberFormat="1" applyFont="1" applyFill="1" applyBorder="1" applyAlignment="1">
      <alignment horizontal="right" vertical="center" wrapText="1"/>
    </xf>
    <xf numFmtId="3" fontId="33" fillId="3" borderId="0" xfId="54" applyNumberFormat="1" applyFont="1" applyFill="1" applyBorder="1" applyAlignment="1">
      <alignment horizontal="right" vertical="center" wrapText="1"/>
    </xf>
    <xf numFmtId="3" fontId="31" fillId="0" borderId="0" xfId="54" applyNumberFormat="1" applyFont="1" applyFill="1" applyBorder="1" applyAlignment="1">
      <alignment horizontal="right" vertical="center" wrapText="1"/>
    </xf>
    <xf numFmtId="0" fontId="36" fillId="0" borderId="0" xfId="54" applyFont="1" applyAlignment="1">
      <alignment horizontal="right" vertical="center"/>
    </xf>
    <xf numFmtId="0" fontId="18" fillId="0" borderId="12" xfId="54" applyFont="1" applyFill="1" applyBorder="1" applyAlignment="1">
      <alignment horizontal="right" vertical="center" indent="1"/>
    </xf>
    <xf numFmtId="0" fontId="18" fillId="0" borderId="16" xfId="54" applyFont="1" applyFill="1" applyBorder="1" applyAlignment="1">
      <alignment horizontal="right" vertical="center" indent="1"/>
    </xf>
    <xf numFmtId="166" fontId="33" fillId="0" borderId="0" xfId="54" applyNumberFormat="1" applyFont="1" applyFill="1" applyBorder="1" applyAlignment="1">
      <alignment horizontal="right" vertical="center" indent="1"/>
    </xf>
    <xf numFmtId="0" fontId="78" fillId="0" borderId="0" xfId="54" applyFont="1" applyFill="1" applyAlignment="1">
      <alignment vertical="center"/>
    </xf>
    <xf numFmtId="166" fontId="33" fillId="0" borderId="0" xfId="54" applyNumberFormat="1" applyFont="1" applyFill="1" applyBorder="1" applyAlignment="1">
      <alignment horizontal="right" vertical="center"/>
    </xf>
    <xf numFmtId="166" fontId="33" fillId="0" borderId="16" xfId="54" applyNumberFormat="1" applyFont="1" applyFill="1" applyBorder="1" applyAlignment="1">
      <alignment horizontal="right" vertical="center"/>
    </xf>
    <xf numFmtId="9" fontId="33" fillId="3" borderId="0" xfId="54" applyNumberFormat="1" applyFont="1" applyFill="1" applyBorder="1" applyAlignment="1">
      <alignment horizontal="right" vertical="center"/>
    </xf>
    <xf numFmtId="9" fontId="33" fillId="3" borderId="16" xfId="54" applyNumberFormat="1" applyFont="1" applyFill="1" applyBorder="1" applyAlignment="1">
      <alignment horizontal="right" vertical="center"/>
    </xf>
    <xf numFmtId="9" fontId="31" fillId="0" borderId="1" xfId="54" applyNumberFormat="1" applyFont="1" applyFill="1" applyBorder="1" applyAlignment="1">
      <alignment horizontal="right" vertical="center" wrapText="1"/>
    </xf>
    <xf numFmtId="9" fontId="31" fillId="0" borderId="29" xfId="54" applyNumberFormat="1" applyFont="1" applyFill="1" applyBorder="1" applyAlignment="1">
      <alignment horizontal="right" vertical="center" wrapText="1"/>
    </xf>
    <xf numFmtId="9" fontId="31" fillId="0" borderId="0" xfId="54" applyNumberFormat="1" applyFont="1" applyFill="1" applyBorder="1" applyAlignment="1">
      <alignment horizontal="right" vertical="center" wrapText="1"/>
    </xf>
    <xf numFmtId="0" fontId="29" fillId="0" borderId="36" xfId="54" applyFont="1" applyFill="1" applyBorder="1" applyAlignment="1">
      <alignment horizontal="center" vertical="center" wrapText="1" readingOrder="1"/>
    </xf>
    <xf numFmtId="0" fontId="44" fillId="0" borderId="5" xfId="54" applyFont="1" applyFill="1" applyBorder="1"/>
    <xf numFmtId="0" fontId="31" fillId="0" borderId="16" xfId="54" applyFont="1" applyFill="1" applyBorder="1" applyAlignment="1">
      <alignment horizontal="right" vertical="center" wrapText="1" indent="1"/>
    </xf>
    <xf numFmtId="9" fontId="33" fillId="3" borderId="12" xfId="55" applyFont="1" applyFill="1" applyBorder="1" applyAlignment="1" applyProtection="1">
      <alignment horizontal="right" vertical="center" indent="1"/>
      <protection hidden="1"/>
    </xf>
    <xf numFmtId="9" fontId="33" fillId="3" borderId="16" xfId="55" applyFont="1" applyFill="1" applyBorder="1" applyAlignment="1" applyProtection="1">
      <alignment horizontal="right" vertical="center" indent="1"/>
      <protection hidden="1"/>
    </xf>
    <xf numFmtId="0" fontId="33" fillId="3" borderId="12" xfId="54" applyFont="1" applyFill="1" applyBorder="1" applyAlignment="1">
      <alignment horizontal="right" vertical="center" wrapText="1" indent="1" readingOrder="1"/>
    </xf>
    <xf numFmtId="9" fontId="31" fillId="0" borderId="12" xfId="55" applyFont="1" applyFill="1" applyBorder="1" applyAlignment="1" applyProtection="1">
      <alignment horizontal="right" vertical="center" indent="1"/>
      <protection hidden="1"/>
    </xf>
    <xf numFmtId="9" fontId="31" fillId="0" borderId="16" xfId="55" applyFont="1" applyFill="1" applyBorder="1" applyAlignment="1" applyProtection="1">
      <alignment horizontal="right" vertical="center" indent="1"/>
      <protection hidden="1"/>
    </xf>
    <xf numFmtId="0" fontId="31" fillId="0" borderId="12" xfId="54" applyFont="1" applyFill="1" applyBorder="1" applyAlignment="1">
      <alignment horizontal="right" vertical="center" wrapText="1" indent="1" readingOrder="1"/>
    </xf>
    <xf numFmtId="3" fontId="33" fillId="3" borderId="12" xfId="54" applyNumberFormat="1" applyFont="1" applyFill="1" applyBorder="1" applyAlignment="1">
      <alignment horizontal="right" vertical="center" wrapText="1" indent="1" readingOrder="1"/>
    </xf>
    <xf numFmtId="9" fontId="31" fillId="0" borderId="26" xfId="55" applyFont="1" applyFill="1" applyBorder="1" applyAlignment="1" applyProtection="1">
      <alignment horizontal="right" vertical="center" indent="1"/>
      <protection hidden="1"/>
    </xf>
    <xf numFmtId="3" fontId="31" fillId="0" borderId="10" xfId="54" applyNumberFormat="1" applyFont="1" applyFill="1" applyBorder="1" applyAlignment="1">
      <alignment horizontal="right" vertical="center" wrapText="1" indent="1" readingOrder="1"/>
    </xf>
    <xf numFmtId="165" fontId="31" fillId="0" borderId="0" xfId="54" applyNumberFormat="1" applyFont="1" applyFill="1" applyBorder="1" applyAlignment="1">
      <alignment horizontal="right" vertical="center" indent="1"/>
    </xf>
    <xf numFmtId="0" fontId="5" fillId="0" borderId="0" xfId="54" applyFont="1"/>
    <xf numFmtId="0" fontId="47" fillId="0" borderId="0" xfId="54" applyFont="1" applyFill="1" applyBorder="1" applyAlignment="1">
      <alignment vertical="center"/>
    </xf>
    <xf numFmtId="0" fontId="46" fillId="0" borderId="0" xfId="54" applyFont="1" applyFill="1" applyBorder="1" applyAlignment="1">
      <alignment vertical="center"/>
    </xf>
    <xf numFmtId="0" fontId="5" fillId="0" borderId="0" xfId="54" applyFill="1"/>
    <xf numFmtId="0" fontId="33" fillId="0" borderId="0" xfId="54" applyFont="1" applyFill="1" applyBorder="1" applyAlignment="1">
      <alignment vertical="center"/>
    </xf>
    <xf numFmtId="168" fontId="33" fillId="0" borderId="0" xfId="54" applyNumberFormat="1" applyFont="1" applyFill="1" applyBorder="1" applyAlignment="1">
      <alignment vertical="center"/>
    </xf>
    <xf numFmtId="0" fontId="40" fillId="0" borderId="0" xfId="54" applyFont="1" applyAlignment="1">
      <alignment vertical="center"/>
    </xf>
    <xf numFmtId="0" fontId="83" fillId="0" borderId="0" xfId="54" applyFont="1" applyAlignment="1">
      <alignment vertical="center"/>
    </xf>
    <xf numFmtId="0" fontId="83" fillId="0" borderId="9" xfId="54" applyFont="1" applyBorder="1"/>
    <xf numFmtId="0" fontId="21" fillId="0" borderId="18" xfId="54" applyFont="1" applyFill="1" applyBorder="1" applyAlignment="1">
      <alignment horizontal="right"/>
    </xf>
    <xf numFmtId="0" fontId="21" fillId="0" borderId="15" xfId="54" applyFont="1" applyFill="1" applyBorder="1" applyAlignment="1">
      <alignment horizontal="right"/>
    </xf>
    <xf numFmtId="0" fontId="143" fillId="0" borderId="0" xfId="54" applyFont="1" applyAlignment="1">
      <alignment vertical="center"/>
    </xf>
    <xf numFmtId="0" fontId="83" fillId="0" borderId="26" xfId="54" applyFont="1" applyBorder="1"/>
    <xf numFmtId="0" fontId="83" fillId="0" borderId="32" xfId="54" applyFont="1" applyFill="1" applyBorder="1"/>
    <xf numFmtId="0" fontId="83" fillId="0" borderId="26" xfId="54" applyFont="1" applyFill="1" applyBorder="1"/>
    <xf numFmtId="0" fontId="83" fillId="0" borderId="32" xfId="54" applyFont="1" applyBorder="1"/>
    <xf numFmtId="0" fontId="143" fillId="0" borderId="0" xfId="54" applyFont="1"/>
    <xf numFmtId="0" fontId="83" fillId="0" borderId="26" xfId="54" applyFont="1" applyBorder="1" applyAlignment="1">
      <alignment vertical="center"/>
    </xf>
    <xf numFmtId="0" fontId="83" fillId="0" borderId="26" xfId="54" applyFont="1" applyFill="1" applyBorder="1" applyAlignment="1">
      <alignment vertical="center"/>
    </xf>
    <xf numFmtId="0" fontId="83" fillId="0" borderId="0" xfId="1" applyFont="1" applyAlignment="1">
      <alignment vertical="center"/>
    </xf>
    <xf numFmtId="0" fontId="25" fillId="0" borderId="0" xfId="1" applyFont="1" applyAlignment="1">
      <alignment vertical="center"/>
    </xf>
    <xf numFmtId="0" fontId="83" fillId="2" borderId="0" xfId="45" applyFont="1" applyFill="1"/>
    <xf numFmtId="0" fontId="83" fillId="0" borderId="0" xfId="50" applyFont="1"/>
    <xf numFmtId="0" fontId="143" fillId="0" borderId="9" xfId="50" applyFont="1" applyBorder="1"/>
    <xf numFmtId="0" fontId="83" fillId="0" borderId="0" xfId="50" applyFont="1" applyAlignment="1">
      <alignment vertical="center"/>
    </xf>
    <xf numFmtId="0" fontId="83" fillId="0" borderId="9" xfId="50" applyFont="1" applyBorder="1"/>
    <xf numFmtId="0" fontId="83" fillId="0" borderId="9" xfId="50" applyFont="1" applyBorder="1" applyAlignment="1">
      <alignment vertical="center"/>
    </xf>
    <xf numFmtId="0" fontId="21" fillId="0" borderId="0" xfId="31" applyFont="1" applyBorder="1" applyAlignment="1">
      <alignment horizontal="center"/>
    </xf>
    <xf numFmtId="0" fontId="21" fillId="2" borderId="0" xfId="31" applyFont="1" applyFill="1" applyAlignment="1">
      <alignment horizontal="right" vertical="center" indent="1"/>
    </xf>
    <xf numFmtId="0" fontId="18" fillId="2" borderId="0" xfId="31" applyFont="1" applyFill="1" applyAlignment="1">
      <alignment horizontal="right" vertical="center" indent="1"/>
    </xf>
    <xf numFmtId="166" fontId="33" fillId="2" borderId="0" xfId="31" applyNumberFormat="1" applyFont="1" applyFill="1" applyAlignment="1">
      <alignment horizontal="right"/>
    </xf>
    <xf numFmtId="166" fontId="31" fillId="2" borderId="0" xfId="31" applyNumberFormat="1" applyFont="1" applyFill="1" applyBorder="1" applyAlignment="1">
      <alignment horizontal="right"/>
    </xf>
    <xf numFmtId="166" fontId="18" fillId="2" borderId="0" xfId="31" applyNumberFormat="1" applyFont="1" applyFill="1" applyBorder="1" applyAlignment="1">
      <alignment horizontal="right"/>
    </xf>
    <xf numFmtId="0" fontId="17" fillId="2" borderId="0" xfId="31" applyFill="1"/>
    <xf numFmtId="0" fontId="83" fillId="0" borderId="0" xfId="31" applyFont="1"/>
    <xf numFmtId="0" fontId="83" fillId="0" borderId="0" xfId="31" applyFont="1" applyAlignment="1">
      <alignment vertical="center"/>
    </xf>
    <xf numFmtId="0" fontId="83" fillId="0" borderId="0" xfId="31" applyFont="1" applyFill="1" applyAlignment="1">
      <alignment vertical="center"/>
    </xf>
    <xf numFmtId="0" fontId="47" fillId="0" borderId="0" xfId="1" applyFont="1"/>
    <xf numFmtId="0" fontId="83" fillId="0" borderId="0" xfId="1" applyFont="1" applyFill="1"/>
    <xf numFmtId="0" fontId="83" fillId="0" borderId="0" xfId="1" applyFont="1" applyFill="1" applyBorder="1"/>
    <xf numFmtId="0" fontId="43" fillId="2" borderId="7" xfId="5" applyFont="1" applyFill="1" applyBorder="1" applyAlignment="1">
      <alignment horizontal="left"/>
    </xf>
    <xf numFmtId="0" fontId="18" fillId="0" borderId="0" xfId="56" applyFont="1"/>
    <xf numFmtId="0" fontId="4" fillId="0" borderId="0" xfId="56"/>
    <xf numFmtId="0" fontId="18" fillId="0" borderId="0" xfId="56" applyFont="1" applyBorder="1"/>
    <xf numFmtId="0" fontId="18" fillId="0" borderId="0" xfId="56" applyFont="1" applyFill="1"/>
    <xf numFmtId="0" fontId="4" fillId="0" borderId="0" xfId="56" applyFill="1"/>
    <xf numFmtId="0" fontId="24" fillId="0" borderId="0" xfId="56" applyFont="1" applyBorder="1"/>
    <xf numFmtId="0" fontId="21" fillId="0" borderId="0" xfId="56" applyFont="1" applyBorder="1" applyAlignment="1">
      <alignment horizontal="center"/>
    </xf>
    <xf numFmtId="0" fontId="21" fillId="0" borderId="0" xfId="56" applyFont="1" applyBorder="1" applyAlignment="1">
      <alignment horizontal="left" indent="1"/>
    </xf>
    <xf numFmtId="0" fontId="4" fillId="0" borderId="0" xfId="56" applyBorder="1"/>
    <xf numFmtId="9" fontId="21" fillId="3" borderId="0" xfId="56" applyNumberFormat="1" applyFont="1" applyFill="1" applyBorder="1" applyAlignment="1">
      <alignment horizontal="right" vertical="center" indent="1"/>
    </xf>
    <xf numFmtId="166" fontId="21" fillId="3" borderId="0" xfId="56" applyNumberFormat="1" applyFont="1" applyFill="1" applyBorder="1" applyAlignment="1">
      <alignment horizontal="right" vertical="center" indent="1"/>
    </xf>
    <xf numFmtId="9" fontId="21" fillId="10" borderId="0" xfId="56" applyNumberFormat="1" applyFont="1" applyFill="1" applyAlignment="1">
      <alignment horizontal="right" vertical="center" indent="1"/>
    </xf>
    <xf numFmtId="0" fontId="21" fillId="10" borderId="0" xfId="56" applyFont="1" applyFill="1" applyAlignment="1">
      <alignment horizontal="right" vertical="center" indent="1"/>
    </xf>
    <xf numFmtId="0" fontId="39" fillId="3" borderId="0" xfId="56" applyFont="1" applyFill="1" applyBorder="1" applyAlignment="1">
      <alignment horizontal="left" vertical="center" indent="1"/>
    </xf>
    <xf numFmtId="1" fontId="18" fillId="0" borderId="2" xfId="56" applyNumberFormat="1" applyFont="1" applyBorder="1" applyAlignment="1">
      <alignment horizontal="right" vertical="center" indent="1"/>
    </xf>
    <xf numFmtId="166" fontId="18" fillId="0" borderId="2" xfId="56" applyNumberFormat="1" applyFont="1" applyBorder="1" applyAlignment="1">
      <alignment horizontal="right" vertical="center" indent="1"/>
    </xf>
    <xf numFmtId="0" fontId="18" fillId="0" borderId="72" xfId="56" applyFont="1" applyBorder="1" applyAlignment="1">
      <alignment horizontal="right" vertical="center" indent="1"/>
    </xf>
    <xf numFmtId="0" fontId="37" fillId="0" borderId="2" xfId="56" applyFont="1" applyFill="1" applyBorder="1" applyAlignment="1">
      <alignment horizontal="left" vertical="center" indent="1"/>
    </xf>
    <xf numFmtId="1" fontId="18" fillId="0" borderId="0" xfId="56" applyNumberFormat="1" applyFont="1" applyFill="1" applyBorder="1" applyAlignment="1">
      <alignment horizontal="right" vertical="center" indent="1"/>
    </xf>
    <xf numFmtId="166" fontId="18" fillId="0" borderId="0" xfId="56" applyNumberFormat="1" applyFont="1" applyFill="1" applyBorder="1" applyAlignment="1">
      <alignment horizontal="right" vertical="center" indent="1"/>
    </xf>
    <xf numFmtId="0" fontId="18" fillId="0" borderId="0" xfId="56" applyFont="1" applyAlignment="1">
      <alignment horizontal="right" vertical="center" indent="1"/>
    </xf>
    <xf numFmtId="0" fontId="37" fillId="0" borderId="0" xfId="56" applyFont="1" applyFill="1" applyBorder="1" applyAlignment="1">
      <alignment horizontal="left" vertical="center" indent="1"/>
    </xf>
    <xf numFmtId="1" fontId="31" fillId="0" borderId="0" xfId="56" applyNumberFormat="1" applyFont="1" applyFill="1" applyBorder="1" applyAlignment="1">
      <alignment horizontal="right" vertical="center" indent="1"/>
    </xf>
    <xf numFmtId="166" fontId="31" fillId="0" borderId="0" xfId="56" applyNumberFormat="1" applyFont="1" applyFill="1" applyBorder="1" applyAlignment="1">
      <alignment horizontal="right" vertical="center" indent="1"/>
    </xf>
    <xf numFmtId="0" fontId="18" fillId="0" borderId="0" xfId="56" applyFont="1" applyFill="1" applyBorder="1" applyAlignment="1">
      <alignment horizontal="right" vertical="center" indent="1"/>
    </xf>
    <xf numFmtId="0" fontId="18" fillId="0" borderId="0" xfId="56" applyFont="1" applyFill="1" applyBorder="1" applyAlignment="1">
      <alignment horizontal="left" vertical="center" indent="1"/>
    </xf>
    <xf numFmtId="0" fontId="21" fillId="0" borderId="2" xfId="56" applyFont="1" applyBorder="1" applyAlignment="1">
      <alignment horizontal="center"/>
    </xf>
    <xf numFmtId="0" fontId="21" fillId="0" borderId="2" xfId="56" applyFont="1" applyBorder="1"/>
    <xf numFmtId="0" fontId="21" fillId="0" borderId="2" xfId="56" applyFont="1" applyBorder="1" applyAlignment="1">
      <alignment horizontal="right" vertical="center" indent="1"/>
    </xf>
    <xf numFmtId="0" fontId="33" fillId="0" borderId="2" xfId="56" applyFont="1" applyBorder="1" applyAlignment="1">
      <alignment horizontal="right" vertical="center" indent="1"/>
    </xf>
    <xf numFmtId="0" fontId="36" fillId="0" borderId="2" xfId="56" applyFont="1" applyBorder="1" applyAlignment="1">
      <alignment horizontal="left" vertical="center" indent="1"/>
    </xf>
    <xf numFmtId="0" fontId="82" fillId="0" borderId="0" xfId="56" applyFont="1"/>
    <xf numFmtId="0" fontId="36" fillId="0" borderId="0" xfId="56" applyFont="1" applyBorder="1" applyAlignment="1">
      <alignment horizontal="left" vertical="center" indent="1"/>
    </xf>
    <xf numFmtId="0" fontId="82" fillId="0" borderId="0" xfId="56" applyFont="1" applyBorder="1"/>
    <xf numFmtId="1" fontId="18" fillId="2" borderId="2" xfId="56" applyNumberFormat="1" applyFont="1" applyFill="1" applyBorder="1" applyAlignment="1">
      <alignment horizontal="right" vertical="center" indent="1"/>
    </xf>
    <xf numFmtId="166" fontId="18" fillId="2" borderId="2" xfId="56" applyNumberFormat="1" applyFont="1" applyFill="1" applyBorder="1" applyAlignment="1">
      <alignment horizontal="right" vertical="center" indent="1"/>
    </xf>
    <xf numFmtId="1" fontId="18" fillId="0" borderId="2" xfId="56" applyNumberFormat="1" applyFont="1" applyFill="1" applyBorder="1" applyAlignment="1">
      <alignment horizontal="right" vertical="center" indent="1"/>
    </xf>
    <xf numFmtId="166" fontId="18" fillId="0" borderId="2" xfId="56" applyNumberFormat="1" applyFont="1" applyFill="1" applyBorder="1" applyAlignment="1">
      <alignment horizontal="right" vertical="center" indent="1"/>
    </xf>
    <xf numFmtId="1" fontId="18" fillId="2" borderId="0" xfId="56" applyNumberFormat="1" applyFont="1" applyFill="1" applyBorder="1" applyAlignment="1">
      <alignment horizontal="right" vertical="center" indent="1"/>
    </xf>
    <xf numFmtId="166" fontId="18" fillId="2" borderId="0" xfId="56" applyNumberFormat="1" applyFont="1" applyFill="1" applyBorder="1" applyAlignment="1">
      <alignment horizontal="right" vertical="center" indent="1"/>
    </xf>
    <xf numFmtId="1" fontId="31" fillId="2" borderId="0" xfId="56" applyNumberFormat="1" applyFont="1" applyFill="1" applyBorder="1" applyAlignment="1">
      <alignment horizontal="right" vertical="center" indent="1"/>
    </xf>
    <xf numFmtId="166" fontId="31" fillId="2" borderId="0" xfId="56" applyNumberFormat="1" applyFont="1" applyFill="1" applyBorder="1" applyAlignment="1">
      <alignment horizontal="right" vertical="center" indent="1"/>
    </xf>
    <xf numFmtId="0" fontId="43" fillId="0" borderId="0" xfId="56" applyFont="1" applyFill="1" applyBorder="1" applyAlignment="1">
      <alignment horizontal="left" vertical="center" indent="1"/>
    </xf>
    <xf numFmtId="1" fontId="22" fillId="0" borderId="0" xfId="56" applyNumberFormat="1" applyFont="1" applyFill="1" applyBorder="1" applyAlignment="1">
      <alignment horizontal="right" vertical="center" indent="1"/>
    </xf>
    <xf numFmtId="0" fontId="22" fillId="0" borderId="0" xfId="56" applyFont="1" applyFill="1" applyBorder="1" applyAlignment="1">
      <alignment horizontal="right" vertical="center" indent="1"/>
    </xf>
    <xf numFmtId="0" fontId="4" fillId="0" borderId="0" xfId="56" applyFont="1" applyFill="1" applyBorder="1"/>
    <xf numFmtId="1" fontId="21" fillId="0" borderId="0" xfId="56" applyNumberFormat="1" applyFont="1" applyFill="1" applyBorder="1" applyAlignment="1">
      <alignment horizontal="right" vertical="center" indent="1"/>
    </xf>
    <xf numFmtId="0" fontId="21" fillId="0" borderId="0" xfId="56" applyFont="1" applyFill="1" applyBorder="1" applyAlignment="1">
      <alignment horizontal="right" vertical="center" indent="1"/>
    </xf>
    <xf numFmtId="0" fontId="21" fillId="0" borderId="0" xfId="56" applyFont="1" applyFill="1" applyBorder="1" applyAlignment="1">
      <alignment horizontal="left" vertical="center" indent="1"/>
    </xf>
    <xf numFmtId="9" fontId="18" fillId="0" borderId="0" xfId="56" applyNumberFormat="1" applyFont="1" applyBorder="1" applyAlignment="1">
      <alignment horizontal="right" vertical="center" indent="1"/>
    </xf>
    <xf numFmtId="1" fontId="18" fillId="0" borderId="0" xfId="56" applyNumberFormat="1" applyFont="1" applyBorder="1" applyAlignment="1">
      <alignment horizontal="right" vertical="center" indent="1"/>
    </xf>
    <xf numFmtId="0" fontId="18" fillId="0" borderId="0" xfId="56" applyFont="1" applyBorder="1" applyAlignment="1">
      <alignment horizontal="right" vertical="center" indent="1"/>
    </xf>
    <xf numFmtId="0" fontId="18" fillId="0" borderId="0" xfId="56" applyFont="1" applyBorder="1" applyAlignment="1">
      <alignment horizontal="left" vertical="center" indent="1"/>
    </xf>
    <xf numFmtId="0" fontId="24" fillId="0" borderId="0" xfId="56" applyFont="1" applyBorder="1" applyAlignment="1">
      <alignment horizontal="left" indent="1"/>
    </xf>
    <xf numFmtId="0" fontId="18" fillId="0" borderId="0" xfId="57" applyFont="1"/>
    <xf numFmtId="0" fontId="3" fillId="0" borderId="0" xfId="57"/>
    <xf numFmtId="3" fontId="43" fillId="2" borderId="68" xfId="5" applyNumberFormat="1" applyFont="1" applyFill="1" applyBorder="1" applyAlignment="1">
      <alignment horizontal="right"/>
    </xf>
    <xf numFmtId="0" fontId="32" fillId="2" borderId="68" xfId="5" applyFont="1" applyFill="1" applyBorder="1" applyAlignment="1">
      <alignment horizontal="left"/>
    </xf>
    <xf numFmtId="0" fontId="82" fillId="0" borderId="0" xfId="57" applyFont="1"/>
    <xf numFmtId="16" fontId="43" fillId="2" borderId="68" xfId="5" quotePrefix="1" applyNumberFormat="1" applyFont="1" applyFill="1" applyBorder="1" applyAlignment="1">
      <alignment horizontal="right"/>
    </xf>
    <xf numFmtId="0" fontId="0" fillId="2" borderId="68" xfId="5" applyFont="1" applyFill="1" applyBorder="1" applyAlignment="1"/>
    <xf numFmtId="0" fontId="42" fillId="2" borderId="68" xfId="17" applyFill="1" applyBorder="1" applyAlignment="1"/>
    <xf numFmtId="0" fontId="18" fillId="2" borderId="0" xfId="57" applyFont="1" applyFill="1"/>
    <xf numFmtId="0" fontId="32" fillId="2" borderId="68" xfId="5" applyFont="1" applyFill="1" applyBorder="1" applyAlignment="1"/>
    <xf numFmtId="0" fontId="43" fillId="2" borderId="68" xfId="5" applyFont="1" applyFill="1" applyBorder="1" applyAlignment="1"/>
    <xf numFmtId="3" fontId="109" fillId="2" borderId="68" xfId="5" applyNumberFormat="1" applyFont="1" applyFill="1" applyBorder="1" applyAlignment="1">
      <alignment horizontal="right"/>
    </xf>
    <xf numFmtId="3" fontId="32" fillId="2" borderId="68" xfId="5" applyNumberFormat="1" applyFont="1" applyFill="1" applyBorder="1" applyAlignment="1">
      <alignment horizontal="right"/>
    </xf>
    <xf numFmtId="3" fontId="32" fillId="2" borderId="68" xfId="5" applyNumberFormat="1" applyFont="1" applyFill="1" applyBorder="1" applyAlignment="1"/>
    <xf numFmtId="3" fontId="32" fillId="2" borderId="53" xfId="5" applyNumberFormat="1" applyFont="1" applyFill="1" applyBorder="1" applyAlignment="1">
      <alignment horizontal="right"/>
    </xf>
    <xf numFmtId="0" fontId="0" fillId="2" borderId="53" xfId="5" applyFont="1" applyFill="1" applyBorder="1" applyAlignment="1"/>
    <xf numFmtId="3" fontId="43" fillId="2" borderId="68" xfId="5" applyNumberFormat="1" applyFont="1" applyFill="1" applyBorder="1" applyAlignment="1"/>
    <xf numFmtId="0" fontId="43" fillId="2" borderId="51" xfId="5" applyFont="1" applyFill="1" applyBorder="1" applyAlignment="1"/>
    <xf numFmtId="16" fontId="43" fillId="2" borderId="0" xfId="5" quotePrefix="1" applyNumberFormat="1" applyFont="1" applyFill="1" applyBorder="1" applyAlignment="1">
      <alignment horizontal="right"/>
    </xf>
    <xf numFmtId="16" fontId="43" fillId="2" borderId="34" xfId="5" quotePrefix="1" applyNumberFormat="1" applyFont="1" applyFill="1" applyBorder="1" applyAlignment="1">
      <alignment horizontal="right"/>
    </xf>
    <xf numFmtId="0" fontId="43" fillId="2" borderId="68" xfId="5" applyFont="1" applyFill="1" applyBorder="1" applyAlignment="1">
      <alignment horizontal="center"/>
    </xf>
    <xf numFmtId="3" fontId="18" fillId="0" borderId="0" xfId="57" applyNumberFormat="1" applyFont="1"/>
    <xf numFmtId="3" fontId="24" fillId="0" borderId="0" xfId="57" applyNumberFormat="1" applyFont="1"/>
    <xf numFmtId="0" fontId="83" fillId="0" borderId="0" xfId="57" applyFont="1"/>
    <xf numFmtId="0" fontId="18" fillId="0" borderId="0" xfId="58" applyFont="1"/>
    <xf numFmtId="0" fontId="97" fillId="0" borderId="0" xfId="58" applyFont="1"/>
    <xf numFmtId="0" fontId="2" fillId="0" borderId="0" xfId="58"/>
    <xf numFmtId="0" fontId="97" fillId="2" borderId="0" xfId="58" applyFont="1" applyFill="1"/>
    <xf numFmtId="0" fontId="2" fillId="2" borderId="0" xfId="58" applyFill="1"/>
    <xf numFmtId="0" fontId="18" fillId="0" borderId="0" xfId="58" applyFont="1" applyBorder="1"/>
    <xf numFmtId="0" fontId="45" fillId="0" borderId="0" xfId="58" applyFont="1" applyBorder="1" applyAlignment="1"/>
    <xf numFmtId="0" fontId="76" fillId="2" borderId="0" xfId="58" applyFont="1" applyFill="1" applyBorder="1" applyAlignment="1">
      <alignment vertical="top"/>
    </xf>
    <xf numFmtId="166" fontId="51" fillId="2" borderId="0" xfId="58" applyNumberFormat="1" applyFont="1" applyFill="1" applyBorder="1" applyAlignment="1" applyProtection="1">
      <alignment vertical="center"/>
    </xf>
    <xf numFmtId="164" fontId="51" fillId="2" borderId="0" xfId="58" applyNumberFormat="1" applyFont="1" applyFill="1" applyBorder="1" applyAlignment="1" applyProtection="1">
      <alignment vertical="center"/>
    </xf>
    <xf numFmtId="164" fontId="45" fillId="2" borderId="0" xfId="58" applyNumberFormat="1" applyFont="1" applyFill="1" applyBorder="1" applyAlignment="1" applyProtection="1">
      <alignment vertical="center"/>
    </xf>
    <xf numFmtId="165" fontId="31" fillId="2" borderId="0" xfId="58" applyNumberFormat="1" applyFont="1" applyFill="1" applyBorder="1" applyAlignment="1">
      <alignment horizontal="right" vertical="center" indent="1"/>
    </xf>
    <xf numFmtId="0" fontId="31" fillId="2" borderId="7" xfId="7" applyFont="1" applyFill="1" applyBorder="1" applyAlignment="1">
      <alignment horizontal="right"/>
    </xf>
    <xf numFmtId="0" fontId="31" fillId="2" borderId="0" xfId="7" applyFont="1" applyFill="1" applyBorder="1" applyAlignment="1">
      <alignment horizontal="right"/>
    </xf>
    <xf numFmtId="1" fontId="45" fillId="2" borderId="0" xfId="58" applyNumberFormat="1" applyFont="1" applyFill="1" applyBorder="1" applyAlignment="1" applyProtection="1">
      <alignment vertical="center"/>
    </xf>
    <xf numFmtId="0" fontId="31" fillId="2" borderId="68" xfId="7" applyFont="1" applyFill="1" applyBorder="1" applyAlignment="1">
      <alignment horizontal="right"/>
    </xf>
    <xf numFmtId="0" fontId="31" fillId="2" borderId="68" xfId="7" applyFont="1" applyFill="1" applyBorder="1" applyAlignment="1">
      <alignment horizontal="left"/>
    </xf>
    <xf numFmtId="3" fontId="51" fillId="2" borderId="0" xfId="58" applyNumberFormat="1" applyFont="1" applyFill="1" applyBorder="1" applyAlignment="1" applyProtection="1">
      <alignment vertical="center"/>
    </xf>
    <xf numFmtId="0" fontId="68" fillId="2" borderId="68" xfId="7" applyFont="1" applyFill="1" applyBorder="1" applyAlignment="1"/>
    <xf numFmtId="3" fontId="45" fillId="2" borderId="0" xfId="58" applyNumberFormat="1" applyFont="1" applyFill="1" applyBorder="1" applyAlignment="1" applyProtection="1">
      <alignment vertical="center"/>
    </xf>
    <xf numFmtId="0" fontId="41" fillId="2" borderId="7" xfId="7" applyFont="1" applyFill="1" applyBorder="1" applyAlignment="1">
      <alignment horizontal="left"/>
    </xf>
    <xf numFmtId="0" fontId="47" fillId="2" borderId="7" xfId="7" applyFont="1" applyFill="1" applyBorder="1" applyAlignment="1">
      <alignment horizontal="left"/>
    </xf>
    <xf numFmtId="0" fontId="31" fillId="2" borderId="68" xfId="7" applyFont="1" applyFill="1" applyBorder="1" applyAlignment="1"/>
    <xf numFmtId="0" fontId="20" fillId="2" borderId="68" xfId="7" applyFont="1" applyFill="1" applyBorder="1" applyAlignment="1"/>
    <xf numFmtId="0" fontId="64" fillId="2" borderId="68" xfId="7" applyFont="1" applyFill="1" applyBorder="1" applyAlignment="1"/>
    <xf numFmtId="0" fontId="45" fillId="2" borderId="0" xfId="58" applyFont="1" applyFill="1" applyBorder="1" applyAlignment="1" applyProtection="1">
      <alignment vertical="center"/>
    </xf>
    <xf numFmtId="3" fontId="33" fillId="2" borderId="8" xfId="7" applyNumberFormat="1" applyFont="1" applyFill="1" applyBorder="1" applyAlignment="1">
      <alignment horizontal="right"/>
    </xf>
    <xf numFmtId="3" fontId="31" fillId="2" borderId="7" xfId="7" applyNumberFormat="1" applyFont="1" applyFill="1" applyBorder="1" applyAlignment="1">
      <alignment horizontal="right"/>
    </xf>
    <xf numFmtId="3" fontId="31" fillId="2" borderId="0" xfId="7" applyNumberFormat="1" applyFont="1" applyFill="1" applyAlignment="1">
      <alignment horizontal="right"/>
    </xf>
    <xf numFmtId="3" fontId="31" fillId="2" borderId="68" xfId="7" applyNumberFormat="1" applyFont="1" applyFill="1" applyBorder="1" applyAlignment="1">
      <alignment horizontal="right"/>
    </xf>
    <xf numFmtId="0" fontId="60" fillId="2" borderId="0" xfId="58" applyFont="1" applyFill="1" applyBorder="1" applyAlignment="1" applyProtection="1">
      <alignment horizontal="right"/>
    </xf>
    <xf numFmtId="0" fontId="51" fillId="2" borderId="0" xfId="58" applyFont="1" applyFill="1" applyBorder="1" applyAlignment="1" applyProtection="1">
      <alignment horizontal="right"/>
    </xf>
    <xf numFmtId="0" fontId="52" fillId="2" borderId="0" xfId="58" applyFont="1" applyFill="1" applyBorder="1" applyAlignment="1" applyProtection="1">
      <alignment horizontal="center" vertical="top"/>
    </xf>
    <xf numFmtId="0" fontId="45" fillId="2" borderId="0" xfId="58" applyFont="1" applyFill="1" applyBorder="1" applyAlignment="1" applyProtection="1">
      <alignment horizontal="center" vertical="top"/>
    </xf>
    <xf numFmtId="0" fontId="51" fillId="2" borderId="0" xfId="58" applyFont="1" applyFill="1" applyBorder="1" applyAlignment="1" applyProtection="1">
      <alignment horizontal="left" vertical="top"/>
    </xf>
    <xf numFmtId="0" fontId="45" fillId="2" borderId="0" xfId="58" applyFont="1" applyFill="1" applyBorder="1" applyAlignment="1"/>
    <xf numFmtId="0" fontId="51" fillId="2" borderId="0" xfId="58" applyFont="1" applyFill="1" applyBorder="1" applyAlignment="1"/>
    <xf numFmtId="0" fontId="18" fillId="0" borderId="0" xfId="58" applyFont="1" applyAlignment="1">
      <alignment wrapText="1"/>
    </xf>
    <xf numFmtId="0" fontId="51" fillId="2" borderId="0" xfId="58" applyFont="1" applyFill="1" applyBorder="1" applyAlignment="1" applyProtection="1">
      <alignment horizontal="center" vertical="top" wrapText="1"/>
    </xf>
    <xf numFmtId="0" fontId="21" fillId="2" borderId="0" xfId="58" applyFont="1" applyFill="1" applyBorder="1" applyAlignment="1" applyProtection="1">
      <alignment horizontal="left" vertical="top" wrapText="1"/>
    </xf>
    <xf numFmtId="0" fontId="51" fillId="2" borderId="0" xfId="58" applyFont="1" applyFill="1" applyBorder="1" applyAlignment="1" applyProtection="1">
      <alignment horizontal="center" vertical="center"/>
    </xf>
    <xf numFmtId="3" fontId="31" fillId="2" borderId="0" xfId="7" quotePrefix="1" applyNumberFormat="1" applyFont="1" applyFill="1" applyAlignment="1">
      <alignment horizontal="right"/>
    </xf>
    <xf numFmtId="3" fontId="20" fillId="2" borderId="68" xfId="7" applyNumberFormat="1" applyFont="1" applyFill="1" applyBorder="1" applyAlignment="1"/>
    <xf numFmtId="3" fontId="31" fillId="2" borderId="68" xfId="7" applyNumberFormat="1" applyFont="1" applyFill="1" applyBorder="1" applyAlignment="1"/>
    <xf numFmtId="0" fontId="33" fillId="2" borderId="68" xfId="7" applyFont="1" applyFill="1" applyBorder="1" applyAlignment="1"/>
    <xf numFmtId="0" fontId="110" fillId="2" borderId="2" xfId="11" applyFont="1" applyFill="1" applyBorder="1" applyAlignment="1"/>
    <xf numFmtId="0" fontId="2" fillId="2" borderId="2" xfId="58" applyFill="1" applyBorder="1"/>
    <xf numFmtId="0" fontId="143" fillId="2" borderId="2" xfId="11" applyFont="1" applyFill="1" applyBorder="1" applyAlignment="1">
      <alignment horizontal="left" wrapText="1"/>
    </xf>
    <xf numFmtId="3" fontId="33" fillId="2" borderId="5" xfId="7" applyNumberFormat="1" applyFont="1" applyFill="1" applyBorder="1" applyAlignment="1"/>
    <xf numFmtId="0" fontId="33" fillId="2" borderId="5" xfId="7" applyFont="1" applyFill="1" applyBorder="1" applyAlignment="1">
      <alignment wrapText="1"/>
    </xf>
    <xf numFmtId="3" fontId="31" fillId="2" borderId="2" xfId="7" applyNumberFormat="1" applyFont="1" applyFill="1" applyBorder="1" applyAlignment="1"/>
    <xf numFmtId="0" fontId="31" fillId="2" borderId="2" xfId="7" applyFont="1" applyFill="1" applyBorder="1" applyAlignment="1">
      <alignment wrapText="1"/>
    </xf>
    <xf numFmtId="3" fontId="31" fillId="2" borderId="0" xfId="7" applyNumberFormat="1" applyFont="1" applyFill="1" applyAlignment="1"/>
    <xf numFmtId="0" fontId="31" fillId="2" borderId="0" xfId="7" applyFont="1" applyFill="1" applyAlignment="1">
      <alignment wrapText="1"/>
    </xf>
    <xf numFmtId="3" fontId="31" fillId="2" borderId="0" xfId="7" applyNumberFormat="1" applyFont="1" applyFill="1" applyBorder="1" applyAlignment="1"/>
    <xf numFmtId="0" fontId="31" fillId="2" borderId="0" xfId="7" applyFont="1" applyFill="1" applyBorder="1" applyAlignment="1">
      <alignment wrapText="1"/>
    </xf>
    <xf numFmtId="0" fontId="31" fillId="2" borderId="2" xfId="5" applyFont="1" applyFill="1" applyBorder="1" applyAlignment="1">
      <alignment horizontal="right"/>
    </xf>
    <xf numFmtId="0" fontId="31" fillId="2" borderId="2" xfId="7" applyFont="1" applyFill="1" applyBorder="1" applyAlignment="1">
      <alignment horizontal="left"/>
    </xf>
    <xf numFmtId="0" fontId="31" fillId="2" borderId="0" xfId="5" applyFont="1" applyFill="1" applyAlignment="1">
      <alignment horizontal="right"/>
    </xf>
    <xf numFmtId="0" fontId="109" fillId="2" borderId="2" xfId="3" applyFont="1" applyFill="1" applyBorder="1" applyAlignment="1"/>
    <xf numFmtId="0" fontId="43" fillId="2" borderId="2" xfId="3" applyFont="1" applyFill="1" applyBorder="1" applyAlignment="1"/>
    <xf numFmtId="0" fontId="43" fillId="2" borderId="2" xfId="3" applyFont="1" applyFill="1" applyBorder="1" applyAlignment="1">
      <alignment horizontal="right"/>
    </xf>
    <xf numFmtId="0" fontId="43" fillId="2" borderId="2" xfId="4" applyFont="1" applyFill="1" applyBorder="1" applyAlignment="1"/>
    <xf numFmtId="0" fontId="143" fillId="2" borderId="2" xfId="3" applyFont="1" applyFill="1" applyBorder="1" applyAlignment="1">
      <alignment wrapText="1"/>
    </xf>
    <xf numFmtId="0" fontId="110" fillId="2" borderId="0" xfId="8" applyFont="1" applyFill="1"/>
    <xf numFmtId="0" fontId="58" fillId="2" borderId="0" xfId="8" applyFill="1"/>
    <xf numFmtId="0" fontId="109" fillId="2" borderId="0" xfId="3" applyFont="1" applyFill="1" applyAlignment="1"/>
    <xf numFmtId="0" fontId="43" fillId="2" borderId="0" xfId="3" applyFont="1" applyFill="1" applyAlignment="1"/>
    <xf numFmtId="0" fontId="43" fillId="2" borderId="0" xfId="4" applyFont="1" applyFill="1" applyAlignment="1"/>
    <xf numFmtId="0" fontId="59" fillId="2" borderId="0" xfId="8" applyFont="1" applyFill="1"/>
    <xf numFmtId="0" fontId="57" fillId="2" borderId="0" xfId="3" applyFont="1" applyFill="1" applyAlignment="1"/>
    <xf numFmtId="0" fontId="56" fillId="2" borderId="5" xfId="7" applyFont="1" applyFill="1" applyBorder="1" applyAlignment="1">
      <alignment wrapText="1"/>
    </xf>
    <xf numFmtId="3" fontId="31" fillId="2" borderId="2" xfId="5" applyNumberFormat="1" applyFont="1" applyFill="1" applyBorder="1" applyAlignment="1"/>
    <xf numFmtId="0" fontId="31" fillId="2" borderId="2" xfId="5" applyFont="1" applyFill="1" applyBorder="1" applyAlignment="1"/>
    <xf numFmtId="3" fontId="31" fillId="2" borderId="0" xfId="5" applyNumberFormat="1" applyFont="1" applyFill="1" applyBorder="1" applyAlignment="1"/>
    <xf numFmtId="0" fontId="31" fillId="2" borderId="0" xfId="5" applyFont="1" applyFill="1" applyBorder="1" applyAlignment="1"/>
    <xf numFmtId="9" fontId="52" fillId="5" borderId="0" xfId="58" applyNumberFormat="1" applyFont="1" applyFill="1" applyBorder="1" applyAlignment="1" applyProtection="1">
      <alignment horizontal="right" vertical="center"/>
    </xf>
    <xf numFmtId="0" fontId="45" fillId="5" borderId="0" xfId="58" applyFont="1" applyFill="1" applyBorder="1" applyAlignment="1" applyProtection="1">
      <alignment horizontal="right" vertical="center"/>
    </xf>
    <xf numFmtId="0" fontId="52" fillId="0" borderId="0" xfId="58" applyFont="1" applyBorder="1" applyAlignment="1" applyProtection="1">
      <alignment horizontal="center" vertical="top"/>
    </xf>
    <xf numFmtId="0" fontId="51" fillId="5" borderId="0" xfId="58" applyFont="1" applyFill="1" applyBorder="1" applyAlignment="1" applyProtection="1">
      <alignment horizontal="right" vertical="center"/>
    </xf>
    <xf numFmtId="0" fontId="18" fillId="2" borderId="0" xfId="58" applyFont="1" applyFill="1" applyBorder="1" applyAlignment="1"/>
    <xf numFmtId="0" fontId="51" fillId="2" borderId="0" xfId="58" applyFont="1" applyFill="1" applyBorder="1" applyAlignment="1">
      <alignment horizontal="right"/>
    </xf>
    <xf numFmtId="0" fontId="31" fillId="2" borderId="0" xfId="5" applyFont="1" applyFill="1" applyBorder="1" applyAlignment="1">
      <alignment vertical="top" wrapText="1"/>
    </xf>
    <xf numFmtId="0" fontId="50" fillId="2" borderId="0" xfId="58" applyFont="1" applyFill="1" applyBorder="1" applyAlignment="1" applyProtection="1">
      <alignment horizontal="center" vertical="top"/>
    </xf>
    <xf numFmtId="0" fontId="50" fillId="2" borderId="0" xfId="58" applyFont="1" applyFill="1" applyBorder="1" applyAlignment="1" applyProtection="1">
      <alignment horizontal="left" vertical="top"/>
    </xf>
    <xf numFmtId="0" fontId="50" fillId="5" borderId="0" xfId="58" applyFont="1" applyFill="1" applyBorder="1" applyAlignment="1" applyProtection="1">
      <alignment horizontal="center" vertical="center"/>
    </xf>
    <xf numFmtId="0" fontId="31" fillId="2" borderId="0" xfId="5" applyFont="1" applyFill="1" applyBorder="1" applyAlignment="1">
      <alignment horizontal="left"/>
    </xf>
    <xf numFmtId="0" fontId="20" fillId="0" borderId="0" xfId="58" applyFont="1"/>
    <xf numFmtId="0" fontId="20" fillId="4" borderId="2" xfId="5" applyFont="1" applyFill="1" applyBorder="1" applyAlignment="1">
      <alignment horizontal="right"/>
    </xf>
    <xf numFmtId="0" fontId="31" fillId="2" borderId="2" xfId="5" applyFont="1" applyFill="1" applyBorder="1" applyAlignment="1">
      <alignment horizontal="left"/>
    </xf>
    <xf numFmtId="0" fontId="20" fillId="4" borderId="0" xfId="5" applyFont="1" applyFill="1" applyAlignment="1">
      <alignment horizontal="right"/>
    </xf>
    <xf numFmtId="0" fontId="143" fillId="2" borderId="2" xfId="3" applyFont="1" applyFill="1" applyBorder="1" applyAlignment="1">
      <alignment vertical="top" wrapText="1"/>
    </xf>
    <xf numFmtId="0" fontId="83" fillId="2" borderId="0" xfId="1" applyFont="1" applyFill="1" applyAlignment="1">
      <alignment vertical="center"/>
    </xf>
    <xf numFmtId="0" fontId="83" fillId="2" borderId="0" xfId="12" applyFont="1" applyFill="1" applyBorder="1" applyAlignment="1">
      <alignment horizontal="left" vertical="center"/>
    </xf>
    <xf numFmtId="0" fontId="83" fillId="2" borderId="0" xfId="1" applyFont="1" applyFill="1"/>
    <xf numFmtId="0" fontId="83" fillId="2" borderId="0" xfId="12" applyFont="1" applyFill="1" applyAlignment="1">
      <alignment vertical="center"/>
    </xf>
    <xf numFmtId="0" fontId="83" fillId="2" borderId="0" xfId="12" applyFont="1" applyFill="1" applyBorder="1">
      <alignment vertical="top"/>
    </xf>
    <xf numFmtId="0" fontId="83" fillId="0" borderId="0" xfId="18" applyFont="1" applyAlignment="1">
      <alignment vertical="center"/>
    </xf>
    <xf numFmtId="3" fontId="83" fillId="0" borderId="0" xfId="15" applyNumberFormat="1" applyFont="1" applyFill="1" applyBorder="1" applyAlignment="1">
      <alignment horizontal="left"/>
    </xf>
    <xf numFmtId="0" fontId="18" fillId="0" borderId="0" xfId="59" applyFont="1"/>
    <xf numFmtId="0" fontId="18" fillId="0" borderId="0" xfId="59" applyFont="1" applyAlignment="1">
      <alignment horizontal="right"/>
    </xf>
    <xf numFmtId="3" fontId="18" fillId="0" borderId="0" xfId="59" applyNumberFormat="1" applyFont="1"/>
    <xf numFmtId="3" fontId="18" fillId="0" borderId="0" xfId="59" applyNumberFormat="1" applyFont="1" applyBorder="1"/>
    <xf numFmtId="0" fontId="18" fillId="0" borderId="0" xfId="59" applyFont="1" applyBorder="1"/>
    <xf numFmtId="3" fontId="147" fillId="0" borderId="0" xfId="59" applyNumberFormat="1" applyFont="1" applyAlignment="1">
      <alignment vertical="center"/>
    </xf>
    <xf numFmtId="0" fontId="31" fillId="0" borderId="0" xfId="59" applyFont="1"/>
    <xf numFmtId="9" fontId="31" fillId="0" borderId="0" xfId="59" applyNumberFormat="1" applyFont="1"/>
    <xf numFmtId="3" fontId="50" fillId="3" borderId="0" xfId="59" applyNumberFormat="1" applyFont="1" applyFill="1" applyAlignment="1">
      <alignment horizontal="right" indent="1"/>
    </xf>
    <xf numFmtId="0" fontId="33" fillId="3" borderId="0" xfId="59" applyFont="1" applyFill="1" applyAlignment="1">
      <alignment horizontal="left" indent="1"/>
    </xf>
    <xf numFmtId="3" fontId="50" fillId="0" borderId="0" xfId="59" applyNumberFormat="1" applyFont="1" applyFill="1" applyAlignment="1">
      <alignment horizontal="right" indent="1"/>
    </xf>
    <xf numFmtId="9" fontId="50" fillId="3" borderId="0" xfId="59" applyNumberFormat="1" applyFont="1" applyFill="1" applyAlignment="1">
      <alignment horizontal="right" indent="1"/>
    </xf>
    <xf numFmtId="3" fontId="51" fillId="3" borderId="0" xfId="59" applyNumberFormat="1" applyFont="1" applyFill="1" applyAlignment="1">
      <alignment horizontal="right" indent="1"/>
    </xf>
    <xf numFmtId="0" fontId="21" fillId="3" borderId="0" xfId="59" applyFont="1" applyFill="1" applyAlignment="1">
      <alignment horizontal="left" indent="1"/>
    </xf>
    <xf numFmtId="169" fontId="18" fillId="0" borderId="0" xfId="59" applyNumberFormat="1" applyFont="1" applyAlignment="1">
      <alignment horizontal="right"/>
    </xf>
    <xf numFmtId="0" fontId="31" fillId="3" borderId="0" xfId="59" applyFont="1" applyFill="1" applyAlignment="1">
      <alignment horizontal="left" vertical="center"/>
    </xf>
    <xf numFmtId="0" fontId="18" fillId="0" borderId="0" xfId="59" applyFont="1" applyFill="1"/>
    <xf numFmtId="3" fontId="28" fillId="0" borderId="0" xfId="59" applyNumberFormat="1" applyFont="1" applyFill="1" applyAlignment="1">
      <alignment horizontal="right" vertical="center"/>
    </xf>
    <xf numFmtId="0" fontId="31" fillId="0" borderId="0" xfId="59" applyFont="1" applyFill="1" applyAlignment="1">
      <alignment horizontal="left" vertical="center"/>
    </xf>
    <xf numFmtId="3" fontId="31" fillId="0" borderId="73" xfId="12" applyNumberFormat="1" applyFont="1" applyFill="1" applyBorder="1" applyAlignment="1" applyProtection="1">
      <alignment horizontal="right"/>
      <protection locked="0"/>
    </xf>
    <xf numFmtId="3" fontId="32" fillId="3" borderId="0" xfId="59" applyNumberFormat="1" applyFont="1" applyFill="1" applyAlignment="1">
      <alignment horizontal="center" vertical="center"/>
    </xf>
    <xf numFmtId="0" fontId="32" fillId="3" borderId="0" xfId="59" applyFont="1" applyFill="1" applyAlignment="1">
      <alignment horizontal="center" vertical="center"/>
    </xf>
    <xf numFmtId="3" fontId="18" fillId="0" borderId="0" xfId="59" applyNumberFormat="1" applyFont="1" applyFill="1"/>
    <xf numFmtId="4" fontId="18" fillId="0" borderId="0" xfId="59" applyNumberFormat="1" applyFont="1"/>
    <xf numFmtId="0" fontId="37" fillId="0" borderId="0" xfId="59" applyFont="1" applyAlignment="1">
      <alignment horizontal="center"/>
    </xf>
    <xf numFmtId="0" fontId="39" fillId="0" borderId="0" xfId="59" applyFont="1" applyAlignment="1">
      <alignment horizontal="center"/>
    </xf>
    <xf numFmtId="3" fontId="21" fillId="3" borderId="0" xfId="59" applyNumberFormat="1" applyFont="1" applyFill="1" applyBorder="1"/>
    <xf numFmtId="0" fontId="21" fillId="3" borderId="2" xfId="59" applyFont="1" applyFill="1" applyBorder="1"/>
    <xf numFmtId="4" fontId="18" fillId="3" borderId="2" xfId="59" applyNumberFormat="1" applyFont="1" applyFill="1" applyBorder="1"/>
    <xf numFmtId="3" fontId="18" fillId="3" borderId="2" xfId="59" applyNumberFormat="1" applyFont="1" applyFill="1" applyBorder="1"/>
    <xf numFmtId="3" fontId="31" fillId="0" borderId="2" xfId="59" applyNumberFormat="1" applyFont="1" applyBorder="1" applyAlignment="1">
      <alignment horizontal="right" indent="1"/>
    </xf>
    <xf numFmtId="9" fontId="31" fillId="0" borderId="2" xfId="59" applyNumberFormat="1" applyFont="1" applyBorder="1" applyAlignment="1">
      <alignment horizontal="right" indent="1"/>
    </xf>
    <xf numFmtId="0" fontId="31" fillId="0" borderId="2" xfId="59" applyFont="1" applyBorder="1" applyAlignment="1">
      <alignment horizontal="left" indent="1"/>
    </xf>
    <xf numFmtId="3" fontId="37" fillId="0" borderId="0" xfId="59" applyNumberFormat="1" applyFont="1" applyFill="1" applyAlignment="1">
      <alignment horizontal="center" vertical="center"/>
    </xf>
    <xf numFmtId="3" fontId="37" fillId="0" borderId="0" xfId="59" applyNumberFormat="1" applyFont="1" applyFill="1" applyAlignment="1">
      <alignment horizontal="center"/>
    </xf>
    <xf numFmtId="0" fontId="39" fillId="0" borderId="0" xfId="59" applyFont="1" applyFill="1" applyAlignment="1">
      <alignment horizontal="center" vertical="center"/>
    </xf>
    <xf numFmtId="3" fontId="21" fillId="3" borderId="0" xfId="59" applyNumberFormat="1" applyFont="1" applyFill="1" applyAlignment="1">
      <alignment horizontal="right" indent="1"/>
    </xf>
    <xf numFmtId="3" fontId="21" fillId="0" borderId="0" xfId="59" applyNumberFormat="1" applyFont="1" applyFill="1" applyBorder="1"/>
    <xf numFmtId="4" fontId="18" fillId="3" borderId="0" xfId="59" applyNumberFormat="1" applyFont="1" applyFill="1" applyBorder="1"/>
    <xf numFmtId="3" fontId="18" fillId="3" borderId="0" xfId="59" applyNumberFormat="1" applyFont="1" applyFill="1" applyBorder="1"/>
    <xf numFmtId="0" fontId="21" fillId="3" borderId="0" xfId="59" applyFont="1" applyFill="1" applyBorder="1"/>
    <xf numFmtId="3" fontId="31" fillId="0" borderId="0" xfId="59" applyNumberFormat="1" applyFont="1" applyBorder="1" applyAlignment="1">
      <alignment horizontal="right" indent="1"/>
    </xf>
    <xf numFmtId="9" fontId="31" fillId="0" borderId="0" xfId="59" applyNumberFormat="1" applyFont="1" applyBorder="1" applyAlignment="1">
      <alignment horizontal="right" indent="1"/>
    </xf>
    <xf numFmtId="0" fontId="31" fillId="0" borderId="0" xfId="59" applyFont="1" applyBorder="1" applyAlignment="1">
      <alignment horizontal="left" indent="1"/>
    </xf>
    <xf numFmtId="3" fontId="18" fillId="0" borderId="2" xfId="59" applyNumberFormat="1" applyFont="1" applyBorder="1" applyAlignment="1">
      <alignment horizontal="right" indent="1"/>
    </xf>
    <xf numFmtId="0" fontId="18" fillId="0" borderId="2" xfId="59" applyFont="1" applyBorder="1" applyAlignment="1">
      <alignment horizontal="left" indent="1"/>
    </xf>
    <xf numFmtId="3" fontId="18" fillId="0" borderId="0" xfId="59" applyNumberFormat="1" applyFont="1" applyBorder="1" applyAlignment="1">
      <alignment horizontal="right" indent="1"/>
    </xf>
    <xf numFmtId="3" fontId="18" fillId="0" borderId="2" xfId="59" applyNumberFormat="1" applyFont="1" applyBorder="1"/>
    <xf numFmtId="0" fontId="18" fillId="0" borderId="2" xfId="59" applyFont="1" applyBorder="1"/>
    <xf numFmtId="9" fontId="31" fillId="0" borderId="2" xfId="59" quotePrefix="1" applyNumberFormat="1" applyFont="1" applyBorder="1" applyAlignment="1">
      <alignment horizontal="right" indent="1"/>
    </xf>
    <xf numFmtId="0" fontId="18" fillId="0" borderId="0" xfId="59" applyFont="1" applyBorder="1" applyAlignment="1">
      <alignment horizontal="left" indent="1"/>
    </xf>
    <xf numFmtId="3" fontId="21" fillId="0" borderId="0" xfId="59" applyNumberFormat="1" applyFont="1" applyBorder="1"/>
    <xf numFmtId="3" fontId="31" fillId="0" borderId="0" xfId="59" applyNumberFormat="1" applyFont="1" applyAlignment="1">
      <alignment horizontal="right" indent="1"/>
    </xf>
    <xf numFmtId="9" fontId="31" fillId="0" borderId="0" xfId="59" quotePrefix="1" applyNumberFormat="1" applyFont="1" applyAlignment="1">
      <alignment horizontal="right" indent="1"/>
    </xf>
    <xf numFmtId="0" fontId="31" fillId="0" borderId="0" xfId="59" applyFont="1" applyAlignment="1">
      <alignment horizontal="left" indent="1"/>
    </xf>
    <xf numFmtId="3" fontId="18" fillId="0" borderId="2" xfId="59" applyNumberFormat="1" applyFont="1" applyBorder="1" applyAlignment="1">
      <alignment horizontal="left" indent="1"/>
    </xf>
    <xf numFmtId="3" fontId="37" fillId="0" borderId="0" xfId="59" applyNumberFormat="1" applyFont="1" applyAlignment="1">
      <alignment horizontal="center"/>
    </xf>
    <xf numFmtId="3" fontId="18" fillId="0" borderId="0" xfId="59" applyNumberFormat="1" applyFont="1" applyAlignment="1">
      <alignment horizontal="right" indent="1"/>
    </xf>
    <xf numFmtId="3" fontId="21" fillId="3" borderId="5" xfId="59" applyNumberFormat="1" applyFont="1" applyFill="1" applyBorder="1"/>
    <xf numFmtId="9" fontId="31" fillId="0" borderId="0" xfId="59" applyNumberFormat="1" applyFont="1" applyAlignment="1">
      <alignment horizontal="right" indent="1"/>
    </xf>
    <xf numFmtId="3" fontId="18" fillId="0" borderId="0" xfId="59" applyNumberFormat="1" applyFont="1" applyAlignment="1">
      <alignment horizontal="left" indent="1"/>
    </xf>
    <xf numFmtId="1" fontId="18" fillId="0" borderId="0" xfId="59" applyNumberFormat="1" applyFont="1" applyAlignment="1">
      <alignment horizontal="right" indent="1"/>
    </xf>
    <xf numFmtId="0" fontId="18" fillId="0" borderId="0" xfId="59" applyFont="1" applyAlignment="1">
      <alignment horizontal="left" indent="1"/>
    </xf>
    <xf numFmtId="3" fontId="21" fillId="0" borderId="0" xfId="59" applyNumberFormat="1" applyFont="1"/>
    <xf numFmtId="3" fontId="37" fillId="0" borderId="0" xfId="59" applyNumberFormat="1" applyFont="1" applyAlignment="1">
      <alignment horizontal="center" vertical="center"/>
    </xf>
    <xf numFmtId="3" fontId="37" fillId="0" borderId="0" xfId="59" applyNumberFormat="1" applyFont="1" applyFill="1" applyBorder="1" applyAlignment="1">
      <alignment horizontal="center" vertical="center"/>
    </xf>
    <xf numFmtId="0" fontId="39" fillId="0" borderId="0" xfId="59" applyFont="1" applyFill="1" applyBorder="1" applyAlignment="1">
      <alignment horizontal="center" vertical="center"/>
    </xf>
    <xf numFmtId="3" fontId="21" fillId="0" borderId="2" xfId="59" applyNumberFormat="1" applyFont="1" applyBorder="1"/>
    <xf numFmtId="3" fontId="33" fillId="0" borderId="73" xfId="12" applyNumberFormat="1" applyFont="1" applyFill="1" applyBorder="1" applyAlignment="1" applyProtection="1">
      <alignment horizontal="right"/>
      <protection locked="0"/>
    </xf>
    <xf numFmtId="3" fontId="33" fillId="0" borderId="73" xfId="53" applyNumberFormat="1" applyFont="1" applyFill="1" applyBorder="1" applyAlignment="1" applyProtection="1">
      <alignment horizontal="left" wrapText="1"/>
      <protection locked="0"/>
    </xf>
    <xf numFmtId="3" fontId="18" fillId="0" borderId="0" xfId="59" applyNumberFormat="1" applyFont="1" applyFill="1" applyAlignment="1">
      <alignment horizontal="right" indent="1"/>
    </xf>
    <xf numFmtId="3" fontId="21" fillId="0" borderId="4" xfId="59" applyNumberFormat="1" applyFont="1" applyFill="1" applyBorder="1"/>
    <xf numFmtId="0" fontId="39" fillId="0" borderId="0" xfId="59" applyFont="1" applyAlignment="1">
      <alignment horizontal="center" vertical="center"/>
    </xf>
    <xf numFmtId="4" fontId="18" fillId="0" borderId="2" xfId="59" applyNumberFormat="1" applyFont="1" applyBorder="1"/>
    <xf numFmtId="3" fontId="18" fillId="0" borderId="7" xfId="59" applyNumberFormat="1" applyFont="1" applyBorder="1"/>
    <xf numFmtId="3" fontId="21" fillId="0" borderId="7" xfId="59" applyNumberFormat="1" applyFont="1" applyBorder="1"/>
    <xf numFmtId="0" fontId="51" fillId="0" borderId="0" xfId="59" applyFont="1"/>
    <xf numFmtId="1" fontId="18" fillId="0" borderId="0" xfId="59" applyNumberFormat="1" applyFont="1"/>
    <xf numFmtId="3" fontId="21" fillId="3" borderId="2" xfId="59" applyNumberFormat="1" applyFont="1" applyFill="1" applyBorder="1"/>
    <xf numFmtId="3" fontId="33" fillId="3" borderId="2" xfId="59" applyNumberFormat="1" applyFont="1" applyFill="1" applyBorder="1"/>
    <xf numFmtId="0" fontId="41" fillId="3" borderId="2" xfId="59" applyFont="1" applyFill="1" applyBorder="1"/>
    <xf numFmtId="0" fontId="33" fillId="3" borderId="2" xfId="59" applyFont="1" applyFill="1" applyBorder="1"/>
    <xf numFmtId="3" fontId="21" fillId="3" borderId="0" xfId="59" applyNumberFormat="1" applyFont="1" applyFill="1" applyAlignment="1"/>
    <xf numFmtId="0" fontId="21" fillId="3" borderId="0" xfId="59" applyFont="1" applyFill="1" applyAlignment="1">
      <alignment horizontal="left" vertical="center" indent="1"/>
    </xf>
    <xf numFmtId="3" fontId="41" fillId="3" borderId="0" xfId="59" applyNumberFormat="1" applyFont="1" applyFill="1" applyBorder="1"/>
    <xf numFmtId="3" fontId="33" fillId="3" borderId="0" xfId="59" applyNumberFormat="1" applyFont="1" applyFill="1" applyBorder="1"/>
    <xf numFmtId="3" fontId="31" fillId="0" borderId="2" xfId="59" applyNumberFormat="1" applyFont="1" applyBorder="1" applyAlignment="1"/>
    <xf numFmtId="3" fontId="18" fillId="0" borderId="2" xfId="59" applyNumberFormat="1" applyFont="1" applyBorder="1" applyAlignment="1"/>
    <xf numFmtId="0" fontId="18" fillId="0" borderId="2" xfId="59" applyFont="1" applyBorder="1" applyAlignment="1">
      <alignment horizontal="left" vertical="center" indent="1"/>
    </xf>
    <xf numFmtId="3" fontId="18" fillId="0" borderId="5" xfId="59" applyNumberFormat="1" applyFont="1" applyBorder="1"/>
    <xf numFmtId="0" fontId="18" fillId="0" borderId="5" xfId="59" applyFont="1" applyBorder="1"/>
    <xf numFmtId="3" fontId="18" fillId="0" borderId="0" xfId="59" applyNumberFormat="1" applyFont="1" applyAlignment="1"/>
    <xf numFmtId="0" fontId="18" fillId="0" borderId="0" xfId="59" applyFont="1" applyAlignment="1">
      <alignment horizontal="left" vertical="center" indent="1"/>
    </xf>
    <xf numFmtId="0" fontId="33" fillId="0" borderId="1" xfId="59" applyFont="1" applyBorder="1" applyAlignment="1">
      <alignment horizontal="center" vertical="center"/>
    </xf>
    <xf numFmtId="0" fontId="33" fillId="0" borderId="1" xfId="59" applyFont="1" applyBorder="1" applyAlignment="1">
      <alignment horizontal="left" indent="1"/>
    </xf>
    <xf numFmtId="0" fontId="33" fillId="0" borderId="0" xfId="59" applyFont="1" applyAlignment="1">
      <alignment horizontal="center" vertical="center"/>
    </xf>
    <xf numFmtId="0" fontId="33" fillId="0" borderId="0" xfId="59" applyFont="1" applyAlignment="1">
      <alignment horizontal="center"/>
    </xf>
    <xf numFmtId="0" fontId="33" fillId="0" borderId="1" xfId="59" applyFont="1" applyBorder="1" applyAlignment="1">
      <alignment horizontal="center"/>
    </xf>
    <xf numFmtId="0" fontId="21" fillId="0" borderId="1" xfId="59" applyFont="1" applyBorder="1" applyAlignment="1">
      <alignment horizontal="center"/>
    </xf>
    <xf numFmtId="0" fontId="21" fillId="0" borderId="1" xfId="59" applyFont="1" applyBorder="1" applyAlignment="1">
      <alignment horizontal="center" vertical="center"/>
    </xf>
    <xf numFmtId="0" fontId="21" fillId="0" borderId="1" xfId="59" applyFont="1" applyBorder="1" applyAlignment="1">
      <alignment horizontal="left" indent="1"/>
    </xf>
    <xf numFmtId="0" fontId="21" fillId="0" borderId="0" xfId="59" applyFont="1" applyBorder="1" applyAlignment="1">
      <alignment horizontal="center" vertical="center"/>
    </xf>
    <xf numFmtId="166" fontId="33" fillId="0" borderId="0" xfId="59" applyNumberFormat="1" applyFont="1"/>
    <xf numFmtId="1" fontId="31" fillId="0" borderId="0" xfId="59" applyNumberFormat="1" applyFont="1"/>
    <xf numFmtId="166" fontId="31" fillId="0" borderId="0" xfId="59" applyNumberFormat="1" applyFont="1"/>
    <xf numFmtId="0" fontId="33" fillId="0" borderId="0" xfId="59" applyFont="1"/>
    <xf numFmtId="0" fontId="21" fillId="0" borderId="0" xfId="59" applyFont="1" applyBorder="1" applyAlignment="1">
      <alignment horizontal="center"/>
    </xf>
    <xf numFmtId="0" fontId="21" fillId="0" borderId="0" xfId="59" applyFont="1" applyBorder="1" applyAlignment="1">
      <alignment horizontal="left" indent="1"/>
    </xf>
    <xf numFmtId="3" fontId="31" fillId="0" borderId="0" xfId="59" applyNumberFormat="1" applyFont="1" applyAlignment="1"/>
    <xf numFmtId="0" fontId="21" fillId="0" borderId="0" xfId="59" applyFont="1" applyFill="1" applyAlignment="1">
      <alignment horizontal="center" vertical="center"/>
    </xf>
    <xf numFmtId="3" fontId="18" fillId="2" borderId="5" xfId="59" applyNumberFormat="1" applyFont="1" applyFill="1" applyBorder="1"/>
    <xf numFmtId="4" fontId="18" fillId="2" borderId="5" xfId="59" applyNumberFormat="1" applyFont="1" applyFill="1" applyBorder="1"/>
    <xf numFmtId="0" fontId="21" fillId="0" borderId="0" xfId="59" applyFont="1"/>
    <xf numFmtId="0" fontId="20" fillId="0" borderId="0" xfId="59" applyFont="1"/>
    <xf numFmtId="169" fontId="20" fillId="0" borderId="0" xfId="59" applyNumberFormat="1" applyFont="1"/>
    <xf numFmtId="4" fontId="18" fillId="0" borderId="0" xfId="59" applyNumberFormat="1" applyFont="1" applyAlignment="1"/>
    <xf numFmtId="1" fontId="21" fillId="3" borderId="0" xfId="59" applyNumberFormat="1" applyFont="1" applyFill="1" applyAlignment="1"/>
    <xf numFmtId="166" fontId="20" fillId="0" borderId="0" xfId="59" applyNumberFormat="1" applyFont="1"/>
    <xf numFmtId="1" fontId="20" fillId="0" borderId="0" xfId="59" applyNumberFormat="1" applyFont="1"/>
    <xf numFmtId="3" fontId="20" fillId="0" borderId="0" xfId="59" applyNumberFormat="1" applyFont="1"/>
    <xf numFmtId="0" fontId="18" fillId="0" borderId="0" xfId="59" applyFont="1" applyAlignment="1"/>
    <xf numFmtId="1" fontId="18" fillId="0" borderId="0" xfId="59" applyNumberFormat="1" applyFont="1" applyAlignment="1"/>
    <xf numFmtId="1" fontId="18" fillId="0" borderId="0" xfId="59" applyNumberFormat="1" applyFont="1" applyFill="1" applyAlignment="1"/>
    <xf numFmtId="3" fontId="21" fillId="3" borderId="0" xfId="59" applyNumberFormat="1" applyFont="1" applyFill="1" applyAlignment="1">
      <alignment horizontal="left" indent="1"/>
    </xf>
    <xf numFmtId="3" fontId="31" fillId="0" borderId="2" xfId="59" applyNumberFormat="1" applyFont="1" applyBorder="1" applyAlignment="1">
      <alignment horizontal="left" indent="1"/>
    </xf>
    <xf numFmtId="3" fontId="18" fillId="0" borderId="7" xfId="59" applyNumberFormat="1" applyFont="1" applyBorder="1" applyAlignment="1">
      <alignment horizontal="right" indent="1"/>
    </xf>
    <xf numFmtId="3" fontId="18" fillId="0" borderId="7" xfId="59" applyNumberFormat="1" applyFont="1" applyBorder="1" applyAlignment="1">
      <alignment horizontal="left" indent="1"/>
    </xf>
    <xf numFmtId="0" fontId="21" fillId="0" borderId="1" xfId="59" applyFont="1" applyBorder="1" applyAlignment="1">
      <alignment horizontal="right"/>
    </xf>
    <xf numFmtId="3" fontId="31" fillId="0" borderId="0" xfId="59" applyNumberFormat="1" applyFont="1" applyAlignment="1">
      <alignment horizontal="left" indent="1"/>
    </xf>
    <xf numFmtId="3" fontId="21" fillId="0" borderId="0" xfId="59" applyNumberFormat="1" applyFont="1" applyFill="1" applyBorder="1" applyAlignment="1">
      <alignment horizontal="right"/>
    </xf>
    <xf numFmtId="0" fontId="18" fillId="0" borderId="0" xfId="59" applyFont="1" applyAlignment="1">
      <alignment horizontal="right" indent="1"/>
    </xf>
    <xf numFmtId="0" fontId="21" fillId="0" borderId="0" xfId="59" applyFont="1" applyFill="1" applyBorder="1" applyAlignment="1">
      <alignment horizontal="left" indent="1"/>
    </xf>
    <xf numFmtId="3" fontId="18" fillId="0" borderId="0" xfId="59" applyNumberFormat="1" applyFont="1" applyFill="1" applyBorder="1" applyAlignment="1">
      <alignment horizontal="right"/>
    </xf>
    <xf numFmtId="0" fontId="18" fillId="0" borderId="0" xfId="59" applyFont="1" applyFill="1" applyBorder="1" applyAlignment="1">
      <alignment horizontal="left" indent="1"/>
    </xf>
    <xf numFmtId="0" fontId="18" fillId="0" borderId="0" xfId="59" applyFont="1" applyBorder="1" applyAlignment="1">
      <alignment horizontal="center" vertical="center"/>
    </xf>
    <xf numFmtId="0" fontId="21" fillId="0" borderId="0" xfId="59" applyFont="1" applyFill="1" applyBorder="1"/>
    <xf numFmtId="0" fontId="18" fillId="0" borderId="0" xfId="59" applyFont="1" applyFill="1" applyBorder="1" applyAlignment="1">
      <alignment horizontal="left" vertical="center" indent="1"/>
    </xf>
    <xf numFmtId="0" fontId="21" fillId="0" borderId="0" xfId="59" applyFont="1" applyFill="1" applyBorder="1" applyAlignment="1">
      <alignment horizontal="center" vertical="center"/>
    </xf>
    <xf numFmtId="0" fontId="21" fillId="3" borderId="5" xfId="59" applyFont="1" applyFill="1" applyBorder="1" applyAlignment="1">
      <alignment horizontal="left" indent="1"/>
    </xf>
    <xf numFmtId="1" fontId="18" fillId="0" borderId="0" xfId="59" applyNumberFormat="1" applyFont="1" applyAlignment="1">
      <alignment horizontal="right" vertical="center" indent="1"/>
    </xf>
    <xf numFmtId="164" fontId="18" fillId="0" borderId="0" xfId="59" applyNumberFormat="1" applyFont="1" applyBorder="1"/>
    <xf numFmtId="164" fontId="18" fillId="0" borderId="0" xfId="59" applyNumberFormat="1" applyFont="1"/>
    <xf numFmtId="3" fontId="18" fillId="0" borderId="0" xfId="59" applyNumberFormat="1" applyFont="1" applyAlignment="1">
      <alignment horizontal="right"/>
    </xf>
    <xf numFmtId="0" fontId="18" fillId="0" borderId="70" xfId="59" applyFont="1" applyBorder="1"/>
    <xf numFmtId="0" fontId="51" fillId="0" borderId="48" xfId="59" applyFont="1" applyBorder="1" applyAlignment="1">
      <alignment horizontal="right"/>
    </xf>
    <xf numFmtId="3" fontId="51" fillId="0" borderId="48" xfId="59" applyNumberFormat="1" applyFont="1" applyBorder="1" applyAlignment="1">
      <alignment horizontal="right"/>
    </xf>
    <xf numFmtId="3" fontId="45" fillId="0" borderId="48" xfId="59" applyNumberFormat="1" applyFont="1" applyBorder="1" applyAlignment="1">
      <alignment horizontal="right"/>
    </xf>
    <xf numFmtId="3" fontId="21" fillId="0" borderId="48" xfId="59" applyNumberFormat="1" applyFont="1" applyBorder="1"/>
    <xf numFmtId="0" fontId="51" fillId="0" borderId="48" xfId="59" applyFont="1" applyBorder="1"/>
    <xf numFmtId="0" fontId="51" fillId="0" borderId="0" xfId="59" applyFont="1" applyAlignment="1">
      <alignment horizontal="right"/>
    </xf>
    <xf numFmtId="3" fontId="51" fillId="0" borderId="0" xfId="59" applyNumberFormat="1" applyFont="1" applyAlignment="1">
      <alignment horizontal="right"/>
    </xf>
    <xf numFmtId="0" fontId="45" fillId="0" borderId="0" xfId="59" applyFont="1" applyAlignment="1">
      <alignment horizontal="right"/>
    </xf>
    <xf numFmtId="14" fontId="21" fillId="0" borderId="0" xfId="59" applyNumberFormat="1" applyFont="1"/>
    <xf numFmtId="3" fontId="33" fillId="0" borderId="0" xfId="12" applyNumberFormat="1" applyFont="1" applyFill="1" applyBorder="1" applyAlignment="1" applyProtection="1">
      <alignment horizontal="left"/>
      <protection locked="0"/>
    </xf>
    <xf numFmtId="0" fontId="83" fillId="0" borderId="0" xfId="59" applyFont="1"/>
    <xf numFmtId="3" fontId="83" fillId="0" borderId="0" xfId="59" applyNumberFormat="1" applyFont="1"/>
    <xf numFmtId="0" fontId="149" fillId="2" borderId="0" xfId="1" applyFont="1" applyFill="1"/>
    <xf numFmtId="0" fontId="83" fillId="2" borderId="0" xfId="12" applyFont="1" applyFill="1" applyBorder="1" applyAlignment="1">
      <alignment horizontal="left" vertical="center" indent="1"/>
    </xf>
    <xf numFmtId="0" fontId="20" fillId="0" borderId="0" xfId="1" applyFont="1" applyAlignment="1">
      <alignment vertical="top"/>
    </xf>
    <xf numFmtId="0" fontId="31" fillId="0" borderId="0" xfId="1" applyFont="1" applyAlignment="1">
      <alignment vertical="top"/>
    </xf>
    <xf numFmtId="0" fontId="51" fillId="2" borderId="34" xfId="48" applyFont="1" applyFill="1" applyBorder="1" applyAlignment="1" applyProtection="1">
      <alignment horizontal="center" vertical="top" wrapText="1"/>
    </xf>
    <xf numFmtId="0" fontId="18" fillId="0" borderId="0" xfId="48" applyFont="1" applyFill="1" applyAlignment="1">
      <alignment horizontal="left" vertical="center" wrapText="1"/>
    </xf>
    <xf numFmtId="0" fontId="45" fillId="2" borderId="0" xfId="48" applyFont="1" applyFill="1" applyBorder="1" applyAlignment="1" applyProtection="1">
      <alignment horizontal="center" vertical="top" wrapText="1"/>
    </xf>
    <xf numFmtId="165" fontId="18" fillId="2" borderId="0" xfId="2" applyNumberFormat="1" applyFont="1" applyFill="1" applyAlignment="1">
      <alignment horizontal="right"/>
    </xf>
    <xf numFmtId="0" fontId="29" fillId="0" borderId="19" xfId="1" applyFont="1" applyFill="1" applyBorder="1" applyAlignment="1">
      <alignment horizontal="center" vertical="center" wrapText="1" readingOrder="1"/>
    </xf>
    <xf numFmtId="0" fontId="29" fillId="0" borderId="28" xfId="1" applyFont="1" applyFill="1" applyBorder="1" applyAlignment="1">
      <alignment horizontal="center" vertical="center" wrapText="1" readingOrder="1"/>
    </xf>
    <xf numFmtId="0" fontId="83" fillId="0" borderId="0" xfId="48" applyFont="1" applyFill="1" applyAlignment="1"/>
    <xf numFmtId="0" fontId="24" fillId="0" borderId="0" xfId="48" applyFont="1" applyFill="1" applyAlignment="1"/>
    <xf numFmtId="0" fontId="24" fillId="0" borderId="0" xfId="48" applyFont="1" applyFill="1" applyAlignment="1">
      <alignment horizontal="right"/>
    </xf>
    <xf numFmtId="0" fontId="47" fillId="0" borderId="0" xfId="48" applyFont="1" applyFill="1"/>
    <xf numFmtId="0" fontId="29" fillId="0" borderId="0" xfId="48" applyFont="1" applyFill="1" applyAlignment="1">
      <alignment horizontal="right"/>
    </xf>
    <xf numFmtId="0" fontId="21" fillId="0" borderId="0" xfId="48" applyFont="1" applyFill="1" applyAlignment="1">
      <alignment horizontal="right"/>
    </xf>
    <xf numFmtId="0" fontId="21" fillId="0" borderId="0" xfId="48" applyFont="1" applyFill="1" applyBorder="1" applyAlignment="1">
      <alignment horizontal="right" vertical="center"/>
    </xf>
    <xf numFmtId="0" fontId="29" fillId="0" borderId="0" xfId="48" applyFont="1" applyFill="1" applyAlignment="1">
      <alignment horizontal="right" vertical="center"/>
    </xf>
    <xf numFmtId="3" fontId="18" fillId="0" borderId="2" xfId="48" applyNumberFormat="1" applyFont="1" applyFill="1" applyBorder="1" applyAlignment="1">
      <alignment horizontal="right" vertical="center"/>
    </xf>
    <xf numFmtId="3" fontId="18" fillId="0" borderId="0" xfId="48" applyNumberFormat="1" applyFont="1" applyFill="1" applyBorder="1" applyAlignment="1">
      <alignment horizontal="right" vertical="center"/>
    </xf>
    <xf numFmtId="0" fontId="20" fillId="0" borderId="0" xfId="48" applyFont="1" applyFill="1" applyAlignment="1">
      <alignment vertical="center"/>
    </xf>
    <xf numFmtId="0" fontId="20" fillId="0" borderId="0" xfId="48" applyFont="1" applyFill="1" applyAlignment="1">
      <alignment horizontal="right" vertical="center"/>
    </xf>
    <xf numFmtId="0" fontId="18" fillId="0" borderId="0" xfId="48" applyFont="1" applyFill="1" applyAlignment="1">
      <alignment horizontal="right" wrapText="1"/>
    </xf>
    <xf numFmtId="0" fontId="31" fillId="0" borderId="2" xfId="48" applyFont="1" applyFill="1" applyBorder="1" applyAlignment="1">
      <alignment horizontal="left" vertical="center"/>
    </xf>
    <xf numFmtId="3" fontId="31" fillId="0" borderId="2" xfId="48" applyNumberFormat="1" applyFont="1" applyFill="1" applyBorder="1" applyAlignment="1">
      <alignment horizontal="right" vertical="center"/>
    </xf>
    <xf numFmtId="0" fontId="18" fillId="0" borderId="2" xfId="48" applyFont="1" applyFill="1" applyBorder="1" applyAlignment="1">
      <alignment horizontal="left" vertical="center" indent="1"/>
    </xf>
    <xf numFmtId="3" fontId="45" fillId="0" borderId="0" xfId="48" applyNumberFormat="1" applyFont="1" applyFill="1" applyAlignment="1">
      <alignment horizontal="right"/>
    </xf>
    <xf numFmtId="0" fontId="21" fillId="0" borderId="1" xfId="48" applyFont="1" applyBorder="1" applyAlignment="1">
      <alignment horizontal="center" vertical="center"/>
    </xf>
    <xf numFmtId="3" fontId="21" fillId="3" borderId="0" xfId="33" applyNumberFormat="1" applyFont="1" applyFill="1" applyAlignment="1">
      <alignment horizontal="center" vertical="center"/>
    </xf>
    <xf numFmtId="3" fontId="33" fillId="3" borderId="0" xfId="33" applyNumberFormat="1" applyFont="1" applyFill="1" applyAlignment="1">
      <alignment horizontal="center" vertical="center"/>
    </xf>
    <xf numFmtId="1" fontId="21" fillId="3" borderId="0" xfId="33" applyNumberFormat="1" applyFont="1" applyFill="1" applyAlignment="1">
      <alignment horizontal="center" vertical="center"/>
    </xf>
    <xf numFmtId="1" fontId="33" fillId="3" borderId="0" xfId="33" applyNumberFormat="1" applyFont="1" applyFill="1" applyAlignment="1">
      <alignment horizontal="center" vertical="center"/>
    </xf>
    <xf numFmtId="1" fontId="18" fillId="0" borderId="0" xfId="33" applyNumberFormat="1" applyFont="1" applyFill="1" applyAlignment="1">
      <alignment horizontal="center" vertical="center"/>
    </xf>
    <xf numFmtId="1" fontId="31" fillId="0" borderId="0" xfId="33" applyNumberFormat="1" applyFont="1" applyFill="1" applyAlignment="1">
      <alignment horizontal="center" vertical="center"/>
    </xf>
    <xf numFmtId="1" fontId="18" fillId="0" borderId="0" xfId="33" applyNumberFormat="1" applyFont="1" applyFill="1" applyBorder="1" applyAlignment="1">
      <alignment horizontal="center" vertical="center"/>
    </xf>
    <xf numFmtId="1" fontId="18" fillId="0" borderId="1" xfId="33" applyNumberFormat="1" applyFont="1" applyFill="1" applyBorder="1" applyAlignment="1">
      <alignment horizontal="center" vertical="center"/>
    </xf>
    <xf numFmtId="1" fontId="18" fillId="0" borderId="2" xfId="33" applyNumberFormat="1" applyFont="1" applyFill="1" applyBorder="1" applyAlignment="1">
      <alignment horizontal="center" vertical="center"/>
    </xf>
    <xf numFmtId="1" fontId="31" fillId="0" borderId="2" xfId="33" applyNumberFormat="1" applyFont="1" applyFill="1" applyBorder="1" applyAlignment="1">
      <alignment horizontal="center" vertical="center"/>
    </xf>
    <xf numFmtId="0" fontId="18" fillId="0" borderId="0" xfId="33" applyFont="1" applyAlignment="1">
      <alignment horizontal="center"/>
    </xf>
    <xf numFmtId="3" fontId="18" fillId="0" borderId="0" xfId="33" applyNumberFormat="1" applyFont="1" applyFill="1" applyAlignment="1">
      <alignment horizontal="center" vertical="center"/>
    </xf>
    <xf numFmtId="3" fontId="31" fillId="0" borderId="0" xfId="33" applyNumberFormat="1" applyFont="1" applyFill="1" applyAlignment="1">
      <alignment horizontal="center" vertical="center"/>
    </xf>
    <xf numFmtId="3" fontId="18" fillId="0" borderId="0" xfId="33" applyNumberFormat="1" applyFont="1" applyAlignment="1">
      <alignment horizontal="center" vertical="center"/>
    </xf>
    <xf numFmtId="3" fontId="18" fillId="0" borderId="0" xfId="33" applyNumberFormat="1" applyFont="1" applyFill="1" applyBorder="1" applyAlignment="1">
      <alignment horizontal="center" vertical="center"/>
    </xf>
    <xf numFmtId="3" fontId="18" fillId="0" borderId="1" xfId="33" applyNumberFormat="1" applyFont="1" applyFill="1" applyBorder="1" applyAlignment="1">
      <alignment horizontal="center" vertical="center"/>
    </xf>
    <xf numFmtId="3" fontId="18" fillId="0" borderId="2" xfId="33" applyNumberFormat="1" applyFont="1" applyFill="1" applyBorder="1" applyAlignment="1">
      <alignment horizontal="center" vertical="center"/>
    </xf>
    <xf numFmtId="3" fontId="31" fillId="0" borderId="2" xfId="33" applyNumberFormat="1" applyFont="1" applyFill="1" applyBorder="1" applyAlignment="1">
      <alignment horizontal="center" vertical="center"/>
    </xf>
    <xf numFmtId="3" fontId="18" fillId="0" borderId="2" xfId="33" applyNumberFormat="1" applyFont="1" applyBorder="1" applyAlignment="1">
      <alignment horizontal="center" vertical="center"/>
    </xf>
    <xf numFmtId="1" fontId="21" fillId="3" borderId="0" xfId="33" applyNumberFormat="1" applyFont="1" applyFill="1" applyAlignment="1">
      <alignment horizontal="center"/>
    </xf>
    <xf numFmtId="1" fontId="33" fillId="3" borderId="0" xfId="33" applyNumberFormat="1" applyFont="1" applyFill="1" applyAlignment="1">
      <alignment horizontal="center"/>
    </xf>
    <xf numFmtId="3" fontId="21" fillId="3" borderId="0" xfId="33" applyNumberFormat="1" applyFont="1" applyFill="1" applyAlignment="1">
      <alignment horizontal="center"/>
    </xf>
    <xf numFmtId="1" fontId="18" fillId="0" borderId="0" xfId="33" applyNumberFormat="1" applyFont="1" applyAlignment="1">
      <alignment horizontal="center" vertical="center"/>
    </xf>
    <xf numFmtId="1" fontId="18" fillId="0" borderId="2" xfId="33" applyNumberFormat="1" applyFont="1" applyBorder="1" applyAlignment="1">
      <alignment horizontal="center" vertical="center"/>
    </xf>
    <xf numFmtId="0" fontId="21" fillId="3" borderId="0" xfId="33" applyFont="1" applyFill="1" applyAlignment="1">
      <alignment horizontal="center" vertical="center"/>
    </xf>
    <xf numFmtId="0" fontId="150" fillId="0" borderId="0" xfId="0" applyFont="1"/>
    <xf numFmtId="0" fontId="0" fillId="0" borderId="0" xfId="0" applyFont="1"/>
    <xf numFmtId="0" fontId="0" fillId="0" borderId="0" xfId="0" applyFont="1" applyAlignment="1">
      <alignment vertical="center"/>
    </xf>
    <xf numFmtId="0" fontId="150" fillId="0" borderId="0" xfId="0" applyFont="1" applyAlignment="1">
      <alignment vertical="center"/>
    </xf>
    <xf numFmtId="0" fontId="21" fillId="0" borderId="0" xfId="1" applyFont="1" applyAlignment="1">
      <alignment horizontal="right"/>
    </xf>
    <xf numFmtId="0" fontId="21" fillId="0" borderId="1" xfId="1" applyFont="1" applyBorder="1" applyAlignment="1">
      <alignment horizontal="right" vertical="center"/>
    </xf>
    <xf numFmtId="0" fontId="18" fillId="0" borderId="0" xfId="1" applyFont="1" applyAlignment="1">
      <alignment horizontal="right" vertical="center"/>
    </xf>
    <xf numFmtId="164" fontId="39" fillId="3" borderId="3" xfId="1" applyNumberFormat="1" applyFont="1" applyFill="1" applyBorder="1" applyAlignment="1">
      <alignment horizontal="center" vertical="center"/>
    </xf>
    <xf numFmtId="2" fontId="18" fillId="0" borderId="0" xfId="48" applyNumberFormat="1" applyFont="1" applyFill="1" applyAlignment="1">
      <alignment horizontal="right" vertical="center"/>
    </xf>
    <xf numFmtId="0" fontId="0" fillId="0" borderId="0" xfId="48" applyFont="1" applyFill="1" applyAlignment="1">
      <alignment horizontal="left" vertical="center"/>
    </xf>
    <xf numFmtId="0" fontId="0" fillId="0" borderId="0" xfId="48" applyFont="1" applyAlignment="1">
      <alignment horizontal="left" vertical="center"/>
    </xf>
    <xf numFmtId="0" fontId="83" fillId="0" borderId="0" xfId="33" applyFont="1" applyBorder="1"/>
    <xf numFmtId="3" fontId="31" fillId="2" borderId="0" xfId="5" applyNumberFormat="1" applyFont="1" applyFill="1" applyBorder="1" applyAlignment="1">
      <alignment vertical="center"/>
    </xf>
    <xf numFmtId="3" fontId="31" fillId="2" borderId="0" xfId="7" applyNumberFormat="1" applyFont="1" applyFill="1" applyAlignment="1">
      <alignment vertical="center"/>
    </xf>
    <xf numFmtId="3" fontId="22" fillId="0" borderId="0" xfId="59" applyNumberFormat="1" applyFont="1" applyAlignment="1">
      <alignment horizontal="right" indent="1"/>
    </xf>
    <xf numFmtId="9" fontId="22" fillId="0" borderId="0" xfId="60" applyFont="1" applyFill="1"/>
    <xf numFmtId="9" fontId="22" fillId="0" borderId="0" xfId="60" applyFont="1"/>
    <xf numFmtId="3" fontId="22" fillId="0" borderId="0" xfId="59" applyNumberFormat="1" applyFont="1" applyBorder="1" applyAlignment="1">
      <alignment horizontal="right" indent="1"/>
    </xf>
    <xf numFmtId="3" fontId="22" fillId="2" borderId="0" xfId="59" applyNumberFormat="1" applyFont="1" applyFill="1" applyBorder="1" applyAlignment="1">
      <alignment horizontal="right" indent="1"/>
    </xf>
    <xf numFmtId="3" fontId="123" fillId="0" borderId="0" xfId="59" applyNumberFormat="1" applyFont="1" applyFill="1" applyAlignment="1">
      <alignment horizontal="right" indent="1"/>
    </xf>
    <xf numFmtId="0" fontId="22" fillId="0" borderId="0" xfId="59" applyFont="1" applyFill="1"/>
    <xf numFmtId="0" fontId="22" fillId="0" borderId="0" xfId="59" applyFont="1"/>
    <xf numFmtId="166" fontId="18" fillId="0" borderId="0" xfId="59" applyNumberFormat="1" applyFont="1"/>
    <xf numFmtId="0" fontId="83" fillId="0" borderId="0" xfId="59" applyFont="1" applyFill="1"/>
    <xf numFmtId="0" fontId="24" fillId="0" borderId="0" xfId="59" applyFont="1" applyFill="1" applyAlignment="1">
      <alignment horizontal="right"/>
    </xf>
    <xf numFmtId="0" fontId="18" fillId="0" borderId="0" xfId="59" applyFont="1" applyFill="1" applyAlignment="1">
      <alignment horizontal="right"/>
    </xf>
    <xf numFmtId="0" fontId="24" fillId="0" borderId="0" xfId="59" applyFont="1" applyFill="1" applyAlignment="1"/>
    <xf numFmtId="0" fontId="29" fillId="0" borderId="0" xfId="59" applyFont="1" applyFill="1" applyAlignment="1">
      <alignment horizontal="right"/>
    </xf>
    <xf numFmtId="0" fontId="21" fillId="0" borderId="0" xfId="59" applyFont="1" applyFill="1" applyAlignment="1">
      <alignment horizontal="right"/>
    </xf>
    <xf numFmtId="0" fontId="21" fillId="0" borderId="1" xfId="59" applyFont="1" applyFill="1" applyBorder="1" applyAlignment="1">
      <alignment horizontal="left" vertical="center"/>
    </xf>
    <xf numFmtId="0" fontId="21" fillId="0" borderId="1" xfId="59" applyFont="1" applyFill="1" applyBorder="1" applyAlignment="1">
      <alignment horizontal="right" vertical="center"/>
    </xf>
    <xf numFmtId="0" fontId="18" fillId="0" borderId="0" xfId="59" applyFont="1" applyFill="1" applyAlignment="1">
      <alignment vertical="center"/>
    </xf>
    <xf numFmtId="166" fontId="31" fillId="0" borderId="0" xfId="1" applyNumberFormat="1" applyFont="1" applyFill="1" applyAlignment="1">
      <alignment horizontal="right" vertical="center"/>
    </xf>
    <xf numFmtId="0" fontId="18" fillId="0" borderId="0" xfId="59" applyFont="1" applyFill="1" applyAlignment="1">
      <alignment horizontal="left" vertical="center"/>
    </xf>
    <xf numFmtId="0" fontId="18" fillId="0" borderId="0" xfId="59" applyFont="1" applyFill="1" applyAlignment="1">
      <alignment horizontal="left" vertical="center" wrapText="1"/>
    </xf>
    <xf numFmtId="0" fontId="33" fillId="0" borderId="68" xfId="59" applyFont="1" applyFill="1" applyBorder="1" applyAlignment="1">
      <alignment vertical="center"/>
    </xf>
    <xf numFmtId="166" fontId="31" fillId="0" borderId="73" xfId="1" applyNumberFormat="1" applyFont="1" applyFill="1" applyBorder="1" applyAlignment="1">
      <alignment horizontal="right" vertical="center"/>
    </xf>
    <xf numFmtId="166" fontId="18" fillId="0" borderId="73" xfId="1" applyNumberFormat="1" applyFont="1" applyFill="1" applyBorder="1" applyAlignment="1">
      <alignment horizontal="right" vertical="center"/>
    </xf>
    <xf numFmtId="0" fontId="29" fillId="0" borderId="0" xfId="59" applyFont="1" applyFill="1" applyAlignment="1">
      <alignment vertical="center"/>
    </xf>
    <xf numFmtId="0" fontId="29" fillId="0" borderId="0" xfId="59" applyFont="1" applyFill="1" applyAlignment="1">
      <alignment horizontal="right" vertical="center"/>
    </xf>
    <xf numFmtId="0" fontId="21" fillId="0" borderId="0" xfId="59" applyFont="1" applyFill="1" applyAlignment="1">
      <alignment horizontal="right" vertical="center"/>
    </xf>
    <xf numFmtId="3" fontId="18" fillId="0" borderId="0" xfId="59" applyNumberFormat="1" applyFont="1" applyFill="1" applyAlignment="1">
      <alignment horizontal="right" vertical="center"/>
    </xf>
    <xf numFmtId="3" fontId="22" fillId="0" borderId="0" xfId="59" applyNumberFormat="1" applyFont="1" applyFill="1" applyAlignment="1">
      <alignment horizontal="right" indent="1"/>
    </xf>
    <xf numFmtId="166" fontId="0" fillId="0" borderId="2" xfId="48" applyNumberFormat="1" applyFont="1" applyBorder="1" applyAlignment="1">
      <alignment horizontal="right" vertical="center"/>
    </xf>
    <xf numFmtId="0" fontId="83" fillId="0" borderId="0" xfId="1" applyFont="1" applyAlignment="1">
      <alignment vertical="center"/>
    </xf>
    <xf numFmtId="0" fontId="18" fillId="0" borderId="0" xfId="1" applyFont="1"/>
    <xf numFmtId="0" fontId="31" fillId="0" borderId="0" xfId="1" applyFont="1" applyAlignment="1">
      <alignment vertical="top" wrapText="1"/>
    </xf>
    <xf numFmtId="0" fontId="31" fillId="0" borderId="0" xfId="1" applyFont="1" applyAlignment="1">
      <alignment vertical="top"/>
    </xf>
    <xf numFmtId="0" fontId="32" fillId="0" borderId="0" xfId="1" applyFont="1" applyAlignment="1">
      <alignment vertical="top" wrapText="1"/>
    </xf>
    <xf numFmtId="0" fontId="18" fillId="0" borderId="0" xfId="1" applyFont="1" applyAlignment="1">
      <alignment vertical="top"/>
    </xf>
    <xf numFmtId="0" fontId="20" fillId="0" borderId="0" xfId="1" applyFont="1" applyAlignment="1">
      <alignment vertical="top" wrapText="1"/>
    </xf>
    <xf numFmtId="0" fontId="20" fillId="0" borderId="0" xfId="1" applyFont="1" applyAlignment="1">
      <alignment vertical="top"/>
    </xf>
    <xf numFmtId="0" fontId="35" fillId="0" borderId="0" xfId="1" applyFont="1" applyAlignment="1">
      <alignment horizontal="left" vertical="center" wrapText="1"/>
    </xf>
    <xf numFmtId="0" fontId="83" fillId="0" borderId="0" xfId="48" applyFont="1"/>
    <xf numFmtId="0" fontId="51" fillId="2" borderId="50" xfId="48" applyFont="1" applyFill="1" applyBorder="1" applyAlignment="1" applyProtection="1">
      <alignment horizontal="center" vertical="top" wrapText="1"/>
    </xf>
    <xf numFmtId="0" fontId="51" fillId="2" borderId="73" xfId="48" applyFont="1" applyFill="1" applyBorder="1" applyAlignment="1" applyProtection="1">
      <alignment horizontal="center" vertical="top" wrapText="1"/>
    </xf>
    <xf numFmtId="0" fontId="51" fillId="2" borderId="30" xfId="48" applyFont="1" applyFill="1" applyBorder="1" applyAlignment="1" applyProtection="1">
      <alignment horizontal="center" vertical="top" wrapText="1"/>
    </xf>
    <xf numFmtId="0" fontId="84" fillId="5" borderId="50" xfId="48" applyFont="1" applyFill="1" applyBorder="1" applyAlignment="1" applyProtection="1">
      <alignment horizontal="center" vertical="center"/>
    </xf>
    <xf numFmtId="0" fontId="84" fillId="5" borderId="73" xfId="48" applyFont="1" applyFill="1" applyBorder="1" applyAlignment="1" applyProtection="1">
      <alignment horizontal="center" vertical="center"/>
    </xf>
    <xf numFmtId="0" fontId="84" fillId="5" borderId="30" xfId="48" applyFont="1" applyFill="1" applyBorder="1" applyAlignment="1" applyProtection="1">
      <alignment horizontal="center" vertical="center"/>
    </xf>
    <xf numFmtId="0" fontId="84" fillId="5" borderId="51" xfId="48" applyFont="1" applyFill="1" applyBorder="1" applyAlignment="1" applyProtection="1">
      <alignment horizontal="center" vertical="center"/>
    </xf>
    <xf numFmtId="0" fontId="84" fillId="5" borderId="7" xfId="48" applyFont="1" applyFill="1" applyBorder="1" applyAlignment="1" applyProtection="1">
      <alignment horizontal="center" vertical="center"/>
    </xf>
    <xf numFmtId="0" fontId="84" fillId="5" borderId="52" xfId="48" applyFont="1" applyFill="1" applyBorder="1" applyAlignment="1" applyProtection="1">
      <alignment horizontal="center" vertical="center"/>
    </xf>
    <xf numFmtId="0" fontId="51" fillId="5" borderId="50" xfId="48" applyFont="1" applyFill="1" applyBorder="1" applyAlignment="1" applyProtection="1">
      <alignment horizontal="center" vertical="top" wrapText="1"/>
    </xf>
    <xf numFmtId="0" fontId="51" fillId="5" borderId="73" xfId="48" applyFont="1" applyFill="1" applyBorder="1" applyAlignment="1" applyProtection="1">
      <alignment horizontal="center" vertical="top" wrapText="1"/>
    </xf>
    <xf numFmtId="0" fontId="51" fillId="5" borderId="30" xfId="48" applyFont="1" applyFill="1" applyBorder="1" applyAlignment="1" applyProtection="1">
      <alignment horizontal="center" vertical="top" wrapText="1"/>
    </xf>
    <xf numFmtId="0" fontId="65" fillId="0" borderId="4" xfId="48" applyFont="1" applyFill="1"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51" fillId="2" borderId="34" xfId="48" applyFont="1" applyFill="1" applyBorder="1" applyAlignment="1" applyProtection="1">
      <alignment horizontal="center" vertical="top" wrapText="1"/>
    </xf>
    <xf numFmtId="0" fontId="51" fillId="2" borderId="0" xfId="48" applyFont="1" applyFill="1" applyBorder="1" applyAlignment="1" applyProtection="1">
      <alignment horizontal="center" vertical="top" wrapText="1"/>
    </xf>
    <xf numFmtId="0" fontId="18" fillId="0" borderId="0" xfId="48" applyFont="1" applyFill="1" applyAlignment="1">
      <alignment horizontal="left" vertical="top" wrapText="1"/>
    </xf>
    <xf numFmtId="0" fontId="21" fillId="0" borderId="0" xfId="48" applyFont="1" applyFill="1" applyAlignment="1">
      <alignment horizontal="left" vertical="top" wrapText="1"/>
    </xf>
    <xf numFmtId="0" fontId="18" fillId="0" borderId="0" xfId="48" applyFont="1" applyFill="1" applyAlignment="1">
      <alignment horizontal="left" vertical="center" wrapText="1"/>
    </xf>
    <xf numFmtId="0" fontId="84" fillId="2" borderId="50" xfId="48" applyFont="1" applyFill="1" applyBorder="1" applyAlignment="1" applyProtection="1">
      <alignment horizontal="center" vertical="center"/>
    </xf>
    <xf numFmtId="0" fontId="84" fillId="2" borderId="73" xfId="48" applyFont="1" applyFill="1" applyBorder="1" applyAlignment="1" applyProtection="1">
      <alignment horizontal="center" vertical="center"/>
    </xf>
    <xf numFmtId="0" fontId="84" fillId="2" borderId="30" xfId="48" applyFont="1" applyFill="1" applyBorder="1" applyAlignment="1" applyProtection="1">
      <alignment horizontal="center" vertical="center"/>
    </xf>
    <xf numFmtId="0" fontId="84" fillId="2" borderId="51" xfId="48" applyFont="1" applyFill="1" applyBorder="1" applyAlignment="1" applyProtection="1">
      <alignment horizontal="center" vertical="center"/>
    </xf>
    <xf numFmtId="0" fontId="84" fillId="2" borderId="7" xfId="48" applyFont="1" applyFill="1" applyBorder="1" applyAlignment="1" applyProtection="1">
      <alignment horizontal="center" vertical="center"/>
    </xf>
    <xf numFmtId="0" fontId="84" fillId="2" borderId="52" xfId="48" applyFont="1" applyFill="1" applyBorder="1" applyAlignment="1" applyProtection="1">
      <alignment horizontal="center" vertical="center"/>
    </xf>
    <xf numFmtId="0" fontId="21" fillId="0" borderId="0" xfId="50" applyFont="1" applyBorder="1" applyAlignment="1">
      <alignment horizontal="center" vertical="center" wrapText="1"/>
    </xf>
    <xf numFmtId="0" fontId="21" fillId="0" borderId="1" xfId="50" applyFont="1" applyBorder="1" applyAlignment="1">
      <alignment horizontal="center" vertical="center" wrapText="1"/>
    </xf>
    <xf numFmtId="0" fontId="21" fillId="0" borderId="0" xfId="50" applyFont="1" applyBorder="1" applyAlignment="1">
      <alignment horizontal="center" vertical="center"/>
    </xf>
    <xf numFmtId="0" fontId="21" fillId="0" borderId="1" xfId="50" applyFont="1" applyBorder="1" applyAlignment="1">
      <alignment horizontal="center" vertical="center"/>
    </xf>
    <xf numFmtId="0" fontId="31" fillId="0" borderId="0" xfId="31" applyFont="1" applyFill="1" applyBorder="1" applyAlignment="1">
      <alignment horizontal="left" vertical="center" wrapText="1" indent="1" readingOrder="1"/>
    </xf>
    <xf numFmtId="2" fontId="91" fillId="0" borderId="0" xfId="31" applyNumberFormat="1" applyFont="1" applyFill="1" applyBorder="1" applyAlignment="1">
      <alignment horizontal="left" vertical="center" wrapText="1" readingOrder="1"/>
    </xf>
    <xf numFmtId="0" fontId="33" fillId="0" borderId="45" xfId="31" applyFont="1" applyFill="1" applyBorder="1" applyAlignment="1">
      <alignment horizontal="center" vertical="center" readingOrder="1"/>
    </xf>
    <xf numFmtId="0" fontId="17" fillId="0" borderId="45" xfId="31" applyBorder="1" applyAlignment="1">
      <alignment horizontal="center" vertical="center" readingOrder="1"/>
    </xf>
    <xf numFmtId="0" fontId="17" fillId="0" borderId="44" xfId="31" applyBorder="1" applyAlignment="1">
      <alignment horizontal="center" vertical="center" readingOrder="1"/>
    </xf>
    <xf numFmtId="0" fontId="33" fillId="0" borderId="28" xfId="31" applyFont="1" applyFill="1" applyBorder="1" applyAlignment="1">
      <alignment horizontal="center" vertical="center" readingOrder="1"/>
    </xf>
    <xf numFmtId="0" fontId="21" fillId="0" borderId="1" xfId="31" applyFont="1" applyFill="1" applyBorder="1" applyAlignment="1">
      <alignment horizontal="center" vertical="center" wrapText="1" readingOrder="1"/>
    </xf>
    <xf numFmtId="0" fontId="21" fillId="0" borderId="46" xfId="31" applyFont="1" applyFill="1" applyBorder="1" applyAlignment="1">
      <alignment horizontal="center" vertical="center" wrapText="1" readingOrder="1"/>
    </xf>
    <xf numFmtId="0" fontId="18" fillId="0" borderId="0" xfId="31" applyFont="1" applyBorder="1" applyAlignment="1">
      <alignment horizontal="left" vertical="center" indent="1" readingOrder="1"/>
    </xf>
    <xf numFmtId="0" fontId="18" fillId="0" borderId="0" xfId="31" applyFont="1" applyBorder="1" applyAlignment="1">
      <alignment horizontal="left" vertical="center" wrapText="1" indent="1"/>
    </xf>
    <xf numFmtId="0" fontId="39" fillId="0" borderId="0" xfId="59" applyFont="1" applyBorder="1" applyAlignment="1">
      <alignment horizontal="center" vertical="center"/>
    </xf>
    <xf numFmtId="0" fontId="39" fillId="0" borderId="1" xfId="59" applyFont="1" applyBorder="1" applyAlignment="1">
      <alignment horizontal="center" vertical="center"/>
    </xf>
    <xf numFmtId="0" fontId="18" fillId="0" borderId="0" xfId="59" applyFont="1" applyAlignment="1">
      <alignment horizontal="left" vertical="center" wrapText="1" indent="1"/>
    </xf>
    <xf numFmtId="0" fontId="21" fillId="3" borderId="0" xfId="59" applyFont="1" applyFill="1" applyAlignment="1">
      <alignment horizontal="left" vertical="center" wrapText="1" indent="1"/>
    </xf>
    <xf numFmtId="0" fontId="39" fillId="0" borderId="0" xfId="59" applyFont="1" applyBorder="1" applyAlignment="1">
      <alignment horizontal="center" vertical="center" wrapText="1"/>
    </xf>
    <xf numFmtId="0" fontId="39" fillId="0" borderId="1" xfId="59" applyFont="1" applyBorder="1" applyAlignment="1">
      <alignment horizontal="center" vertical="center" wrapText="1"/>
    </xf>
    <xf numFmtId="3" fontId="43" fillId="2" borderId="0" xfId="5" applyNumberFormat="1" applyFont="1" applyFill="1" applyBorder="1" applyAlignment="1">
      <alignment horizontal="left"/>
    </xf>
    <xf numFmtId="0" fontId="43" fillId="2" borderId="50" xfId="5" applyFont="1" applyFill="1" applyBorder="1" applyAlignment="1">
      <alignment horizontal="center"/>
    </xf>
    <xf numFmtId="0" fontId="43" fillId="2" borderId="68" xfId="5" applyFont="1" applyFill="1" applyBorder="1" applyAlignment="1">
      <alignment horizontal="center"/>
    </xf>
    <xf numFmtId="0" fontId="43" fillId="2" borderId="7" xfId="5" applyFont="1" applyFill="1" applyBorder="1" applyAlignment="1">
      <alignment horizontal="left"/>
    </xf>
    <xf numFmtId="0" fontId="43" fillId="2" borderId="0" xfId="5" applyFont="1" applyFill="1" applyBorder="1" applyAlignment="1">
      <alignment horizontal="left"/>
    </xf>
    <xf numFmtId="0" fontId="43" fillId="2" borderId="68" xfId="5" applyFont="1" applyFill="1" applyBorder="1" applyAlignment="1">
      <alignment horizontal="left"/>
    </xf>
    <xf numFmtId="0" fontId="31" fillId="2" borderId="0" xfId="12" applyFont="1" applyFill="1" applyBorder="1" applyAlignment="1">
      <alignment horizontal="left" vertical="center" wrapText="1" indent="1"/>
    </xf>
    <xf numFmtId="0" fontId="31" fillId="2" borderId="2" xfId="12" applyFont="1" applyFill="1" applyBorder="1" applyAlignment="1">
      <alignment horizontal="left" vertical="center" wrapText="1" indent="1"/>
    </xf>
    <xf numFmtId="16" fontId="33" fillId="2" borderId="0" xfId="12" applyNumberFormat="1" applyFont="1" applyFill="1" applyBorder="1" applyAlignment="1" applyProtection="1">
      <alignment horizontal="center"/>
      <protection locked="0"/>
    </xf>
    <xf numFmtId="16" fontId="33" fillId="2" borderId="0" xfId="12" applyNumberFormat="1" applyFont="1" applyFill="1" applyBorder="1" applyAlignment="1">
      <alignment horizontal="center"/>
    </xf>
    <xf numFmtId="0" fontId="33" fillId="2" borderId="0" xfId="12" applyFont="1" applyFill="1" applyBorder="1" applyAlignment="1" applyProtection="1">
      <alignment horizontal="center" wrapText="1"/>
      <protection locked="0"/>
    </xf>
    <xf numFmtId="0" fontId="33" fillId="2" borderId="2" xfId="12" applyFont="1" applyFill="1" applyBorder="1" applyAlignment="1" applyProtection="1">
      <alignment horizontal="center" wrapText="1"/>
      <protection locked="0"/>
    </xf>
    <xf numFmtId="0" fontId="33" fillId="2" borderId="0" xfId="12" applyFont="1" applyFill="1" applyBorder="1" applyAlignment="1">
      <alignment horizontal="center" wrapText="1"/>
    </xf>
    <xf numFmtId="0" fontId="33" fillId="2" borderId="2" xfId="12" applyFont="1" applyFill="1" applyBorder="1" applyAlignment="1">
      <alignment horizontal="center" wrapText="1"/>
    </xf>
    <xf numFmtId="0" fontId="31" fillId="2" borderId="6" xfId="1" applyFont="1" applyFill="1" applyBorder="1" applyAlignment="1">
      <alignment horizontal="right" wrapText="1"/>
    </xf>
    <xf numFmtId="0" fontId="23" fillId="2" borderId="48" xfId="1" applyFill="1" applyBorder="1" applyAlignment="1">
      <alignment horizontal="right" wrapText="1"/>
    </xf>
    <xf numFmtId="0" fontId="33" fillId="2" borderId="0" xfId="1" applyFont="1" applyFill="1" applyBorder="1" applyAlignment="1">
      <alignment horizontal="center" wrapText="1"/>
    </xf>
    <xf numFmtId="0" fontId="23" fillId="2" borderId="0" xfId="1" applyFill="1" applyAlignment="1">
      <alignment horizontal="center" wrapText="1"/>
    </xf>
    <xf numFmtId="0" fontId="23" fillId="2" borderId="7" xfId="1" applyFill="1" applyBorder="1" applyAlignment="1">
      <alignment horizontal="center" wrapText="1"/>
    </xf>
    <xf numFmtId="172" fontId="49" fillId="2" borderId="0" xfId="1" applyNumberFormat="1" applyFont="1" applyFill="1" applyAlignment="1">
      <alignment horizontal="left"/>
    </xf>
    <xf numFmtId="172" fontId="116" fillId="2" borderId="0" xfId="1" applyNumberFormat="1" applyFont="1" applyFill="1" applyAlignment="1">
      <alignment horizontal="left"/>
    </xf>
    <xf numFmtId="0" fontId="29" fillId="2" borderId="0" xfId="12" applyFont="1" applyFill="1" applyBorder="1" applyAlignment="1" applyProtection="1">
      <alignment horizontal="right" wrapText="1"/>
      <protection locked="0"/>
    </xf>
    <xf numFmtId="0" fontId="29" fillId="2" borderId="2" xfId="12" applyFont="1" applyFill="1" applyBorder="1" applyAlignment="1" applyProtection="1">
      <alignment horizontal="right" wrapText="1"/>
      <protection locked="0"/>
    </xf>
    <xf numFmtId="0" fontId="38" fillId="2" borderId="49" xfId="12" applyFont="1" applyFill="1" applyBorder="1" applyAlignment="1">
      <alignment horizontal="center"/>
    </xf>
    <xf numFmtId="0" fontId="29" fillId="2" borderId="0" xfId="12" applyFont="1" applyFill="1" applyBorder="1" applyAlignment="1">
      <alignment horizontal="left" wrapText="1"/>
    </xf>
    <xf numFmtId="0" fontId="29" fillId="2" borderId="2" xfId="12" applyFont="1" applyFill="1" applyBorder="1" applyAlignment="1">
      <alignment horizontal="left" wrapText="1"/>
    </xf>
    <xf numFmtId="0" fontId="83" fillId="2" borderId="0" xfId="1" applyFont="1" applyFill="1" applyBorder="1" applyAlignment="1">
      <alignment horizontal="left" vertical="center" wrapText="1"/>
    </xf>
    <xf numFmtId="0" fontId="49" fillId="2" borderId="6" xfId="12" applyFont="1" applyFill="1" applyBorder="1" applyAlignment="1">
      <alignment horizontal="left" vertical="top" wrapText="1"/>
    </xf>
    <xf numFmtId="0" fontId="29" fillId="2" borderId="0" xfId="12" applyFont="1" applyFill="1" applyBorder="1" applyAlignment="1">
      <alignment horizontal="right" wrapText="1"/>
    </xf>
    <xf numFmtId="0" fontId="29" fillId="2" borderId="2" xfId="12" applyFont="1" applyFill="1" applyBorder="1" applyAlignment="1">
      <alignment horizontal="right" wrapText="1"/>
    </xf>
    <xf numFmtId="0" fontId="29" fillId="2" borderId="49" xfId="12" applyFont="1" applyFill="1" applyBorder="1" applyAlignment="1">
      <alignment horizontal="right"/>
    </xf>
    <xf numFmtId="0" fontId="144" fillId="2" borderId="0" xfId="1" applyFont="1" applyFill="1" applyAlignment="1">
      <alignment wrapText="1"/>
    </xf>
    <xf numFmtId="0" fontId="49" fillId="2" borderId="0" xfId="12" applyFont="1" applyFill="1" applyBorder="1" applyAlignment="1">
      <alignment horizontal="left" vertical="center" wrapText="1"/>
    </xf>
    <xf numFmtId="0" fontId="31" fillId="2" borderId="48" xfId="1" applyFont="1" applyFill="1" applyBorder="1" applyAlignment="1">
      <alignment horizontal="right" wrapText="1"/>
    </xf>
    <xf numFmtId="0" fontId="33" fillId="2" borderId="7" xfId="1" applyFont="1" applyFill="1" applyBorder="1" applyAlignment="1">
      <alignment horizontal="right" vertical="center" wrapText="1"/>
    </xf>
    <xf numFmtId="0" fontId="33" fillId="2" borderId="7" xfId="1" applyFont="1" applyFill="1" applyBorder="1" applyAlignment="1">
      <alignment horizontal="center" vertical="center" wrapText="1"/>
    </xf>
    <xf numFmtId="0" fontId="31" fillId="2" borderId="0" xfId="1" applyFont="1" applyFill="1" applyBorder="1" applyAlignment="1">
      <alignment horizontal="center" vertical="center" wrapText="1"/>
    </xf>
    <xf numFmtId="0" fontId="31" fillId="2" borderId="48" xfId="1" applyFont="1" applyFill="1" applyBorder="1" applyAlignment="1">
      <alignment horizontal="center" vertical="center" wrapText="1"/>
    </xf>
    <xf numFmtId="3" fontId="31" fillId="0" borderId="6" xfId="27" applyNumberFormat="1" applyFont="1" applyFill="1" applyBorder="1" applyAlignment="1">
      <alignment horizontal="center" vertical="center"/>
      <protection locked="0"/>
    </xf>
    <xf numFmtId="3" fontId="31" fillId="0" borderId="7" xfId="27" applyNumberFormat="1" applyFont="1" applyFill="1" applyBorder="1" applyAlignment="1">
      <alignment horizontal="center" vertical="center"/>
      <protection locked="0"/>
    </xf>
    <xf numFmtId="0" fontId="18" fillId="0" borderId="0" xfId="39" applyFont="1" applyAlignment="1">
      <alignment horizontal="left" vertical="center" wrapText="1"/>
    </xf>
    <xf numFmtId="0" fontId="33" fillId="0" borderId="6" xfId="25" quotePrefix="1" applyFont="1" applyFill="1" applyBorder="1" applyAlignment="1">
      <alignment horizontal="center" vertical="center"/>
    </xf>
    <xf numFmtId="0" fontId="33" fillId="0" borderId="7" xfId="25" quotePrefix="1" applyFont="1" applyFill="1" applyBorder="1" applyAlignment="1">
      <alignment horizontal="center" vertical="center"/>
    </xf>
    <xf numFmtId="0" fontId="33" fillId="0" borderId="6" xfId="25" applyFont="1" applyFill="1" applyBorder="1" applyAlignment="1">
      <alignment horizontal="left" vertical="center" wrapText="1" indent="1"/>
    </xf>
    <xf numFmtId="0" fontId="33" fillId="0" borderId="7" xfId="25" applyFont="1" applyFill="1" applyBorder="1" applyAlignment="1">
      <alignment horizontal="left" vertical="center" wrapText="1" indent="1"/>
    </xf>
    <xf numFmtId="0" fontId="31" fillId="0" borderId="50" xfId="26" applyFont="1" applyFill="1" applyBorder="1" applyAlignment="1">
      <alignment horizontal="left" vertical="top" wrapText="1"/>
    </xf>
    <xf numFmtId="0" fontId="31" fillId="0" borderId="6" xfId="26" applyFont="1" applyFill="1" applyBorder="1" applyAlignment="1">
      <alignment horizontal="left" vertical="top" wrapText="1"/>
    </xf>
    <xf numFmtId="0" fontId="31" fillId="0" borderId="30" xfId="26" applyFont="1" applyFill="1" applyBorder="1" applyAlignment="1">
      <alignment horizontal="left" vertical="top" wrapText="1"/>
    </xf>
    <xf numFmtId="0" fontId="31" fillId="0" borderId="34" xfId="26" applyFont="1" applyFill="1" applyBorder="1" applyAlignment="1">
      <alignment horizontal="left" vertical="top" wrapText="1"/>
    </xf>
    <xf numFmtId="0" fontId="31" fillId="0" borderId="0" xfId="26" applyFont="1" applyFill="1" applyBorder="1" applyAlignment="1">
      <alignment horizontal="left" vertical="top" wrapText="1"/>
    </xf>
    <xf numFmtId="0" fontId="31" fillId="0" borderId="31" xfId="26" applyFont="1" applyFill="1" applyBorder="1" applyAlignment="1">
      <alignment horizontal="left" vertical="top" wrapText="1"/>
    </xf>
    <xf numFmtId="0" fontId="31" fillId="0" borderId="51" xfId="26" applyFont="1" applyFill="1" applyBorder="1" applyAlignment="1">
      <alignment horizontal="left" vertical="top" wrapText="1"/>
    </xf>
    <xf numFmtId="0" fontId="31" fillId="0" borderId="7" xfId="26" applyFont="1" applyFill="1" applyBorder="1" applyAlignment="1">
      <alignment horizontal="left" vertical="top" wrapText="1"/>
    </xf>
    <xf numFmtId="0" fontId="31" fillId="0" borderId="52" xfId="26" applyFont="1" applyFill="1" applyBorder="1" applyAlignment="1">
      <alignment horizontal="left" vertical="top" wrapText="1"/>
    </xf>
    <xf numFmtId="0" fontId="18" fillId="0" borderId="0" xfId="39" applyFont="1" applyBorder="1" applyAlignment="1">
      <alignment horizontal="left" vertical="center" wrapText="1" indent="1"/>
    </xf>
    <xf numFmtId="0" fontId="18" fillId="0" borderId="0" xfId="29" applyFont="1" applyFill="1" applyBorder="1" applyAlignment="1">
      <alignment horizontal="center" vertical="center" wrapText="1"/>
    </xf>
    <xf numFmtId="0" fontId="21" fillId="0" borderId="6" xfId="25" quotePrefix="1" applyFont="1" applyFill="1" applyBorder="1" applyAlignment="1">
      <alignment horizontal="center" vertical="center"/>
    </xf>
    <xf numFmtId="0" fontId="21" fillId="0" borderId="7" xfId="25" quotePrefix="1" applyFont="1" applyFill="1" applyBorder="1" applyAlignment="1">
      <alignment horizontal="center" vertical="center"/>
    </xf>
    <xf numFmtId="3" fontId="18" fillId="0" borderId="6" xfId="27" applyNumberFormat="1" applyFont="1" applyFill="1" applyBorder="1" applyAlignment="1">
      <alignment horizontal="center" vertical="center"/>
      <protection locked="0"/>
    </xf>
    <xf numFmtId="3" fontId="18" fillId="0" borderId="7" xfId="27" applyNumberFormat="1" applyFont="1" applyFill="1" applyBorder="1" applyAlignment="1">
      <alignment horizontal="center" vertical="center"/>
      <protection locked="0"/>
    </xf>
    <xf numFmtId="3" fontId="18" fillId="0" borderId="2" xfId="39" applyNumberFormat="1" applyFont="1" applyBorder="1" applyAlignment="1">
      <alignment horizontal="center" vertical="center"/>
    </xf>
    <xf numFmtId="0" fontId="33" fillId="3" borderId="3" xfId="39" applyFont="1" applyFill="1" applyBorder="1" applyAlignment="1">
      <alignment horizontal="left" vertical="center" wrapText="1" indent="1" readingOrder="1"/>
    </xf>
    <xf numFmtId="0" fontId="33" fillId="3" borderId="0" xfId="39" applyFont="1" applyFill="1" applyBorder="1" applyAlignment="1">
      <alignment horizontal="left" vertical="center" wrapText="1" indent="1" readingOrder="1"/>
    </xf>
    <xf numFmtId="3" fontId="21" fillId="3" borderId="3" xfId="39" applyNumberFormat="1" applyFont="1" applyFill="1" applyBorder="1" applyAlignment="1">
      <alignment horizontal="center" vertical="center"/>
    </xf>
    <xf numFmtId="3" fontId="21" fillId="3" borderId="4" xfId="39" applyNumberFormat="1" applyFont="1" applyFill="1" applyBorder="1" applyAlignment="1">
      <alignment horizontal="center" vertical="center"/>
    </xf>
    <xf numFmtId="3" fontId="18" fillId="0" borderId="0" xfId="39" applyNumberFormat="1" applyFont="1" applyAlignment="1">
      <alignment horizontal="center" vertical="center"/>
    </xf>
    <xf numFmtId="0" fontId="31" fillId="0" borderId="0" xfId="25" applyFont="1" applyFill="1" applyBorder="1" applyAlignment="1" applyProtection="1">
      <alignment horizontal="center" vertical="center" wrapText="1"/>
    </xf>
    <xf numFmtId="3" fontId="18" fillId="0" borderId="1" xfId="39" applyNumberFormat="1" applyFont="1" applyBorder="1" applyAlignment="1">
      <alignment horizontal="center" vertical="center"/>
    </xf>
    <xf numFmtId="0" fontId="18" fillId="0" borderId="1" xfId="39" applyFont="1" applyBorder="1" applyAlignment="1">
      <alignment horizontal="center" vertical="center"/>
    </xf>
    <xf numFmtId="0" fontId="29" fillId="0" borderId="57" xfId="39" applyFont="1" applyFill="1" applyBorder="1" applyAlignment="1">
      <alignment horizontal="center" vertical="center" wrapText="1" readingOrder="1"/>
    </xf>
    <xf numFmtId="0" fontId="29" fillId="0" borderId="58" xfId="39" applyFont="1" applyFill="1" applyBorder="1" applyAlignment="1">
      <alignment horizontal="center" vertical="center" wrapText="1" readingOrder="1"/>
    </xf>
    <xf numFmtId="0" fontId="29" fillId="0" borderId="0" xfId="39" applyFont="1" applyFill="1" applyBorder="1" applyAlignment="1">
      <alignment horizontal="center" vertical="center" wrapText="1" readingOrder="1"/>
    </xf>
    <xf numFmtId="3" fontId="18" fillId="0" borderId="4" xfId="39" applyNumberFormat="1" applyFont="1" applyBorder="1" applyAlignment="1">
      <alignment horizontal="center" vertical="center"/>
    </xf>
    <xf numFmtId="0" fontId="83" fillId="0" borderId="0" xfId="18" applyFont="1"/>
    <xf numFmtId="0" fontId="21" fillId="0" borderId="2" xfId="18" applyFont="1" applyFill="1" applyBorder="1"/>
    <xf numFmtId="0" fontId="18" fillId="0" borderId="0" xfId="18" applyFont="1" applyAlignment="1">
      <alignment horizontal="center" vertical="top" wrapText="1"/>
    </xf>
    <xf numFmtId="0" fontId="23" fillId="0" borderId="0" xfId="18" applyAlignment="1">
      <alignment horizontal="center" vertical="top" wrapText="1"/>
    </xf>
  </cellXfs>
  <cellStyles count="61">
    <cellStyle name="=C:\WINNT35\SYSTEM32\COMMAND.COM 10" xfId="3"/>
    <cellStyle name="=C:\WINNT35\SYSTEM32\COMMAND.COM 10 3" xfId="7"/>
    <cellStyle name="=C:\WINNT35\SYSTEM32\COMMAND.COM 12" xfId="5"/>
    <cellStyle name="=C:\WINNT35\SYSTEM32\COMMAND.COM 13" xfId="11"/>
    <cellStyle name="=C:\WINNT35\SYSTEM32\COMMAND.COM 2 2" xfId="12"/>
    <cellStyle name="=C:\WINNT35\SYSTEM32\COMMAND.COM 2 2 3 2" xfId="23"/>
    <cellStyle name="=C:\WINNT35\SYSTEM32\COMMAND.COM 2 2 4" xfId="20"/>
    <cellStyle name="=C:\WINNT35\SYSTEM32\COMMAND.COM 3 5" xfId="25"/>
    <cellStyle name="=C:\WINNT35\SYSTEM32\COMMAND.COM 9" xfId="19"/>
    <cellStyle name="Comma 2" xfId="14"/>
    <cellStyle name="Comma 2 2" xfId="51"/>
    <cellStyle name="Comma 2 7 9 2" xfId="22"/>
    <cellStyle name="Comma 3" xfId="40"/>
    <cellStyle name="Comma 4" xfId="47"/>
    <cellStyle name="Heading 1 2 2 2" xfId="28"/>
    <cellStyle name="Heading 2 2 2 2" xfId="24"/>
    <cellStyle name="HeadingTable" xfId="29"/>
    <cellStyle name="Hyperlink" xfId="30"/>
    <cellStyle name="Normal" xfId="0" builtinId="0"/>
    <cellStyle name="Normal 10" xfId="48"/>
    <cellStyle name="Normal 10 10" xfId="18"/>
    <cellStyle name="Normal 11" xfId="54"/>
    <cellStyle name="Normal 12" xfId="56"/>
    <cellStyle name="Normal 13" xfId="57"/>
    <cellStyle name="Normal 14" xfId="58"/>
    <cellStyle name="Normal 2" xfId="1"/>
    <cellStyle name="Normal 2 100" xfId="21"/>
    <cellStyle name="Normal 2 100 6 3" xfId="9"/>
    <cellStyle name="Normal 2 2" xfId="33"/>
    <cellStyle name="Normal 2 2 4 2" xfId="26"/>
    <cellStyle name="Normal 2 3" xfId="34"/>
    <cellStyle name="Normal 2 4" xfId="50"/>
    <cellStyle name="Normal 2 5" xfId="52"/>
    <cellStyle name="Normal 2 6" xfId="59"/>
    <cellStyle name="Normal 3" xfId="31"/>
    <cellStyle name="Normal 4" xfId="36"/>
    <cellStyle name="Normal 47 6" xfId="4"/>
    <cellStyle name="Normal 5" xfId="38"/>
    <cellStyle name="Normal 50 6" xfId="17"/>
    <cellStyle name="Normal 540" xfId="8"/>
    <cellStyle name="Normal 6" xfId="39"/>
    <cellStyle name="Normal 7" xfId="42"/>
    <cellStyle name="Normal 8" xfId="43"/>
    <cellStyle name="Normal 9" xfId="45"/>
    <cellStyle name="Normal_Q1 Interim report" xfId="10"/>
    <cellStyle name="Normal_SLP Interim Q109 v1" xfId="16"/>
    <cellStyle name="Normal_Unibank" xfId="15"/>
    <cellStyle name="Normal_Unibank 2 2" xfId="53"/>
    <cellStyle name="optionalExposure" xfId="27"/>
    <cellStyle name="Percent" xfId="60" builtinId="5"/>
    <cellStyle name="Percent 2" xfId="2"/>
    <cellStyle name="Percent 2 2" xfId="35"/>
    <cellStyle name="Percent 2 2 7" xfId="6"/>
    <cellStyle name="Percent 3" xfId="32"/>
    <cellStyle name="Percent 3 11" xfId="13"/>
    <cellStyle name="Percent 4" xfId="37"/>
    <cellStyle name="Percent 5" xfId="41"/>
    <cellStyle name="Percent 6" xfId="44"/>
    <cellStyle name="Percent 7" xfId="46"/>
    <cellStyle name="Percent 8" xfId="49"/>
    <cellStyle name="Percent 9" xfId="55"/>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invertIfNegative val="0"/>
          <c:val>
            <c:numRef>
              <c:f>'Wealth Mgmt - Life &amp; Pension'!#REF!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'Wealth Mgmt - Life &amp; Pension'!#REF!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'Wealth Mgmt - Life &amp; Pension'!#REF!</c15:sqref>
                        </c15:formulaRef>
                      </c:ext>
                    </c:extLst>
                  </c:multiLvlStrRef>
                </c15:cat>
              </c15:filteredCategoryTitle>
            </c:ext>
          </c:extLst>
        </c:ser>
        <c:ser>
          <c:idx val="1"/>
          <c:order val="1"/>
          <c:invertIfNegative val="0"/>
          <c:val>
            <c:numRef>
              <c:f>'Wealth Mgmt - Life &amp; Pension'!#REF!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'Wealth Mgmt - Life &amp; Pension'!#REF!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'Wealth Mgmt - Life &amp; Pension'!#REF!</c15:sqref>
                        </c15:formulaRef>
                      </c:ext>
                    </c:extLst>
                  </c:multiLvlStrRef>
                </c15:cat>
              </c15:filteredCategoryTitle>
            </c:ext>
          </c:extLst>
        </c:ser>
        <c:ser>
          <c:idx val="2"/>
          <c:order val="2"/>
          <c:invertIfNegative val="0"/>
          <c:val>
            <c:numRef>
              <c:f>'Wealth Mgmt - Life &amp; Pension'!#REF!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'Wealth Mgmt - Life &amp; Pension'!#REF!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'Wealth Mgmt - Life &amp; Pension'!#REF!</c15:sqref>
                        </c15:formulaRef>
                      </c:ext>
                    </c:extLst>
                  </c:multiLvlStrRef>
                </c15:cat>
              </c15:filteredCategoryTitle>
            </c:ext>
          </c:extLst>
        </c:ser>
        <c:ser>
          <c:idx val="3"/>
          <c:order val="3"/>
          <c:invertIfNegative val="0"/>
          <c:val>
            <c:numRef>
              <c:f>'Wealth Mgmt - Life &amp; Pension'!#REF!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'Wealth Mgmt - Life &amp; Pension'!#REF!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'Wealth Mgmt - Life &amp; Pension'!#REF!</c15:sqref>
                        </c15:formulaRef>
                      </c:ext>
                    </c:extLst>
                  </c:multiLvlStrRef>
                </c15:cat>
              </c15:filteredCategoryTitle>
            </c:ext>
          </c:extLst>
        </c:ser>
        <c:ser>
          <c:idx val="4"/>
          <c:order val="4"/>
          <c:invertIfNegative val="0"/>
          <c:val>
            <c:numRef>
              <c:f>'Wealth Mgmt - Life &amp; Pensio'!#REF!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'Wealth Mgmt - Life &amp; Pensio'!#REF!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'Wealth Mgmt - Life &amp; Pension'!#REF!</c15:sqref>
                        </c15:formulaRef>
                      </c:ext>
                    </c:extLst>
                  </c:multiLvlStrRef>
                </c15:cat>
              </c15:filteredCategoryTitle>
            </c:ext>
          </c:extLst>
        </c:ser>
        <c:dLbls>
          <c:showLegendKey val="0"/>
          <c:showVal val="0"/>
          <c:showCatName val="0"/>
          <c:showSerName val="0"/>
          <c:showPercent val="0"/>
          <c:showBubbleSize val="0"/>
        </c:dLbls>
        <c:gapWidth val="55"/>
        <c:overlap val="100"/>
        <c:axId val="171549824"/>
        <c:axId val="171551360"/>
      </c:barChart>
      <c:catAx>
        <c:axId val="171549824"/>
        <c:scaling>
          <c:orientation val="minMax"/>
        </c:scaling>
        <c:delete val="0"/>
        <c:axPos val="b"/>
        <c:numFmt formatCode="General" sourceLinked="1"/>
        <c:majorTickMark val="none"/>
        <c:minorTickMark val="none"/>
        <c:tickLblPos val="nextTo"/>
        <c:crossAx val="171551360"/>
        <c:crosses val="autoZero"/>
        <c:auto val="1"/>
        <c:lblAlgn val="ctr"/>
        <c:lblOffset val="100"/>
        <c:noMultiLvlLbl val="0"/>
      </c:catAx>
      <c:valAx>
        <c:axId val="171551360"/>
        <c:scaling>
          <c:orientation val="minMax"/>
        </c:scaling>
        <c:delete val="0"/>
        <c:axPos val="l"/>
        <c:majorGridlines/>
        <c:numFmt formatCode="General" sourceLinked="1"/>
        <c:majorTickMark val="none"/>
        <c:minorTickMark val="none"/>
        <c:tickLblPos val="nextTo"/>
        <c:crossAx val="17154982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800"/>
                </a:pPr>
                <a:endParaRPr lang="en-US"/>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'Lending, loan losses, impai '!$BI$22:$BI$35</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 '!$BJ$22:$BJ$35</c:f>
              <c:numCache>
                <c:formatCode>0%</c:formatCode>
                <c:ptCount val="14"/>
                <c:pt idx="0">
                  <c:v>0.25606726893070814</c:v>
                </c:pt>
                <c:pt idx="1">
                  <c:v>0.12310203213956082</c:v>
                </c:pt>
                <c:pt idx="2">
                  <c:v>0.1665288053885646</c:v>
                </c:pt>
                <c:pt idx="3">
                  <c:v>1.8928159413986533E-2</c:v>
                </c:pt>
                <c:pt idx="4">
                  <c:v>2.1100769230536894E-2</c:v>
                </c:pt>
                <c:pt idx="5">
                  <c:v>6.2969205280660703E-2</c:v>
                </c:pt>
                <c:pt idx="6">
                  <c:v>1.5819955974324253E-2</c:v>
                </c:pt>
                <c:pt idx="7">
                  <c:v>9.4076736269565531E-2</c:v>
                </c:pt>
                <c:pt idx="8">
                  <c:v>7.8392302717005577E-2</c:v>
                </c:pt>
                <c:pt idx="9">
                  <c:v>3.5176356085913608E-2</c:v>
                </c:pt>
                <c:pt idx="10">
                  <c:v>2.6886180350596828E-2</c:v>
                </c:pt>
                <c:pt idx="11">
                  <c:v>3.9475539439420108E-2</c:v>
                </c:pt>
                <c:pt idx="12">
                  <c:v>1.5858556974727447E-2</c:v>
                </c:pt>
                <c:pt idx="13">
                  <c:v>4.5618131804428912E-2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Pt>
            <c:idx val="12"/>
            <c:invertIfNegative val="0"/>
            <c:bubble3D val="0"/>
            <c:spPr>
              <a:solidFill>
                <a:srgbClr val="000FA0"/>
              </a:solidFill>
            </c:spPr>
          </c:dPt>
          <c:dPt>
            <c:idx val="13"/>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Q1/14</c:v>
              </c:pt>
              <c:pt idx="1">
                <c:v>Q2/14</c:v>
              </c:pt>
              <c:pt idx="2">
                <c:v>Q3/14</c:v>
              </c:pt>
              <c:pt idx="3">
                <c:v>Q4/14</c:v>
              </c:pt>
              <c:pt idx="4">
                <c:v>Q1/15</c:v>
              </c:pt>
              <c:pt idx="5">
                <c:v>Q2/15</c:v>
              </c:pt>
              <c:pt idx="6">
                <c:v>Q3/15</c:v>
              </c:pt>
              <c:pt idx="7">
                <c:v>Q4/15</c:v>
              </c:pt>
              <c:pt idx="8">
                <c:v>Q1/16</c:v>
              </c:pt>
              <c:pt idx="9">
                <c:v>Q2/16</c:v>
              </c:pt>
              <c:pt idx="10">
                <c:v>Q3/16</c:v>
              </c:pt>
              <c:pt idx="11">
                <c:v>Q4/16</c:v>
              </c:pt>
            </c:strLit>
          </c:cat>
          <c:val>
            <c:numLit>
              <c:formatCode>General</c:formatCode>
              <c:ptCount val="12"/>
              <c:pt idx="0">
                <c:v>24.9</c:v>
              </c:pt>
              <c:pt idx="1">
                <c:v>24.2</c:v>
              </c:pt>
              <c:pt idx="2">
                <c:v>24.8</c:v>
              </c:pt>
              <c:pt idx="3">
                <c:v>23.8</c:v>
              </c:pt>
              <c:pt idx="4">
                <c:v>25.2</c:v>
              </c:pt>
              <c:pt idx="5">
                <c:v>25</c:v>
              </c:pt>
              <c:pt idx="6">
                <c:v>24.8</c:v>
              </c:pt>
              <c:pt idx="7">
                <c:v>25</c:v>
              </c:pt>
              <c:pt idx="8">
                <c:v>27.2</c:v>
              </c:pt>
              <c:pt idx="9">
                <c:v>27.3</c:v>
              </c:pt>
              <c:pt idx="10">
                <c:v>26.4</c:v>
              </c:pt>
              <c:pt idx="11">
                <c:v>26.3</c:v>
              </c:pt>
            </c:numLit>
          </c:val>
        </c:ser>
        <c:dLbls>
          <c:showLegendKey val="0"/>
          <c:showVal val="0"/>
          <c:showCatName val="0"/>
          <c:showSerName val="0"/>
          <c:showPercent val="0"/>
          <c:showBubbleSize val="0"/>
        </c:dLbls>
        <c:gapWidth val="30"/>
        <c:axId val="177669632"/>
        <c:axId val="177671168"/>
      </c:barChart>
      <c:catAx>
        <c:axId val="177669632"/>
        <c:scaling>
          <c:orientation val="minMax"/>
        </c:scaling>
        <c:delete val="0"/>
        <c:axPos val="b"/>
        <c:numFmt formatCode="General" sourceLinked="0"/>
        <c:majorTickMark val="out"/>
        <c:minorTickMark val="none"/>
        <c:tickLblPos val="nextTo"/>
        <c:crossAx val="177671168"/>
        <c:crosses val="autoZero"/>
        <c:auto val="1"/>
        <c:lblAlgn val="ctr"/>
        <c:lblOffset val="100"/>
        <c:noMultiLvlLbl val="0"/>
      </c:catAx>
      <c:valAx>
        <c:axId val="177671168"/>
        <c:scaling>
          <c:orientation val="minMax"/>
          <c:max val="28"/>
          <c:min val="0"/>
        </c:scaling>
        <c:delete val="1"/>
        <c:axPos val="l"/>
        <c:numFmt formatCode="0.0%" sourceLinked="0"/>
        <c:majorTickMark val="out"/>
        <c:minorTickMark val="none"/>
        <c:tickLblPos val="nextTo"/>
        <c:crossAx val="177669632"/>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bg1">
                  <a:lumMod val="75000"/>
                </a:schemeClr>
              </a:solidFill>
              <a:ln>
                <a:solidFill>
                  <a:schemeClr val="accent1">
                    <a:lumMod val="75000"/>
                  </a:schemeClr>
                </a:solidFill>
              </a:ln>
            </c:spPr>
          </c:dPt>
          <c:dLbls>
            <c:dLbl>
              <c:idx val="8"/>
              <c:tx>
                <c:rich>
                  <a:bodyPr/>
                  <a:lstStyle/>
                  <a:p>
                    <a:r>
                      <a:rPr lang="en-US"/>
                      <a:t>143</a:t>
                    </a:r>
                  </a:p>
                </c:rich>
              </c:tx>
              <c:dLblPos val="outEnd"/>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143</a:t>
                    </a:r>
                  </a:p>
                </c:rich>
              </c:tx>
              <c:dLblPos val="outEnd"/>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136</a:t>
                    </a:r>
                  </a:p>
                </c:rich>
              </c:tx>
              <c:dLblPos val="outEnd"/>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133</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Q1/14*</c:v>
              </c:pt>
              <c:pt idx="1">
                <c:v>Q2/14</c:v>
              </c:pt>
              <c:pt idx="2">
                <c:v>Q3/14</c:v>
              </c:pt>
              <c:pt idx="3">
                <c:v>Q4/14</c:v>
              </c:pt>
              <c:pt idx="4">
                <c:v>Q1/15</c:v>
              </c:pt>
              <c:pt idx="5">
                <c:v>Q2/15</c:v>
              </c:pt>
              <c:pt idx="6">
                <c:v>Q3/15</c:v>
              </c:pt>
              <c:pt idx="7">
                <c:v>Q4/15</c:v>
              </c:pt>
              <c:pt idx="8">
                <c:v>Q1/16</c:v>
              </c:pt>
              <c:pt idx="9">
                <c:v>Q2/16</c:v>
              </c:pt>
              <c:pt idx="10">
                <c:v>Q3/16</c:v>
              </c:pt>
              <c:pt idx="11">
                <c:v>Q4/16</c:v>
              </c:pt>
            </c:strLit>
          </c:cat>
          <c:val>
            <c:numLit>
              <c:formatCode>0</c:formatCode>
              <c:ptCount val="12"/>
              <c:pt idx="0">
                <c:v>159</c:v>
              </c:pt>
              <c:pt idx="1">
                <c:v>152</c:v>
              </c:pt>
              <c:pt idx="2">
                <c:v>153</c:v>
              </c:pt>
              <c:pt idx="3">
                <c:v>145</c:v>
              </c:pt>
              <c:pt idx="4">
                <c:v>152</c:v>
              </c:pt>
              <c:pt idx="5">
                <c:v>150</c:v>
              </c:pt>
              <c:pt idx="6">
                <c:v>147</c:v>
              </c:pt>
              <c:pt idx="7">
                <c:v>143</c:v>
              </c:pt>
              <c:pt idx="8">
                <c:v>143.06259289573543</c:v>
              </c:pt>
              <c:pt idx="9">
                <c:v>142.9129789299929</c:v>
              </c:pt>
              <c:pt idx="10">
                <c:v>136.191317368927</c:v>
              </c:pt>
              <c:pt idx="11">
                <c:v>133.15700000000001</c:v>
              </c:pt>
            </c:numLit>
          </c:val>
        </c:ser>
        <c:dLbls>
          <c:showLegendKey val="0"/>
          <c:showVal val="0"/>
          <c:showCatName val="0"/>
          <c:showSerName val="0"/>
          <c:showPercent val="0"/>
          <c:showBubbleSize val="0"/>
        </c:dLbls>
        <c:gapWidth val="30"/>
        <c:axId val="177711360"/>
        <c:axId val="177717248"/>
      </c:barChart>
      <c:catAx>
        <c:axId val="177711360"/>
        <c:scaling>
          <c:orientation val="minMax"/>
        </c:scaling>
        <c:delete val="0"/>
        <c:axPos val="b"/>
        <c:numFmt formatCode="General" sourceLinked="1"/>
        <c:majorTickMark val="out"/>
        <c:minorTickMark val="none"/>
        <c:tickLblPos val="nextTo"/>
        <c:crossAx val="177717248"/>
        <c:crosses val="autoZero"/>
        <c:auto val="1"/>
        <c:lblAlgn val="ctr"/>
        <c:lblOffset val="100"/>
        <c:noMultiLvlLbl val="0"/>
      </c:catAx>
      <c:valAx>
        <c:axId val="177717248"/>
        <c:scaling>
          <c:orientation val="minMax"/>
          <c:max val="200"/>
          <c:min val="0"/>
        </c:scaling>
        <c:delete val="1"/>
        <c:axPos val="l"/>
        <c:numFmt formatCode="0" sourceLinked="1"/>
        <c:majorTickMark val="out"/>
        <c:minorTickMark val="none"/>
        <c:tickLblPos val="nextTo"/>
        <c:crossAx val="177711360"/>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Q1/14*</c:v>
              </c:pt>
              <c:pt idx="1">
                <c:v>Q2/14</c:v>
              </c:pt>
              <c:pt idx="2">
                <c:v>Q3/14</c:v>
              </c:pt>
              <c:pt idx="3">
                <c:v>Q4/14</c:v>
              </c:pt>
              <c:pt idx="4">
                <c:v>Q1/15</c:v>
              </c:pt>
              <c:pt idx="5">
                <c:v>Q2/15</c:v>
              </c:pt>
              <c:pt idx="6">
                <c:v>Q3/15</c:v>
              </c:pt>
              <c:pt idx="7">
                <c:v>Q4/15</c:v>
              </c:pt>
              <c:pt idx="8">
                <c:v>Q1/16</c:v>
              </c:pt>
              <c:pt idx="9">
                <c:v>Q2/16</c:v>
              </c:pt>
              <c:pt idx="10">
                <c:v>Q3/16</c:v>
              </c:pt>
              <c:pt idx="11">
                <c:v>Q4/16</c:v>
              </c:pt>
            </c:strLit>
          </c:cat>
          <c:val>
            <c:numLit>
              <c:formatCode>0.0%</c:formatCode>
              <c:ptCount val="12"/>
              <c:pt idx="0">
                <c:v>0.14599999999999999</c:v>
              </c:pt>
              <c:pt idx="1">
                <c:v>0.152</c:v>
              </c:pt>
              <c:pt idx="2">
                <c:v>0.156</c:v>
              </c:pt>
              <c:pt idx="3">
                <c:v>0.157</c:v>
              </c:pt>
              <c:pt idx="4">
                <c:v>0.156</c:v>
              </c:pt>
              <c:pt idx="5">
                <c:v>0.16</c:v>
              </c:pt>
              <c:pt idx="6">
                <c:v>0.16300000000000001</c:v>
              </c:pt>
              <c:pt idx="7">
                <c:v>0.16452363888254801</c:v>
              </c:pt>
              <c:pt idx="8">
                <c:v>0.16669785984684599</c:v>
              </c:pt>
              <c:pt idx="9">
                <c:v>0.16806900672055838</c:v>
              </c:pt>
              <c:pt idx="10">
                <c:v>0.17936794236930922</c:v>
              </c:pt>
              <c:pt idx="11">
                <c:v>0.184</c:v>
              </c:pt>
            </c:numLit>
          </c:val>
        </c:ser>
        <c:dLbls>
          <c:showLegendKey val="0"/>
          <c:showVal val="0"/>
          <c:showCatName val="0"/>
          <c:showSerName val="0"/>
          <c:showPercent val="0"/>
          <c:showBubbleSize val="0"/>
        </c:dLbls>
        <c:gapWidth val="30"/>
        <c:axId val="177729536"/>
        <c:axId val="177731072"/>
      </c:barChart>
      <c:catAx>
        <c:axId val="177729536"/>
        <c:scaling>
          <c:orientation val="minMax"/>
        </c:scaling>
        <c:delete val="0"/>
        <c:axPos val="b"/>
        <c:numFmt formatCode="General" sourceLinked="0"/>
        <c:majorTickMark val="out"/>
        <c:minorTickMark val="none"/>
        <c:tickLblPos val="nextTo"/>
        <c:crossAx val="177731072"/>
        <c:crosses val="autoZero"/>
        <c:auto val="1"/>
        <c:lblAlgn val="ctr"/>
        <c:lblOffset val="100"/>
        <c:noMultiLvlLbl val="0"/>
      </c:catAx>
      <c:valAx>
        <c:axId val="177731072"/>
        <c:scaling>
          <c:orientation val="minMax"/>
        </c:scaling>
        <c:delete val="1"/>
        <c:axPos val="l"/>
        <c:numFmt formatCode="0.0%" sourceLinked="1"/>
        <c:majorTickMark val="out"/>
        <c:minorTickMark val="none"/>
        <c:tickLblPos val="nextTo"/>
        <c:crossAx val="177729536"/>
        <c:crosses val="autoZero"/>
        <c:crossBetween val="between"/>
      </c:valAx>
      <c:spPr>
        <a:noFill/>
        <a:ln w="25400">
          <a:no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Q1/14*</c:v>
              </c:pt>
              <c:pt idx="1">
                <c:v>Q2/14</c:v>
              </c:pt>
              <c:pt idx="2">
                <c:v>Q3/14</c:v>
              </c:pt>
              <c:pt idx="3">
                <c:v>Q4/14</c:v>
              </c:pt>
              <c:pt idx="4">
                <c:v>Q1/15</c:v>
              </c:pt>
              <c:pt idx="5">
                <c:v>Q2/15</c:v>
              </c:pt>
              <c:pt idx="6">
                <c:v>Q3/15</c:v>
              </c:pt>
              <c:pt idx="7">
                <c:v>Q4/15</c:v>
              </c:pt>
              <c:pt idx="8">
                <c:v>Q1/16</c:v>
              </c:pt>
              <c:pt idx="9">
                <c:v>Q2/16</c:v>
              </c:pt>
              <c:pt idx="10">
                <c:v>Q3/16</c:v>
              </c:pt>
              <c:pt idx="11">
                <c:v>Q4/16</c:v>
              </c:pt>
            </c:strLit>
          </c:cat>
          <c:val>
            <c:numLit>
              <c:formatCode>0.0%</c:formatCode>
              <c:ptCount val="12"/>
              <c:pt idx="0">
                <c:v>0.184</c:v>
              </c:pt>
              <c:pt idx="1">
                <c:v>0.19</c:v>
              </c:pt>
              <c:pt idx="2">
                <c:v>0.20200000000000001</c:v>
              </c:pt>
              <c:pt idx="3">
                <c:v>0.20699999999999999</c:v>
              </c:pt>
              <c:pt idx="4">
                <c:v>0.20300000000000001</c:v>
              </c:pt>
              <c:pt idx="5">
                <c:v>0.20699999999999999</c:v>
              </c:pt>
              <c:pt idx="6">
                <c:v>0.21299999999999999</c:v>
              </c:pt>
              <c:pt idx="7">
                <c:v>0.2156380978687136</c:v>
              </c:pt>
              <c:pt idx="8">
                <c:v>0.2184574506728468</c:v>
              </c:pt>
              <c:pt idx="9">
                <c:v>0.22062377654968082</c:v>
              </c:pt>
              <c:pt idx="10">
                <c:v>0.24058021888248177</c:v>
              </c:pt>
              <c:pt idx="11">
                <c:v>0.247</c:v>
              </c:pt>
            </c:numLit>
          </c:val>
        </c:ser>
        <c:dLbls>
          <c:showLegendKey val="0"/>
          <c:showVal val="0"/>
          <c:showCatName val="0"/>
          <c:showSerName val="0"/>
          <c:showPercent val="0"/>
          <c:showBubbleSize val="0"/>
        </c:dLbls>
        <c:gapWidth val="30"/>
        <c:axId val="178370048"/>
        <c:axId val="178371584"/>
      </c:barChart>
      <c:catAx>
        <c:axId val="178370048"/>
        <c:scaling>
          <c:orientation val="minMax"/>
        </c:scaling>
        <c:delete val="0"/>
        <c:axPos val="b"/>
        <c:numFmt formatCode="General" sourceLinked="0"/>
        <c:majorTickMark val="out"/>
        <c:minorTickMark val="none"/>
        <c:tickLblPos val="nextTo"/>
        <c:crossAx val="178371584"/>
        <c:crosses val="autoZero"/>
        <c:auto val="1"/>
        <c:lblAlgn val="ctr"/>
        <c:lblOffset val="100"/>
        <c:noMultiLvlLbl val="0"/>
      </c:catAx>
      <c:valAx>
        <c:axId val="178371584"/>
        <c:scaling>
          <c:orientation val="minMax"/>
        </c:scaling>
        <c:delete val="1"/>
        <c:axPos val="l"/>
        <c:numFmt formatCode="0.0%" sourceLinked="1"/>
        <c:majorTickMark val="out"/>
        <c:minorTickMark val="none"/>
        <c:tickLblPos val="nextTo"/>
        <c:crossAx val="178370048"/>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83619683562067"/>
          <c:y val="0.20861870658278739"/>
          <c:w val="0.38180102721681364"/>
          <c:h val="0.69691787901983926"/>
        </c:manualLayout>
      </c:layout>
      <c:pieChart>
        <c:varyColors val="1"/>
        <c:ser>
          <c:idx val="0"/>
          <c:order val="0"/>
          <c:dPt>
            <c:idx val="0"/>
            <c:bubble3D val="0"/>
            <c:spPr>
              <a:solidFill>
                <a:srgbClr val="000FA0"/>
              </a:solidFill>
            </c:spPr>
          </c:dPt>
          <c:dPt>
            <c:idx val="1"/>
            <c:bubble3D val="0"/>
            <c:spPr>
              <a:solidFill>
                <a:srgbClr val="F9DACB"/>
              </a:solidFill>
            </c:spPr>
          </c:dPt>
          <c:dPt>
            <c:idx val="2"/>
            <c:bubble3D val="0"/>
            <c:spPr>
              <a:solidFill>
                <a:srgbClr val="00AAE6"/>
              </a:solidFill>
            </c:spPr>
          </c:dPt>
          <c:dPt>
            <c:idx val="3"/>
            <c:bubble3D val="0"/>
            <c:spPr>
              <a:solidFill>
                <a:srgbClr val="DCDDFA"/>
              </a:solidFill>
            </c:spPr>
          </c:dPt>
          <c:dPt>
            <c:idx val="5"/>
            <c:bubble3D val="0"/>
            <c:spPr>
              <a:solidFill>
                <a:srgbClr val="EFC2BB"/>
              </a:solidFill>
            </c:spPr>
          </c:dPt>
          <c:dLbls>
            <c:dLbl>
              <c:idx val="0"/>
              <c:layout>
                <c:manualLayout>
                  <c:x val="5.0793650793650794E-3"/>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5.658532683414573E-2"/>
                  <c:y val="6.6487278066831357E-2"/>
                </c:manualLayout>
              </c:layout>
              <c:tx>
                <c:rich>
                  <a:bodyPr/>
                  <a:lstStyle/>
                  <a:p>
                    <a:r>
                      <a:rPr lang="en-US"/>
                      <a:t>Market risk</a:t>
                    </a:r>
                  </a:p>
                  <a:p>
                    <a:r>
                      <a:rPr lang="en-US"/>
                      <a:t>4%</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4.2075340582427199E-2"/>
                  <c:y val="5.6592261385776936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7.4123134608173977E-2"/>
                  <c:y val="5.2346044060706885E-2"/>
                </c:manualLayout>
              </c:layout>
              <c:tx>
                <c:rich>
                  <a:bodyPr/>
                  <a:lstStyle/>
                  <a:p>
                    <a:r>
                      <a:rPr lang="en-US"/>
                      <a:t>EC for Shortfall</a:t>
                    </a:r>
                  </a:p>
                  <a:p>
                    <a:r>
                      <a:rPr lang="en-US"/>
                      <a:t>1%</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9.8734858142732154E-2"/>
                  <c:y val="-4.7614442028706726E-3"/>
                </c:manualLayout>
              </c:layout>
              <c:tx>
                <c:rich>
                  <a:bodyPr/>
                  <a:lstStyle/>
                  <a:p>
                    <a:r>
                      <a:rPr lang="en-US"/>
                      <a:t>EC of Intangible assets </a:t>
                    </a:r>
                  </a:p>
                  <a:p>
                    <a:r>
                      <a:rPr lang="en-US"/>
                      <a:t>6%</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5"/>
              <c:layout>
                <c:manualLayout>
                  <c:x val="2.2102637170353705E-2"/>
                  <c:y val="-8.289004526302278E-2"/>
                </c:manualLayout>
              </c:layout>
              <c:tx>
                <c:rich>
                  <a:bodyPr/>
                  <a:lstStyle/>
                  <a:p>
                    <a:r>
                      <a:rPr lang="en-US"/>
                      <a:t>EC of Prudent Valuation </a:t>
                    </a:r>
                  </a:p>
                  <a:p>
                    <a:r>
                      <a:rPr lang="en-US"/>
                      <a:t>1%</a:t>
                    </a:r>
                  </a:p>
                </c:rich>
              </c:tx>
              <c:showLegendKey val="0"/>
              <c:showVal val="1"/>
              <c:showCatName val="1"/>
              <c:showSerName val="0"/>
              <c:showPercent val="0"/>
              <c:showBubbleSize val="0"/>
              <c:separator> </c:separator>
              <c:extLst>
                <c:ext xmlns:c15="http://schemas.microsoft.com/office/drawing/2012/chart" uri="{CE6537A1-D6FC-4f65-9D91-7224C49458BB}"/>
              </c:extLst>
            </c:dLbl>
            <c:dLbl>
              <c:idx val="6"/>
              <c:layout>
                <c:manualLayout>
                  <c:x val="0.13868066491688538"/>
                  <c:y val="-4.2467566414110813E-2"/>
                </c:manualLayout>
              </c:layout>
              <c:tx>
                <c:rich>
                  <a:bodyPr/>
                  <a:lstStyle/>
                  <a:p>
                    <a:r>
                      <a:rPr lang="en-US"/>
                      <a:t>Nordea Life and Pension</a:t>
                    </a:r>
                  </a:p>
                  <a:p>
                    <a:r>
                      <a:rPr lang="en-US"/>
                      <a:t>7%</a:t>
                    </a:r>
                  </a:p>
                </c:rich>
              </c:tx>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7"/>
              <c:pt idx="0">
                <c:v>Credit risk</c:v>
              </c:pt>
              <c:pt idx="1">
                <c:v>Market risk</c:v>
              </c:pt>
              <c:pt idx="2">
                <c:v>Operational risk</c:v>
              </c:pt>
              <c:pt idx="3">
                <c:v>EC for Shortfall</c:v>
              </c:pt>
              <c:pt idx="4">
                <c:v>EC of Intangible assets</c:v>
              </c:pt>
              <c:pt idx="5">
                <c:v>EC of Prudent Valuation</c:v>
              </c:pt>
              <c:pt idx="6">
                <c:v>Nordea Life and Pension</c:v>
              </c:pt>
            </c:strLit>
          </c:cat>
          <c:val>
            <c:numLit>
              <c:formatCode>0%</c:formatCode>
              <c:ptCount val="7"/>
              <c:pt idx="0">
                <c:v>0.70206001033139631</c:v>
              </c:pt>
              <c:pt idx="1">
                <c:v>3.788060347950345E-2</c:v>
              </c:pt>
              <c:pt idx="2">
                <c:v>0.10930875412341803</c:v>
              </c:pt>
              <c:pt idx="3">
                <c:v>8.0447649657375969E-3</c:v>
              </c:pt>
              <c:pt idx="4">
                <c:v>5.6501627462287714E-2</c:v>
              </c:pt>
              <c:pt idx="5">
                <c:v>1.2000574729986438E-2</c:v>
              </c:pt>
              <c:pt idx="6">
                <c:v>7.4198696756570259E-2</c:v>
              </c:pt>
            </c:numLit>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png"/><Relationship Id="rId1" Type="http://schemas.openxmlformats.org/officeDocument/2006/relationships/image" Target="../media/image38.emf"/><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4.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79375</xdr:rowOff>
    </xdr:from>
    <xdr:to>
      <xdr:col>12</xdr:col>
      <xdr:colOff>444500</xdr:colOff>
      <xdr:row>58</xdr:row>
      <xdr:rowOff>122113</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79375"/>
          <a:ext cx="7096125" cy="110917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71438</xdr:colOff>
      <xdr:row>0</xdr:row>
      <xdr:rowOff>154780</xdr:rowOff>
    </xdr:from>
    <xdr:to>
      <xdr:col>13</xdr:col>
      <xdr:colOff>476250</xdr:colOff>
      <xdr:row>51</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38" y="154780"/>
          <a:ext cx="6929437" cy="99655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119063</xdr:colOff>
      <xdr:row>0</xdr:row>
      <xdr:rowOff>95250</xdr:rowOff>
    </xdr:from>
    <xdr:to>
      <xdr:col>11</xdr:col>
      <xdr:colOff>380138</xdr:colOff>
      <xdr:row>53</xdr:row>
      <xdr:rowOff>13744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063" y="95250"/>
          <a:ext cx="6595200" cy="102721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60</xdr:col>
      <xdr:colOff>1285875</xdr:colOff>
      <xdr:row>22</xdr:row>
      <xdr:rowOff>104775</xdr:rowOff>
    </xdr:from>
    <xdr:to>
      <xdr:col>68</xdr:col>
      <xdr:colOff>23379</xdr:colOff>
      <xdr:row>50</xdr:row>
      <xdr:rowOff>110402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45</xdr:col>
      <xdr:colOff>0</xdr:colOff>
      <xdr:row>75</xdr:row>
      <xdr:rowOff>0</xdr:rowOff>
    </xdr:from>
    <xdr:ext cx="114300" cy="285750"/>
    <xdr:sp macro="" textlink="">
      <xdr:nvSpPr>
        <xdr:cNvPr id="3" name="Text Box 1"/>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4" name="Text Box 2"/>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5" name="Text Box 3"/>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6" name="Text Box 4"/>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7" name="Text Box 5"/>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8" name="Text Box 6"/>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9" name="Text Box 8"/>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10" name="Text Box 9"/>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11" name="Text Box 10"/>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77</xdr:row>
      <xdr:rowOff>0</xdr:rowOff>
    </xdr:from>
    <xdr:ext cx="114300" cy="285750"/>
    <xdr:sp macro="" textlink="">
      <xdr:nvSpPr>
        <xdr:cNvPr id="12" name="Text Box 11"/>
        <xdr:cNvSpPr txBox="1">
          <a:spLocks noChangeArrowheads="1"/>
        </xdr:cNvSpPr>
      </xdr:nvSpPr>
      <xdr:spPr bwMode="auto">
        <a:xfrm>
          <a:off x="28041600" y="1466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77</xdr:row>
      <xdr:rowOff>0</xdr:rowOff>
    </xdr:from>
    <xdr:ext cx="114300" cy="285750"/>
    <xdr:sp macro="" textlink="">
      <xdr:nvSpPr>
        <xdr:cNvPr id="13" name="Text Box 12"/>
        <xdr:cNvSpPr txBox="1">
          <a:spLocks noChangeArrowheads="1"/>
        </xdr:cNvSpPr>
      </xdr:nvSpPr>
      <xdr:spPr bwMode="auto">
        <a:xfrm>
          <a:off x="28041600" y="1466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80</xdr:row>
      <xdr:rowOff>0</xdr:rowOff>
    </xdr:from>
    <xdr:ext cx="114300" cy="285750"/>
    <xdr:sp macro="" textlink="">
      <xdr:nvSpPr>
        <xdr:cNvPr id="14" name="Text Box 13"/>
        <xdr:cNvSpPr txBox="1">
          <a:spLocks noChangeArrowheads="1"/>
        </xdr:cNvSpPr>
      </xdr:nvSpPr>
      <xdr:spPr bwMode="auto">
        <a:xfrm>
          <a:off x="28041600" y="1524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80</xdr:row>
      <xdr:rowOff>0</xdr:rowOff>
    </xdr:from>
    <xdr:ext cx="114300" cy="285750"/>
    <xdr:sp macro="" textlink="">
      <xdr:nvSpPr>
        <xdr:cNvPr id="15" name="Text Box 14"/>
        <xdr:cNvSpPr txBox="1">
          <a:spLocks noChangeArrowheads="1"/>
        </xdr:cNvSpPr>
      </xdr:nvSpPr>
      <xdr:spPr bwMode="auto">
        <a:xfrm>
          <a:off x="28041600" y="1524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16" name="Text Box 1"/>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75</xdr:row>
      <xdr:rowOff>0</xdr:rowOff>
    </xdr:from>
    <xdr:ext cx="114300" cy="285750"/>
    <xdr:sp macro="" textlink="">
      <xdr:nvSpPr>
        <xdr:cNvPr id="17" name="Text Box 2"/>
        <xdr:cNvSpPr txBox="1">
          <a:spLocks noChangeArrowheads="1"/>
        </xdr:cNvSpPr>
      </xdr:nvSpPr>
      <xdr:spPr bwMode="auto">
        <a:xfrm>
          <a:off x="28041600" y="1428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22</xdr:row>
      <xdr:rowOff>0</xdr:rowOff>
    </xdr:from>
    <xdr:ext cx="114300" cy="285750"/>
    <xdr:sp macro="" textlink="">
      <xdr:nvSpPr>
        <xdr:cNvPr id="18" name="Text Box 8"/>
        <xdr:cNvSpPr txBox="1">
          <a:spLocks noChangeArrowheads="1"/>
        </xdr:cNvSpPr>
      </xdr:nvSpPr>
      <xdr:spPr bwMode="auto">
        <a:xfrm>
          <a:off x="280416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44</xdr:row>
      <xdr:rowOff>0</xdr:rowOff>
    </xdr:from>
    <xdr:ext cx="114300" cy="285750"/>
    <xdr:sp macro="" textlink="">
      <xdr:nvSpPr>
        <xdr:cNvPr id="19" name="Text Box 8"/>
        <xdr:cNvSpPr txBox="1">
          <a:spLocks noChangeArrowheads="1"/>
        </xdr:cNvSpPr>
      </xdr:nvSpPr>
      <xdr:spPr bwMode="auto">
        <a:xfrm>
          <a:off x="28041600" y="8382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59</xdr:row>
      <xdr:rowOff>0</xdr:rowOff>
    </xdr:from>
    <xdr:ext cx="114300" cy="285750"/>
    <xdr:sp macro="" textlink="">
      <xdr:nvSpPr>
        <xdr:cNvPr id="20" name="Text Box 8"/>
        <xdr:cNvSpPr txBox="1">
          <a:spLocks noChangeArrowheads="1"/>
        </xdr:cNvSpPr>
      </xdr:nvSpPr>
      <xdr:spPr bwMode="auto">
        <a:xfrm>
          <a:off x="28041600" y="1123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26</xdr:row>
      <xdr:rowOff>0</xdr:rowOff>
    </xdr:from>
    <xdr:ext cx="114300" cy="285750"/>
    <xdr:sp macro="" textlink="">
      <xdr:nvSpPr>
        <xdr:cNvPr id="21" name="Text Box 8"/>
        <xdr:cNvSpPr txBox="1">
          <a:spLocks noChangeArrowheads="1"/>
        </xdr:cNvSpPr>
      </xdr:nvSpPr>
      <xdr:spPr bwMode="auto">
        <a:xfrm>
          <a:off x="28041600" y="495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41</xdr:row>
      <xdr:rowOff>0</xdr:rowOff>
    </xdr:from>
    <xdr:ext cx="114300" cy="285750"/>
    <xdr:sp macro="" textlink="">
      <xdr:nvSpPr>
        <xdr:cNvPr id="22" name="Text Box 8"/>
        <xdr:cNvSpPr txBox="1">
          <a:spLocks noChangeArrowheads="1"/>
        </xdr:cNvSpPr>
      </xdr:nvSpPr>
      <xdr:spPr bwMode="auto">
        <a:xfrm>
          <a:off x="28041600" y="781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41</xdr:row>
      <xdr:rowOff>0</xdr:rowOff>
    </xdr:from>
    <xdr:ext cx="114300" cy="285750"/>
    <xdr:sp macro="" textlink="">
      <xdr:nvSpPr>
        <xdr:cNvPr id="23" name="Text Box 8"/>
        <xdr:cNvSpPr txBox="1">
          <a:spLocks noChangeArrowheads="1"/>
        </xdr:cNvSpPr>
      </xdr:nvSpPr>
      <xdr:spPr bwMode="auto">
        <a:xfrm>
          <a:off x="28041600" y="781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4" name="Text Box 1"/>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5" name="Text Box 2"/>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6" name="Text Box 3"/>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7" name="Text Box 4"/>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8" name="Text Box 5"/>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29" name="Text Box 6"/>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30" name="Text Box 8"/>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31" name="Text Box 9"/>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32" name="Text Box 10"/>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33" name="Text Box 1"/>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34" name="Text Box 2"/>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61</xdr:row>
      <xdr:rowOff>0</xdr:rowOff>
    </xdr:from>
    <xdr:ext cx="114300" cy="285750"/>
    <xdr:sp macro="" textlink="">
      <xdr:nvSpPr>
        <xdr:cNvPr id="35" name="Text Box 8"/>
        <xdr:cNvSpPr txBox="1">
          <a:spLocks noChangeArrowheads="1"/>
        </xdr:cNvSpPr>
      </xdr:nvSpPr>
      <xdr:spPr bwMode="auto">
        <a:xfrm>
          <a:off x="28041600" y="1162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36" name="Text Box 1"/>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37" name="Text Box 2"/>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38" name="Text Box 3"/>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39" name="Text Box 4"/>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0" name="Text Box 5"/>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1" name="Text Box 6"/>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2" name="Text Box 8"/>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3" name="Text Box 9"/>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4" name="Text Box 10"/>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78</xdr:row>
      <xdr:rowOff>0</xdr:rowOff>
    </xdr:from>
    <xdr:ext cx="114300" cy="285750"/>
    <xdr:sp macro="" textlink="">
      <xdr:nvSpPr>
        <xdr:cNvPr id="45" name="Text Box 11"/>
        <xdr:cNvSpPr txBox="1">
          <a:spLocks noChangeArrowheads="1"/>
        </xdr:cNvSpPr>
      </xdr:nvSpPr>
      <xdr:spPr bwMode="auto">
        <a:xfrm>
          <a:off x="28041600" y="1485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78</xdr:row>
      <xdr:rowOff>0</xdr:rowOff>
    </xdr:from>
    <xdr:ext cx="114300" cy="285750"/>
    <xdr:sp macro="" textlink="">
      <xdr:nvSpPr>
        <xdr:cNvPr id="46" name="Text Box 12"/>
        <xdr:cNvSpPr txBox="1">
          <a:spLocks noChangeArrowheads="1"/>
        </xdr:cNvSpPr>
      </xdr:nvSpPr>
      <xdr:spPr bwMode="auto">
        <a:xfrm>
          <a:off x="28041600" y="1485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81</xdr:row>
      <xdr:rowOff>0</xdr:rowOff>
    </xdr:from>
    <xdr:ext cx="114300" cy="285750"/>
    <xdr:sp macro="" textlink="">
      <xdr:nvSpPr>
        <xdr:cNvPr id="47" name="Text Box 13"/>
        <xdr:cNvSpPr txBox="1">
          <a:spLocks noChangeArrowheads="1"/>
        </xdr:cNvSpPr>
      </xdr:nvSpPr>
      <xdr:spPr bwMode="auto">
        <a:xfrm>
          <a:off x="28041600" y="1543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81</xdr:row>
      <xdr:rowOff>0</xdr:rowOff>
    </xdr:from>
    <xdr:ext cx="114300" cy="285750"/>
    <xdr:sp macro="" textlink="">
      <xdr:nvSpPr>
        <xdr:cNvPr id="48" name="Text Box 14"/>
        <xdr:cNvSpPr txBox="1">
          <a:spLocks noChangeArrowheads="1"/>
        </xdr:cNvSpPr>
      </xdr:nvSpPr>
      <xdr:spPr bwMode="auto">
        <a:xfrm>
          <a:off x="28041600" y="1543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49" name="Text Box 1"/>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50" name="Text Box 2"/>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23</xdr:row>
      <xdr:rowOff>0</xdr:rowOff>
    </xdr:from>
    <xdr:ext cx="114300" cy="285750"/>
    <xdr:sp macro="" textlink="">
      <xdr:nvSpPr>
        <xdr:cNvPr id="51" name="Text Box 8"/>
        <xdr:cNvSpPr txBox="1">
          <a:spLocks noChangeArrowheads="1"/>
        </xdr:cNvSpPr>
      </xdr:nvSpPr>
      <xdr:spPr bwMode="auto">
        <a:xfrm>
          <a:off x="28041600" y="438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45</xdr:row>
      <xdr:rowOff>0</xdr:rowOff>
    </xdr:from>
    <xdr:ext cx="114300" cy="285750"/>
    <xdr:sp macro="" textlink="">
      <xdr:nvSpPr>
        <xdr:cNvPr id="52" name="Text Box 8"/>
        <xdr:cNvSpPr txBox="1">
          <a:spLocks noChangeArrowheads="1"/>
        </xdr:cNvSpPr>
      </xdr:nvSpPr>
      <xdr:spPr bwMode="auto">
        <a:xfrm>
          <a:off x="28041600" y="857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60</xdr:row>
      <xdr:rowOff>0</xdr:rowOff>
    </xdr:from>
    <xdr:ext cx="114300" cy="285750"/>
    <xdr:sp macro="" textlink="">
      <xdr:nvSpPr>
        <xdr:cNvPr id="53" name="Text Box 8"/>
        <xdr:cNvSpPr txBox="1">
          <a:spLocks noChangeArrowheads="1"/>
        </xdr:cNvSpPr>
      </xdr:nvSpPr>
      <xdr:spPr bwMode="auto">
        <a:xfrm>
          <a:off x="28041600" y="1143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27</xdr:row>
      <xdr:rowOff>0</xdr:rowOff>
    </xdr:from>
    <xdr:ext cx="114300" cy="285750"/>
    <xdr:sp macro="" textlink="">
      <xdr:nvSpPr>
        <xdr:cNvPr id="54" name="Text Box 8"/>
        <xdr:cNvSpPr txBox="1">
          <a:spLocks noChangeArrowheads="1"/>
        </xdr:cNvSpPr>
      </xdr:nvSpPr>
      <xdr:spPr bwMode="auto">
        <a:xfrm>
          <a:off x="28041600" y="514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55" name="Text Box 8"/>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56" name="Text Box 8"/>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57" name="Text Box 1"/>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58" name="Text Box 2"/>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59" name="Text Box 3"/>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0" name="Text Box 4"/>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1" name="Text Box 5"/>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2" name="Text Box 6"/>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3" name="Text Box 8"/>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4" name="Text Box 9"/>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5" name="Text Box 10"/>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6" name="Text Box 1"/>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67" name="Text Box 2"/>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62</xdr:row>
      <xdr:rowOff>0</xdr:rowOff>
    </xdr:from>
    <xdr:ext cx="114300" cy="285750"/>
    <xdr:sp macro="" textlink="">
      <xdr:nvSpPr>
        <xdr:cNvPr id="68" name="Text Box 8"/>
        <xdr:cNvSpPr txBox="1">
          <a:spLocks noChangeArrowheads="1"/>
        </xdr:cNvSpPr>
      </xdr:nvSpPr>
      <xdr:spPr bwMode="auto">
        <a:xfrm>
          <a:off x="28041600" y="1181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69" name="Text Box 1"/>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0" name="Text Box 2"/>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1" name="Text Box 3"/>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2" name="Text Box 4"/>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3" name="Text Box 5"/>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4" name="Text Box 6"/>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5" name="Text Box 8"/>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6" name="Text Box 9"/>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77" name="Text Box 10"/>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78</xdr:row>
      <xdr:rowOff>0</xdr:rowOff>
    </xdr:from>
    <xdr:ext cx="114300" cy="285750"/>
    <xdr:sp macro="" textlink="">
      <xdr:nvSpPr>
        <xdr:cNvPr id="78" name="Text Box 11"/>
        <xdr:cNvSpPr txBox="1">
          <a:spLocks noChangeArrowheads="1"/>
        </xdr:cNvSpPr>
      </xdr:nvSpPr>
      <xdr:spPr bwMode="auto">
        <a:xfrm>
          <a:off x="28041600" y="1485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78</xdr:row>
      <xdr:rowOff>0</xdr:rowOff>
    </xdr:from>
    <xdr:ext cx="114300" cy="285750"/>
    <xdr:sp macro="" textlink="">
      <xdr:nvSpPr>
        <xdr:cNvPr id="79" name="Text Box 12"/>
        <xdr:cNvSpPr txBox="1">
          <a:spLocks noChangeArrowheads="1"/>
        </xdr:cNvSpPr>
      </xdr:nvSpPr>
      <xdr:spPr bwMode="auto">
        <a:xfrm>
          <a:off x="28041600" y="1485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81</xdr:row>
      <xdr:rowOff>0</xdr:rowOff>
    </xdr:from>
    <xdr:ext cx="114300" cy="285750"/>
    <xdr:sp macro="" textlink="">
      <xdr:nvSpPr>
        <xdr:cNvPr id="80" name="Text Box 13"/>
        <xdr:cNvSpPr txBox="1">
          <a:spLocks noChangeArrowheads="1"/>
        </xdr:cNvSpPr>
      </xdr:nvSpPr>
      <xdr:spPr bwMode="auto">
        <a:xfrm>
          <a:off x="28041600" y="1543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81</xdr:row>
      <xdr:rowOff>0</xdr:rowOff>
    </xdr:from>
    <xdr:ext cx="114300" cy="285750"/>
    <xdr:sp macro="" textlink="">
      <xdr:nvSpPr>
        <xdr:cNvPr id="81" name="Text Box 14"/>
        <xdr:cNvSpPr txBox="1">
          <a:spLocks noChangeArrowheads="1"/>
        </xdr:cNvSpPr>
      </xdr:nvSpPr>
      <xdr:spPr bwMode="auto">
        <a:xfrm>
          <a:off x="28041600" y="1543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82" name="Text Box 1"/>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76</xdr:row>
      <xdr:rowOff>0</xdr:rowOff>
    </xdr:from>
    <xdr:ext cx="114300" cy="285750"/>
    <xdr:sp macro="" textlink="">
      <xdr:nvSpPr>
        <xdr:cNvPr id="83" name="Text Box 2"/>
        <xdr:cNvSpPr txBox="1">
          <a:spLocks noChangeArrowheads="1"/>
        </xdr:cNvSpPr>
      </xdr:nvSpPr>
      <xdr:spPr bwMode="auto">
        <a:xfrm>
          <a:off x="28041600" y="1447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23</xdr:row>
      <xdr:rowOff>0</xdr:rowOff>
    </xdr:from>
    <xdr:ext cx="114300" cy="285750"/>
    <xdr:sp macro="" textlink="">
      <xdr:nvSpPr>
        <xdr:cNvPr id="84" name="Text Box 8"/>
        <xdr:cNvSpPr txBox="1">
          <a:spLocks noChangeArrowheads="1"/>
        </xdr:cNvSpPr>
      </xdr:nvSpPr>
      <xdr:spPr bwMode="auto">
        <a:xfrm>
          <a:off x="28041600" y="438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45</xdr:row>
      <xdr:rowOff>0</xdr:rowOff>
    </xdr:from>
    <xdr:ext cx="114300" cy="285750"/>
    <xdr:sp macro="" textlink="">
      <xdr:nvSpPr>
        <xdr:cNvPr id="85" name="Text Box 8"/>
        <xdr:cNvSpPr txBox="1">
          <a:spLocks noChangeArrowheads="1"/>
        </xdr:cNvSpPr>
      </xdr:nvSpPr>
      <xdr:spPr bwMode="auto">
        <a:xfrm>
          <a:off x="28041600" y="857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60</xdr:row>
      <xdr:rowOff>0</xdr:rowOff>
    </xdr:from>
    <xdr:ext cx="114300" cy="285750"/>
    <xdr:sp macro="" textlink="">
      <xdr:nvSpPr>
        <xdr:cNvPr id="86" name="Text Box 8"/>
        <xdr:cNvSpPr txBox="1">
          <a:spLocks noChangeArrowheads="1"/>
        </xdr:cNvSpPr>
      </xdr:nvSpPr>
      <xdr:spPr bwMode="auto">
        <a:xfrm>
          <a:off x="28041600" y="1143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27</xdr:row>
      <xdr:rowOff>0</xdr:rowOff>
    </xdr:from>
    <xdr:ext cx="114300" cy="285750"/>
    <xdr:sp macro="" textlink="">
      <xdr:nvSpPr>
        <xdr:cNvPr id="87" name="Text Box 8"/>
        <xdr:cNvSpPr txBox="1">
          <a:spLocks noChangeArrowheads="1"/>
        </xdr:cNvSpPr>
      </xdr:nvSpPr>
      <xdr:spPr bwMode="auto">
        <a:xfrm>
          <a:off x="28041600" y="514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88" name="Text Box 8"/>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42</xdr:row>
      <xdr:rowOff>0</xdr:rowOff>
    </xdr:from>
    <xdr:ext cx="114300" cy="285750"/>
    <xdr:sp macro="" textlink="">
      <xdr:nvSpPr>
        <xdr:cNvPr id="89" name="Text Box 8"/>
        <xdr:cNvSpPr txBox="1">
          <a:spLocks noChangeArrowheads="1"/>
        </xdr:cNvSpPr>
      </xdr:nvSpPr>
      <xdr:spPr bwMode="auto">
        <a:xfrm>
          <a:off x="280416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0" name="Text Box 1"/>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1" name="Text Box 2"/>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2" name="Text Box 3"/>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3" name="Text Box 4"/>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4" name="Text Box 5"/>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5" name="Text Box 6"/>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6" name="Text Box 8"/>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7" name="Text Box 9"/>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8" name="Text Box 10"/>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99" name="Text Box 1"/>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43</xdr:row>
      <xdr:rowOff>0</xdr:rowOff>
    </xdr:from>
    <xdr:ext cx="114300" cy="285750"/>
    <xdr:sp macro="" textlink="">
      <xdr:nvSpPr>
        <xdr:cNvPr id="100" name="Text Box 2"/>
        <xdr:cNvSpPr txBox="1">
          <a:spLocks noChangeArrowheads="1"/>
        </xdr:cNvSpPr>
      </xdr:nvSpPr>
      <xdr:spPr bwMode="auto">
        <a:xfrm>
          <a:off x="280416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62</xdr:row>
      <xdr:rowOff>0</xdr:rowOff>
    </xdr:from>
    <xdr:ext cx="114300" cy="285750"/>
    <xdr:sp macro="" textlink="">
      <xdr:nvSpPr>
        <xdr:cNvPr id="101" name="Text Box 8"/>
        <xdr:cNvSpPr txBox="1">
          <a:spLocks noChangeArrowheads="1"/>
        </xdr:cNvSpPr>
      </xdr:nvSpPr>
      <xdr:spPr bwMode="auto">
        <a:xfrm>
          <a:off x="28041600" y="1181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79</xdr:row>
      <xdr:rowOff>0</xdr:rowOff>
    </xdr:from>
    <xdr:ext cx="114300" cy="285750"/>
    <xdr:sp macro="" textlink="">
      <xdr:nvSpPr>
        <xdr:cNvPr id="102" name="Text Box 13"/>
        <xdr:cNvSpPr txBox="1">
          <a:spLocks noChangeArrowheads="1"/>
        </xdr:cNvSpPr>
      </xdr:nvSpPr>
      <xdr:spPr bwMode="auto">
        <a:xfrm>
          <a:off x="28041600" y="1504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79</xdr:row>
      <xdr:rowOff>0</xdr:rowOff>
    </xdr:from>
    <xdr:ext cx="114300" cy="285750"/>
    <xdr:sp macro="" textlink="">
      <xdr:nvSpPr>
        <xdr:cNvPr id="103" name="Text Box 14"/>
        <xdr:cNvSpPr txBox="1">
          <a:spLocks noChangeArrowheads="1"/>
        </xdr:cNvSpPr>
      </xdr:nvSpPr>
      <xdr:spPr bwMode="auto">
        <a:xfrm>
          <a:off x="28041600" y="1504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795620</xdr:colOff>
      <xdr:row>4</xdr:row>
      <xdr:rowOff>89646</xdr:rowOff>
    </xdr:from>
    <xdr:to>
      <xdr:col>10</xdr:col>
      <xdr:colOff>161612</xdr:colOff>
      <xdr:row>22</xdr:row>
      <xdr:rowOff>52944</xdr:rowOff>
    </xdr:to>
    <xdr:pic>
      <xdr:nvPicPr>
        <xdr:cNvPr id="4" name="Picture 3"/>
        <xdr:cNvPicPr>
          <a:picLocks noChangeAspect="1"/>
        </xdr:cNvPicPr>
      </xdr:nvPicPr>
      <xdr:blipFill>
        <a:blip xmlns:r="http://schemas.openxmlformats.org/officeDocument/2006/relationships" r:embed="rId1"/>
        <a:stretch>
          <a:fillRect/>
        </a:stretch>
      </xdr:blipFill>
      <xdr:spPr>
        <a:xfrm>
          <a:off x="795620" y="761999"/>
          <a:ext cx="4935316" cy="2988886"/>
        </a:xfrm>
        <a:prstGeom prst="rect">
          <a:avLst/>
        </a:prstGeom>
      </xdr:spPr>
    </xdr:pic>
    <xdr:clientData/>
  </xdr:twoCellAnchor>
  <xdr:twoCellAnchor editAs="oneCell">
    <xdr:from>
      <xdr:col>0</xdr:col>
      <xdr:colOff>369790</xdr:colOff>
      <xdr:row>24</xdr:row>
      <xdr:rowOff>156883</xdr:rowOff>
    </xdr:from>
    <xdr:to>
      <xdr:col>9</xdr:col>
      <xdr:colOff>324968</xdr:colOff>
      <xdr:row>43</xdr:row>
      <xdr:rowOff>127962</xdr:rowOff>
    </xdr:to>
    <xdr:pic>
      <xdr:nvPicPr>
        <xdr:cNvPr id="5" name="Picture 4"/>
        <xdr:cNvPicPr>
          <a:picLocks noChangeAspect="1"/>
        </xdr:cNvPicPr>
      </xdr:nvPicPr>
      <xdr:blipFill>
        <a:blip xmlns:r="http://schemas.openxmlformats.org/officeDocument/2006/relationships" r:embed="rId2"/>
        <a:stretch>
          <a:fillRect/>
        </a:stretch>
      </xdr:blipFill>
      <xdr:spPr>
        <a:xfrm>
          <a:off x="369790" y="4191001"/>
          <a:ext cx="5098678" cy="31647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21981</xdr:colOff>
      <xdr:row>1</xdr:row>
      <xdr:rowOff>0</xdr:rowOff>
    </xdr:from>
    <xdr:to>
      <xdr:col>11</xdr:col>
      <xdr:colOff>479938</xdr:colOff>
      <xdr:row>11</xdr:row>
      <xdr:rowOff>73548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49162</xdr:colOff>
      <xdr:row>13</xdr:row>
      <xdr:rowOff>45286</xdr:rowOff>
    </xdr:from>
    <xdr:to>
      <xdr:col>11</xdr:col>
      <xdr:colOff>507119</xdr:colOff>
      <xdr:row>24</xdr:row>
      <xdr:rowOff>109786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58616</xdr:colOff>
      <xdr:row>26</xdr:row>
      <xdr:rowOff>40354</xdr:rowOff>
    </xdr:from>
    <xdr:to>
      <xdr:col>11</xdr:col>
      <xdr:colOff>516573</xdr:colOff>
      <xdr:row>37</xdr:row>
      <xdr:rowOff>104854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34435</xdr:colOff>
      <xdr:row>39</xdr:row>
      <xdr:rowOff>69277</xdr:rowOff>
    </xdr:from>
    <xdr:to>
      <xdr:col>11</xdr:col>
      <xdr:colOff>492392</xdr:colOff>
      <xdr:row>50</xdr:row>
      <xdr:rowOff>133777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55</xdr:row>
      <xdr:rowOff>47625</xdr:rowOff>
    </xdr:from>
    <xdr:to>
      <xdr:col>8</xdr:col>
      <xdr:colOff>228600</xdr:colOff>
      <xdr:row>69</xdr:row>
      <xdr:rowOff>161924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250045</xdr:colOff>
      <xdr:row>6</xdr:row>
      <xdr:rowOff>95257</xdr:rowOff>
    </xdr:from>
    <xdr:to>
      <xdr:col>1</xdr:col>
      <xdr:colOff>1659077</xdr:colOff>
      <xdr:row>24</xdr:row>
      <xdr:rowOff>106991</xdr:rowOff>
    </xdr:to>
    <xdr:pic>
      <xdr:nvPicPr>
        <xdr:cNvPr id="2" name="Picture 1"/>
        <xdr:cNvPicPr>
          <a:picLocks noChangeAspect="1"/>
        </xdr:cNvPicPr>
      </xdr:nvPicPr>
      <xdr:blipFill>
        <a:blip xmlns:r="http://schemas.openxmlformats.org/officeDocument/2006/relationships" r:embed="rId1"/>
        <a:stretch>
          <a:fillRect/>
        </a:stretch>
      </xdr:blipFill>
      <xdr:spPr>
        <a:xfrm>
          <a:off x="250045" y="1123957"/>
          <a:ext cx="4095082" cy="3097834"/>
        </a:xfrm>
        <a:prstGeom prst="rect">
          <a:avLst/>
        </a:prstGeom>
      </xdr:spPr>
    </xdr:pic>
    <xdr:clientData/>
  </xdr:twoCellAnchor>
  <xdr:twoCellAnchor editAs="oneCell">
    <xdr:from>
      <xdr:col>0</xdr:col>
      <xdr:colOff>95248</xdr:colOff>
      <xdr:row>29</xdr:row>
      <xdr:rowOff>83364</xdr:rowOff>
    </xdr:from>
    <xdr:to>
      <xdr:col>3</xdr:col>
      <xdr:colOff>661489</xdr:colOff>
      <xdr:row>43</xdr:row>
      <xdr:rowOff>163169</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48" y="5055414"/>
          <a:ext cx="6881316" cy="2480105"/>
        </a:xfrm>
        <a:prstGeom prst="rect">
          <a:avLst/>
        </a:prstGeom>
      </xdr:spPr>
    </xdr:pic>
    <xdr:clientData/>
  </xdr:twoCellAnchor>
  <xdr:twoCellAnchor editAs="oneCell">
    <xdr:from>
      <xdr:col>0</xdr:col>
      <xdr:colOff>11907</xdr:colOff>
      <xdr:row>52</xdr:row>
      <xdr:rowOff>2</xdr:rowOff>
    </xdr:from>
    <xdr:to>
      <xdr:col>3</xdr:col>
      <xdr:colOff>787987</xdr:colOff>
      <xdr:row>64</xdr:row>
      <xdr:rowOff>75579</xdr:rowOff>
    </xdr:to>
    <xdr:pic>
      <xdr:nvPicPr>
        <xdr:cNvPr id="4" name="Picture 3"/>
        <xdr:cNvPicPr>
          <a:picLocks noChangeAspect="1"/>
        </xdr:cNvPicPr>
      </xdr:nvPicPr>
      <xdr:blipFill>
        <a:blip xmlns:r="http://schemas.openxmlformats.org/officeDocument/2006/relationships" r:embed="rId3"/>
        <a:stretch>
          <a:fillRect/>
        </a:stretch>
      </xdr:blipFill>
      <xdr:spPr>
        <a:xfrm>
          <a:off x="11907" y="8915402"/>
          <a:ext cx="7091155" cy="22853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47624</xdr:colOff>
      <xdr:row>0</xdr:row>
      <xdr:rowOff>58975</xdr:rowOff>
    </xdr:from>
    <xdr:to>
      <xdr:col>13</xdr:col>
      <xdr:colOff>476250</xdr:colOff>
      <xdr:row>53</xdr:row>
      <xdr:rowOff>119062</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4" y="58975"/>
          <a:ext cx="6953251" cy="101565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99390</xdr:colOff>
      <xdr:row>58</xdr:row>
      <xdr:rowOff>124251</xdr:rowOff>
    </xdr:from>
    <xdr:ext cx="3510412" cy="2160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390" y="10311860"/>
          <a:ext cx="3510412"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157369</xdr:colOff>
      <xdr:row>78</xdr:row>
      <xdr:rowOff>33153</xdr:rowOff>
    </xdr:from>
    <xdr:ext cx="3510000" cy="2160000"/>
    <xdr:pic>
      <xdr:nvPicPr>
        <xdr:cNvPr id="3" name="Picture 2"/>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369" y="13061696"/>
          <a:ext cx="3510000"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157368</xdr:colOff>
      <xdr:row>98</xdr:row>
      <xdr:rowOff>107695</xdr:rowOff>
    </xdr:from>
    <xdr:ext cx="3510412" cy="2160000"/>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7368" y="15977173"/>
          <a:ext cx="3510412"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182216</xdr:colOff>
      <xdr:row>123</xdr:row>
      <xdr:rowOff>66261</xdr:rowOff>
    </xdr:from>
    <xdr:ext cx="3510412" cy="2160000"/>
    <xdr:pic>
      <xdr:nvPicPr>
        <xdr:cNvPr id="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2216" y="19449636"/>
          <a:ext cx="3510412"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438978</xdr:colOff>
      <xdr:row>142</xdr:row>
      <xdr:rowOff>49696</xdr:rowOff>
    </xdr:from>
    <xdr:ext cx="3510413" cy="2160000"/>
    <xdr:pic>
      <xdr:nvPicPr>
        <xdr:cNvPr id="6"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8978" y="22166746"/>
          <a:ext cx="3510413"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0</xdr:col>
      <xdr:colOff>397565</xdr:colOff>
      <xdr:row>163</xdr:row>
      <xdr:rowOff>33130</xdr:rowOff>
    </xdr:from>
    <xdr:ext cx="3510412" cy="2160000"/>
    <xdr:pic>
      <xdr:nvPicPr>
        <xdr:cNvPr id="7"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7565" y="25169605"/>
          <a:ext cx="3510412" cy="2160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323850</xdr:colOff>
      <xdr:row>44</xdr:row>
      <xdr:rowOff>101783</xdr:rowOff>
    </xdr:from>
    <xdr:to>
      <xdr:col>4</xdr:col>
      <xdr:colOff>276225</xdr:colOff>
      <xdr:row>49</xdr:row>
      <xdr:rowOff>123824</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38325" y="7359833"/>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0</xdr:row>
      <xdr:rowOff>42333</xdr:rowOff>
    </xdr:from>
    <xdr:to>
      <xdr:col>13</xdr:col>
      <xdr:colOff>455082</xdr:colOff>
      <xdr:row>51</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3500" y="42333"/>
          <a:ext cx="6984999" cy="10075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xdr:cNvSpPr txBox="1">
          <a:spLocks noChangeArrowheads="1"/>
        </xdr:cNvSpPr>
      </xdr:nvSpPr>
      <xdr:spPr bwMode="auto">
        <a:xfrm>
          <a:off x="15875" y="1285878"/>
          <a:ext cx="3584575"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- 700,000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Distribution power</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ysClr val="windowText" lastClr="000000"/>
              </a:solidFill>
              <a:effectLst/>
              <a:latin typeface="Arial" charset="0"/>
              <a:ea typeface="+mn-ea"/>
              <a:cs typeface="Arial" charset="0"/>
            </a:rPr>
            <a:t>     - EUR 10bn total income in full year </a:t>
          </a:r>
          <a:r>
            <a:rPr lang="en-GB" sz="900" kern="1200">
              <a:solidFill>
                <a:sysClr val="windowText" lastClr="000000"/>
              </a:solidFill>
              <a:effectLst/>
              <a:latin typeface="Arial" charset="0"/>
              <a:ea typeface="+mn-ea"/>
              <a:cs typeface="Arial" charset="0"/>
            </a:rPr>
            <a:t>( 2016)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616bn of assets </a:t>
          </a:r>
          <a:r>
            <a:rPr lang="en-US" sz="900" kern="1200">
              <a:solidFill>
                <a:schemeClr val="tx1"/>
              </a:solidFill>
              <a:effectLst/>
              <a:latin typeface="Arial" charset="0"/>
              <a:ea typeface="+mn-ea"/>
              <a:cs typeface="Arial" charset="0"/>
            </a:rPr>
            <a:t>(Q4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32.4bn in equity capital </a:t>
          </a:r>
          <a:r>
            <a:rPr lang="en-US" sz="900" kern="1200">
              <a:solidFill>
                <a:schemeClr val="tx1"/>
              </a:solidFill>
              <a:effectLst/>
              <a:latin typeface="Arial" charset="0"/>
              <a:ea typeface="+mn-ea"/>
              <a:cs typeface="Arial" charset="0"/>
            </a:rPr>
            <a:t>(Q4 2016</a:t>
          </a:r>
          <a:r>
            <a:rPr lang="en-US" sz="1200" kern="1200">
              <a:solidFill>
                <a:schemeClr val="tx1"/>
              </a:solidFill>
              <a:effectLst/>
              <a:latin typeface="Arial" charset="0"/>
              <a:ea typeface="+mn-ea"/>
              <a:cs typeface="Arial" charset="0"/>
            </a:rPr>
            <a:t>)</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rgbClr val="FF0000"/>
              </a:solidFill>
              <a:effectLst/>
              <a:latin typeface="Arial" charset="0"/>
              <a:ea typeface="+mn-ea"/>
              <a:cs typeface="Arial" charset="0"/>
            </a:rPr>
            <a:t>     </a:t>
          </a:r>
          <a:r>
            <a:rPr lang="sv-SE" sz="1200" kern="1200">
              <a:solidFill>
                <a:schemeClr val="tx1"/>
              </a:solidFill>
              <a:effectLst/>
              <a:latin typeface="Arial" charset="0"/>
              <a:ea typeface="+mn-ea"/>
              <a:cs typeface="Arial" charset="0"/>
            </a:rPr>
            <a:t>-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18.4%  </a:t>
          </a:r>
          <a:r>
            <a:rPr lang="en-US" sz="900" kern="1200">
              <a:solidFill>
                <a:schemeClr val="tx1"/>
              </a:solidFill>
              <a:effectLst/>
              <a:latin typeface="Arial" charset="0"/>
              <a:ea typeface="+mn-ea"/>
              <a:cs typeface="Arial" charset="0"/>
            </a:rPr>
            <a:t>(Q4 2016</a:t>
          </a:r>
          <a:r>
            <a:rPr lang="en-US" sz="1200" kern="1200">
              <a:solidFill>
                <a:schemeClr val="tx1"/>
              </a:solidFill>
              <a:effectLst/>
              <a:latin typeface="Arial" charset="0"/>
              <a:ea typeface="+mn-ea"/>
              <a:cs typeface="Arial" charset="0"/>
            </a:rPr>
            <a:t>)</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EUR ~42.8bn in market cap </a:t>
          </a:r>
          <a:r>
            <a:rPr lang="en-GB" sz="800" b="0" kern="1200">
              <a:solidFill>
                <a:sysClr val="windowText" lastClr="000000"/>
              </a:solidFill>
              <a:effectLst/>
              <a:latin typeface="Arial" charset="0"/>
              <a:ea typeface="+mn-ea"/>
              <a:cs typeface="Arial" charset="0"/>
            </a:rPr>
            <a:t>( Q4 2016)</a:t>
          </a:r>
          <a:endParaRPr lang="sv-SE" sz="800" b="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One of the largest Nordic corporations</a:t>
          </a:r>
          <a:r>
            <a:rPr lang="en-GB" sz="1200" kern="1200">
              <a:solidFill>
                <a:sysClr val="windowText" lastClr="000000"/>
              </a:solidFill>
              <a:effectLst/>
              <a:latin typeface="Arial" charset="0"/>
              <a:ea typeface="+mn-ea"/>
              <a:cs typeface="Arial" charset="0"/>
            </a:rPr>
            <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 top-10 European retail bank</a:t>
          </a:r>
          <a:endParaRPr lang="sv-SE" sz="1050">
            <a:solidFill>
              <a:sysClr val="windowText" lastClr="000000"/>
            </a:solidFill>
            <a:effectLst/>
          </a:endParaRPr>
        </a:p>
      </xdr:txBody>
    </xdr:sp>
    <xdr:clientData/>
  </xdr:twoCellAnchor>
  <xdr:twoCellAnchor>
    <xdr:from>
      <xdr:col>1</xdr:col>
      <xdr:colOff>682083</xdr:colOff>
      <xdr:row>5</xdr:row>
      <xdr:rowOff>149490</xdr:rowOff>
    </xdr:from>
    <xdr:to>
      <xdr:col>7</xdr:col>
      <xdr:colOff>523874</xdr:colOff>
      <xdr:row>6</xdr:row>
      <xdr:rowOff>210411</xdr:rowOff>
    </xdr:to>
    <xdr:sp macro="" textlink="">
      <xdr:nvSpPr>
        <xdr:cNvPr id="3" name="AutoShape 104"/>
        <xdr:cNvSpPr>
          <a:spLocks noChangeArrowheads="1"/>
        </xdr:cNvSpPr>
      </xdr:nvSpPr>
      <xdr:spPr bwMode="auto">
        <a:xfrm>
          <a:off x="3310983" y="1187715"/>
          <a:ext cx="4413791" cy="308571"/>
        </a:xfrm>
        <a:prstGeom prst="roundRect">
          <a:avLst>
            <a:gd name="adj" fmla="val 16667"/>
          </a:avLst>
        </a:prstGeom>
        <a:solidFill>
          <a:srgbClr val="0000CC"/>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1200" b="1">
              <a:solidFill>
                <a:schemeClr val="bg1"/>
              </a:solidFill>
            </a:rPr>
            <a:t>Nordea’s home markets</a:t>
          </a:r>
        </a:p>
      </xdr:txBody>
    </xdr:sp>
    <xdr:clientData/>
  </xdr:twoCellAnchor>
  <xdr:twoCellAnchor editAs="oneCell">
    <xdr:from>
      <xdr:col>8</xdr:col>
      <xdr:colOff>161413</xdr:colOff>
      <xdr:row>16</xdr:row>
      <xdr:rowOff>42951</xdr:rowOff>
    </xdr:from>
    <xdr:to>
      <xdr:col>9</xdr:col>
      <xdr:colOff>429356</xdr:colOff>
      <xdr:row>22</xdr:row>
      <xdr:rowOff>18764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9938" y="3805326"/>
          <a:ext cx="896593" cy="1461713"/>
        </a:xfrm>
        <a:prstGeom prst="rect">
          <a:avLst/>
        </a:prstGeom>
      </xdr:spPr>
    </xdr:pic>
    <xdr:clientData/>
  </xdr:twoCellAnchor>
  <xdr:twoCellAnchor editAs="oneCell">
    <xdr:from>
      <xdr:col>0</xdr:col>
      <xdr:colOff>133350</xdr:colOff>
      <xdr:row>27</xdr:row>
      <xdr:rowOff>19063</xdr:rowOff>
    </xdr:from>
    <xdr:to>
      <xdr:col>7</xdr:col>
      <xdr:colOff>631031</xdr:colOff>
      <xdr:row>39</xdr:row>
      <xdr:rowOff>106485</xdr:rowOff>
    </xdr:to>
    <xdr:pic>
      <xdr:nvPicPr>
        <xdr:cNvPr id="12" name="Picture 11"/>
        <xdr:cNvPicPr>
          <a:picLocks noChangeAspect="1"/>
        </xdr:cNvPicPr>
      </xdr:nvPicPr>
      <xdr:blipFill>
        <a:blip xmlns:r="http://schemas.openxmlformats.org/officeDocument/2006/relationships" r:embed="rId2"/>
        <a:stretch>
          <a:fillRect/>
        </a:stretch>
      </xdr:blipFill>
      <xdr:spPr>
        <a:xfrm>
          <a:off x="133350" y="6505588"/>
          <a:ext cx="7698581" cy="3192572"/>
        </a:xfrm>
        <a:prstGeom prst="rect">
          <a:avLst/>
        </a:prstGeom>
      </xdr:spPr>
    </xdr:pic>
    <xdr:clientData/>
  </xdr:twoCellAnchor>
  <xdr:oneCellAnchor>
    <xdr:from>
      <xdr:col>19</xdr:col>
      <xdr:colOff>170770</xdr:colOff>
      <xdr:row>23</xdr:row>
      <xdr:rowOff>19049</xdr:rowOff>
    </xdr:from>
    <xdr:ext cx="964837" cy="1464092"/>
    <xdr:pic>
      <xdr:nvPicPr>
        <xdr:cNvPr id="14" name="Pictur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06045" y="5514974"/>
          <a:ext cx="964837" cy="1464092"/>
        </a:xfrm>
        <a:prstGeom prst="rect">
          <a:avLst/>
        </a:prstGeom>
      </xdr:spPr>
    </xdr:pic>
    <xdr:clientData/>
  </xdr:oneCellAnchor>
  <xdr:oneCellAnchor>
    <xdr:from>
      <xdr:col>19</xdr:col>
      <xdr:colOff>194534</xdr:colOff>
      <xdr:row>9</xdr:row>
      <xdr:rowOff>24872</xdr:rowOff>
    </xdr:from>
    <xdr:ext cx="963268" cy="1461713"/>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29809" y="2053697"/>
          <a:ext cx="963268" cy="1461713"/>
        </a:xfrm>
        <a:prstGeom prst="rect">
          <a:avLst/>
        </a:prstGeom>
      </xdr:spPr>
    </xdr:pic>
    <xdr:clientData/>
  </xdr:oneCellAnchor>
  <xdr:oneCellAnchor>
    <xdr:from>
      <xdr:col>23</xdr:col>
      <xdr:colOff>181904</xdr:colOff>
      <xdr:row>2</xdr:row>
      <xdr:rowOff>4763</xdr:rowOff>
    </xdr:from>
    <xdr:ext cx="964837" cy="1464093"/>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88929" y="461963"/>
          <a:ext cx="964837" cy="1464093"/>
        </a:xfrm>
        <a:prstGeom prst="rect">
          <a:avLst/>
        </a:prstGeom>
      </xdr:spPr>
    </xdr:pic>
    <xdr:clientData/>
  </xdr:oneCellAnchor>
  <xdr:oneCellAnchor>
    <xdr:from>
      <xdr:col>27</xdr:col>
      <xdr:colOff>147505</xdr:colOff>
      <xdr:row>2</xdr:row>
      <xdr:rowOff>29369</xdr:rowOff>
    </xdr:from>
    <xdr:ext cx="964837" cy="1464092"/>
    <xdr:pic>
      <xdr:nvPicPr>
        <xdr:cNvPr id="17" name="Picture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20845330" y="48656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110124</xdr:colOff>
      <xdr:row>9</xdr:row>
      <xdr:rowOff>23814</xdr:rowOff>
    </xdr:from>
    <xdr:ext cx="964837" cy="1464092"/>
    <xdr:pic>
      <xdr:nvPicPr>
        <xdr:cNvPr id="18" name="Picture 1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0807949" y="205263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209276</xdr:colOff>
      <xdr:row>9</xdr:row>
      <xdr:rowOff>19050</xdr:rowOff>
    </xdr:from>
    <xdr:ext cx="964837" cy="1464094"/>
    <xdr:pic>
      <xdr:nvPicPr>
        <xdr:cNvPr id="19" name="Picture 1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8316301" y="2047875"/>
          <a:ext cx="964837" cy="1464094"/>
        </a:xfrm>
        <a:prstGeom prst="rect">
          <a:avLst/>
        </a:prstGeom>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172652</xdr:colOff>
      <xdr:row>16</xdr:row>
      <xdr:rowOff>4763</xdr:rowOff>
    </xdr:from>
    <xdr:ext cx="917389" cy="1392092"/>
    <xdr:pic>
      <xdr:nvPicPr>
        <xdr:cNvPr id="20" name="Picture 1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0870477" y="3767138"/>
          <a:ext cx="917389" cy="139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235952</xdr:colOff>
      <xdr:row>16</xdr:row>
      <xdr:rowOff>23812</xdr:rowOff>
    </xdr:from>
    <xdr:ext cx="893665" cy="1356094"/>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771227" y="3786187"/>
          <a:ext cx="893665" cy="1356094"/>
        </a:xfrm>
        <a:prstGeom prst="rect">
          <a:avLst/>
        </a:prstGeom>
      </xdr:spPr>
    </xdr:pic>
    <xdr:clientData/>
  </xdr:oneCellAnchor>
  <xdr:twoCellAnchor editAs="oneCell">
    <xdr:from>
      <xdr:col>2</xdr:col>
      <xdr:colOff>285750</xdr:colOff>
      <xdr:row>8</xdr:row>
      <xdr:rowOff>0</xdr:rowOff>
    </xdr:from>
    <xdr:to>
      <xdr:col>7</xdr:col>
      <xdr:colOff>109281</xdr:colOff>
      <xdr:row>22</xdr:row>
      <xdr:rowOff>135948</xdr:rowOff>
    </xdr:to>
    <xdr:pic>
      <xdr:nvPicPr>
        <xdr:cNvPr id="22" name="Picture 21"/>
        <xdr:cNvPicPr>
          <a:picLocks noChangeAspect="1"/>
        </xdr:cNvPicPr>
      </xdr:nvPicPr>
      <xdr:blipFill>
        <a:blip xmlns:r="http://schemas.openxmlformats.org/officeDocument/2006/relationships" r:embed="rId11"/>
        <a:stretch>
          <a:fillRect/>
        </a:stretch>
      </xdr:blipFill>
      <xdr:spPr>
        <a:xfrm>
          <a:off x="3676650" y="1781175"/>
          <a:ext cx="3633531" cy="3603048"/>
        </a:xfrm>
        <a:prstGeom prst="rect">
          <a:avLst/>
        </a:prstGeom>
      </xdr:spPr>
    </xdr:pic>
    <xdr:clientData/>
  </xdr:twoCellAnchor>
  <xdr:oneCellAnchor>
    <xdr:from>
      <xdr:col>23</xdr:col>
      <xdr:colOff>166895</xdr:colOff>
      <xdr:row>16</xdr:row>
      <xdr:rowOff>19050</xdr:rowOff>
    </xdr:from>
    <xdr:ext cx="893665" cy="1356094"/>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273920" y="3781425"/>
          <a:ext cx="893665" cy="1356094"/>
        </a:xfrm>
        <a:prstGeom prst="rect">
          <a:avLst/>
        </a:prstGeom>
      </xdr:spPr>
    </xdr:pic>
    <xdr:clientData/>
  </xdr:oneCellAnchor>
  <xdr:oneCellAnchor>
    <xdr:from>
      <xdr:col>19</xdr:col>
      <xdr:colOff>190500</xdr:colOff>
      <xdr:row>2</xdr:row>
      <xdr:rowOff>19050</xdr:rowOff>
    </xdr:from>
    <xdr:ext cx="964837" cy="1464092"/>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725775" y="476250"/>
          <a:ext cx="964837" cy="1464092"/>
        </a:xfrm>
        <a:prstGeom prst="rect">
          <a:avLst/>
        </a:prstGeom>
      </xdr:spPr>
    </xdr:pic>
    <xdr:clientData/>
  </xdr:oneCellAnchor>
  <xdr:twoCellAnchor editAs="oneCell">
    <xdr:from>
      <xdr:col>8</xdr:col>
      <xdr:colOff>154114</xdr:colOff>
      <xdr:row>2</xdr:row>
      <xdr:rowOff>38100</xdr:rowOff>
    </xdr:from>
    <xdr:to>
      <xdr:col>9</xdr:col>
      <xdr:colOff>420488</xdr:colOff>
      <xdr:row>8</xdr:row>
      <xdr:rowOff>173456</xdr:rowOff>
    </xdr:to>
    <xdr:pic>
      <xdr:nvPicPr>
        <xdr:cNvPr id="25" name="Picture 2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02639" y="495300"/>
          <a:ext cx="895024" cy="1459331"/>
        </a:xfrm>
        <a:prstGeom prst="rect">
          <a:avLst/>
        </a:prstGeom>
      </xdr:spPr>
    </xdr:pic>
    <xdr:clientData/>
  </xdr:twoCellAnchor>
  <xdr:twoCellAnchor editAs="oneCell">
    <xdr:from>
      <xdr:col>8</xdr:col>
      <xdr:colOff>140725</xdr:colOff>
      <xdr:row>9</xdr:row>
      <xdr:rowOff>47625</xdr:rowOff>
    </xdr:from>
    <xdr:to>
      <xdr:col>9</xdr:col>
      <xdr:colOff>408668</xdr:colOff>
      <xdr:row>15</xdr:row>
      <xdr:rowOff>23438</xdr:rowOff>
    </xdr:to>
    <xdr:pic>
      <xdr:nvPicPr>
        <xdr:cNvPr id="26" name="Picture 2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89250" y="2076450"/>
          <a:ext cx="896593" cy="1461713"/>
        </a:xfrm>
        <a:prstGeom prst="rect">
          <a:avLst/>
        </a:prstGeom>
      </xdr:spPr>
    </xdr:pic>
    <xdr:clientData/>
  </xdr:twoCellAnchor>
  <xdr:twoCellAnchor>
    <xdr:from>
      <xdr:col>12</xdr:col>
      <xdr:colOff>123252</xdr:colOff>
      <xdr:row>9</xdr:row>
      <xdr:rowOff>57150</xdr:rowOff>
    </xdr:from>
    <xdr:to>
      <xdr:col>13</xdr:col>
      <xdr:colOff>449914</xdr:colOff>
      <xdr:row>15</xdr:row>
      <xdr:rowOff>35344</xdr:rowOff>
    </xdr:to>
    <xdr:pic>
      <xdr:nvPicPr>
        <xdr:cNvPr id="27" name="Picture 26"/>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9648252" y="2085975"/>
          <a:ext cx="907687" cy="1464094"/>
        </a:xfrm>
        <a:prstGeom prst="rect">
          <a:avLst/>
        </a:prstGeom>
        <a:noFill/>
        <a:ln>
          <a:noFill/>
        </a:ln>
      </xdr:spPr>
    </xdr:pic>
    <xdr:clientData/>
  </xdr:twoCellAnchor>
  <xdr:twoCellAnchor>
    <xdr:from>
      <xdr:col>16</xdr:col>
      <xdr:colOff>70336</xdr:colOff>
      <xdr:row>16</xdr:row>
      <xdr:rowOff>54533</xdr:rowOff>
    </xdr:from>
    <xdr:to>
      <xdr:col>16</xdr:col>
      <xdr:colOff>1033604</xdr:colOff>
      <xdr:row>22</xdr:row>
      <xdr:rowOff>30346</xdr:rowOff>
    </xdr:to>
    <xdr:pic>
      <xdr:nvPicPr>
        <xdr:cNvPr id="28" name="Picture 2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957536" y="3816908"/>
          <a:ext cx="963268" cy="1461713"/>
        </a:xfrm>
        <a:prstGeom prst="rect">
          <a:avLst/>
        </a:prstGeom>
      </xdr:spPr>
    </xdr:pic>
    <xdr:clientData/>
  </xdr:twoCellAnchor>
  <xdr:twoCellAnchor>
    <xdr:from>
      <xdr:col>12</xdr:col>
      <xdr:colOff>107161</xdr:colOff>
      <xdr:row>2</xdr:row>
      <xdr:rowOff>28576</xdr:rowOff>
    </xdr:from>
    <xdr:to>
      <xdr:col>13</xdr:col>
      <xdr:colOff>430684</xdr:colOff>
      <xdr:row>8</xdr:row>
      <xdr:rowOff>163932</xdr:rowOff>
    </xdr:to>
    <xdr:pic>
      <xdr:nvPicPr>
        <xdr:cNvPr id="29" name="Picture 28"/>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9632161" y="485776"/>
          <a:ext cx="904548" cy="1459331"/>
        </a:xfrm>
        <a:prstGeom prst="rect">
          <a:avLst/>
        </a:prstGeom>
        <a:noFill/>
        <a:ln>
          <a:noFill/>
        </a:ln>
      </xdr:spPr>
    </xdr:pic>
    <xdr:clientData/>
  </xdr:twoCellAnchor>
  <xdr:twoCellAnchor>
    <xdr:from>
      <xdr:col>12</xdr:col>
      <xdr:colOff>77422</xdr:colOff>
      <xdr:row>16</xdr:row>
      <xdr:rowOff>45242</xdr:rowOff>
    </xdr:from>
    <xdr:to>
      <xdr:col>13</xdr:col>
      <xdr:colOff>402515</xdr:colOff>
      <xdr:row>22</xdr:row>
      <xdr:rowOff>21055</xdr:rowOff>
    </xdr:to>
    <xdr:pic>
      <xdr:nvPicPr>
        <xdr:cNvPr id="30" name="Picture 2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02422" y="3807617"/>
          <a:ext cx="906118" cy="1461713"/>
        </a:xfrm>
        <a:prstGeom prst="rect">
          <a:avLst/>
        </a:prstGeom>
      </xdr:spPr>
    </xdr:pic>
    <xdr:clientData/>
  </xdr:twoCellAnchor>
  <xdr:twoCellAnchor editAs="oneCell">
    <xdr:from>
      <xdr:col>16</xdr:col>
      <xdr:colOff>43245</xdr:colOff>
      <xdr:row>9</xdr:row>
      <xdr:rowOff>64320</xdr:rowOff>
    </xdr:from>
    <xdr:to>
      <xdr:col>16</xdr:col>
      <xdr:colOff>1006513</xdr:colOff>
      <xdr:row>15</xdr:row>
      <xdr:rowOff>40132</xdr:rowOff>
    </xdr:to>
    <xdr:pic>
      <xdr:nvPicPr>
        <xdr:cNvPr id="31" name="Picture 3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930445" y="2093145"/>
          <a:ext cx="963268" cy="1461712"/>
        </a:xfrm>
        <a:prstGeom prst="rect">
          <a:avLst/>
        </a:prstGeom>
      </xdr:spPr>
    </xdr:pic>
    <xdr:clientData/>
  </xdr:twoCellAnchor>
  <xdr:twoCellAnchor editAs="oneCell">
    <xdr:from>
      <xdr:col>16</xdr:col>
      <xdr:colOff>38554</xdr:colOff>
      <xdr:row>2</xdr:row>
      <xdr:rowOff>38101</xdr:rowOff>
    </xdr:from>
    <xdr:to>
      <xdr:col>16</xdr:col>
      <xdr:colOff>1000253</xdr:colOff>
      <xdr:row>8</xdr:row>
      <xdr:rowOff>173457</xdr:rowOff>
    </xdr:to>
    <xdr:pic>
      <xdr:nvPicPr>
        <xdr:cNvPr id="32" name="Picture 3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925754" y="495301"/>
          <a:ext cx="961699" cy="14593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84667</xdr:colOff>
      <xdr:row>0</xdr:row>
      <xdr:rowOff>95249</xdr:rowOff>
    </xdr:from>
    <xdr:to>
      <xdr:col>13</xdr:col>
      <xdr:colOff>444500</xdr:colOff>
      <xdr:row>53</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84667" y="95249"/>
          <a:ext cx="6953250" cy="10149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89647</xdr:colOff>
      <xdr:row>0</xdr:row>
      <xdr:rowOff>44824</xdr:rowOff>
    </xdr:from>
    <xdr:to>
      <xdr:col>13</xdr:col>
      <xdr:colOff>437030</xdr:colOff>
      <xdr:row>51</xdr:row>
      <xdr:rowOff>134471</xdr:rowOff>
    </xdr:to>
    <xdr:pic>
      <xdr:nvPicPr>
        <xdr:cNvPr id="3" name="Picture 2" descr="C:\Users\n301800\AppData\Local\Microsoft\Windows\Temporary Internet Files\Content.Outlook\U2ERD0KF\Div-Personal-Banking.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44824"/>
          <a:ext cx="6902824" cy="100628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10</xdr:col>
      <xdr:colOff>476250</xdr:colOff>
      <xdr:row>70</xdr:row>
      <xdr:rowOff>19050</xdr:rowOff>
    </xdr:to>
    <xdr:pic>
      <xdr:nvPicPr>
        <xdr:cNvPr id="3" name="Picture 2" descr="C:\Users\n301800\AppData\Local\Microsoft\Windows\Temporary Internet Files\Content.Outlook\U2ERD0KF\Div-Commercial--Business-Banking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526"/>
          <a:ext cx="5667375" cy="100107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64933</xdr:rowOff>
    </xdr:from>
    <xdr:to>
      <xdr:col>13</xdr:col>
      <xdr:colOff>452437</xdr:colOff>
      <xdr:row>51</xdr:row>
      <xdr:rowOff>83343</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64933"/>
          <a:ext cx="6929437" cy="99958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13</xdr:col>
      <xdr:colOff>476250</xdr:colOff>
      <xdr:row>51</xdr:row>
      <xdr:rowOff>95250</xdr:rowOff>
    </xdr:to>
    <xdr:pic>
      <xdr:nvPicPr>
        <xdr:cNvPr id="2" name="Picture 1" descr="C:\Users\n301800\AppData\Local\Microsoft\Windows\Temporary Internet Files\Content.Outlook\U2ERD0KF\Div-Wealth-management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6965156" cy="10001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0</xdr:colOff>
      <xdr:row>0</xdr:row>
      <xdr:rowOff>0</xdr:rowOff>
    </xdr:from>
    <xdr:to>
      <xdr:col>25</xdr:col>
      <xdr:colOff>0</xdr:colOff>
      <xdr:row>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5.bin"/><Relationship Id="rId1" Type="http://schemas.openxmlformats.org/officeDocument/2006/relationships/hyperlink" Target="mailto:pawel.wyszinski@nordea.com" TargetMode="External"/><Relationship Id="rId4"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E31"/>
  <sheetViews>
    <sheetView view="pageLayout" zoomScale="60" zoomScaleNormal="100" zoomScaleSheetLayoutView="100" zoomScalePageLayoutView="60" workbookViewId="0">
      <selection activeCell="U44" sqref="U44"/>
    </sheetView>
  </sheetViews>
  <sheetFormatPr defaultRowHeight="15" x14ac:dyDescent="0.25"/>
  <cols>
    <col min="1" max="8" width="9.33203125" style="1"/>
    <col min="9" max="9" width="19.33203125" style="1" customWidth="1"/>
    <col min="10" max="10" width="7.6640625" style="1" customWidth="1"/>
    <col min="11" max="16384" width="9.33203125" style="1"/>
  </cols>
  <sheetData>
    <row r="31" spans="5:5" x14ac:dyDescent="0.25">
      <c r="E31" s="1" t="s">
        <v>0</v>
      </c>
    </row>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sheetPr>
  <dimension ref="A1:M98"/>
  <sheetViews>
    <sheetView view="pageLayout" topLeftCell="A49" zoomScaleNormal="100" zoomScaleSheetLayoutView="100" workbookViewId="0">
      <selection activeCell="A57" sqref="A57"/>
    </sheetView>
  </sheetViews>
  <sheetFormatPr defaultRowHeight="8.25" x14ac:dyDescent="0.15"/>
  <cols>
    <col min="1" max="1" width="31.6640625" style="2106" customWidth="1"/>
    <col min="2" max="8" width="8.33203125" style="2107" customWidth="1"/>
    <col min="9" max="11" width="8.33203125" style="2106" customWidth="1"/>
    <col min="12" max="12" width="11.33203125" style="2106" customWidth="1"/>
    <col min="13" max="16384" width="9.33203125" style="2106"/>
  </cols>
  <sheetData>
    <row r="1" spans="1:12" ht="13.5" customHeight="1" x14ac:dyDescent="0.2">
      <c r="A1" s="2313" t="s">
        <v>1427</v>
      </c>
      <c r="B1" s="2188"/>
      <c r="C1" s="2188"/>
      <c r="D1" s="2188"/>
      <c r="E1" s="2188"/>
      <c r="F1" s="2171"/>
      <c r="G1" s="2171"/>
      <c r="H1" s="2171"/>
      <c r="I1" s="2314" t="s">
        <v>423</v>
      </c>
      <c r="J1" s="2170"/>
      <c r="K1" s="2314" t="s">
        <v>1445</v>
      </c>
      <c r="L1" s="2169"/>
    </row>
    <row r="2" spans="1:12" ht="13.5" customHeight="1" thickBot="1" x14ac:dyDescent="0.25">
      <c r="I2" s="2167"/>
      <c r="J2" s="2168"/>
      <c r="K2" s="2167"/>
      <c r="L2" s="2166"/>
    </row>
    <row r="3" spans="1:12" s="2189" customFormat="1" ht="13.5" customHeight="1" thickBot="1" x14ac:dyDescent="0.25">
      <c r="A3" s="2139" t="s">
        <v>142</v>
      </c>
      <c r="B3" s="2138" t="s">
        <v>619</v>
      </c>
      <c r="C3" s="2138" t="s">
        <v>143</v>
      </c>
      <c r="D3" s="2138" t="s">
        <v>144</v>
      </c>
      <c r="E3" s="2138" t="s">
        <v>145</v>
      </c>
      <c r="F3" s="2138" t="s">
        <v>146</v>
      </c>
      <c r="G3" s="2138" t="s">
        <v>147</v>
      </c>
      <c r="H3" s="2138"/>
      <c r="I3" s="2164" t="s">
        <v>1339</v>
      </c>
      <c r="J3" s="2163" t="s">
        <v>1338</v>
      </c>
      <c r="K3" s="2164" t="s">
        <v>1339</v>
      </c>
      <c r="L3" s="2268" t="s">
        <v>1338</v>
      </c>
    </row>
    <row r="4" spans="1:12" s="2189" customFormat="1" ht="13.5" customHeight="1" x14ac:dyDescent="0.2">
      <c r="A4" s="2136" t="s">
        <v>153</v>
      </c>
      <c r="B4" s="102">
        <v>544</v>
      </c>
      <c r="C4" s="102">
        <v>536</v>
      </c>
      <c r="D4" s="102">
        <v>520</v>
      </c>
      <c r="E4" s="102">
        <v>512</v>
      </c>
      <c r="F4" s="102">
        <v>520</v>
      </c>
      <c r="G4" s="102">
        <v>538</v>
      </c>
      <c r="H4" s="102"/>
      <c r="I4" s="2151">
        <v>1.4930130525356937E-2</v>
      </c>
      <c r="J4" s="2152">
        <v>4.8602314801143742E-2</v>
      </c>
      <c r="K4" s="2151">
        <v>1.8896614832025441E-2</v>
      </c>
      <c r="L4" s="2150">
        <v>5.714102662360443E-2</v>
      </c>
    </row>
    <row r="5" spans="1:12" s="2189" customFormat="1" ht="13.5" customHeight="1" x14ac:dyDescent="0.2">
      <c r="A5" s="2136" t="s">
        <v>129</v>
      </c>
      <c r="B5" s="103">
        <v>184</v>
      </c>
      <c r="C5" s="103">
        <v>178</v>
      </c>
      <c r="D5" s="103">
        <v>176</v>
      </c>
      <c r="E5" s="103">
        <v>189</v>
      </c>
      <c r="F5" s="103">
        <v>181</v>
      </c>
      <c r="G5" s="103">
        <v>188</v>
      </c>
      <c r="H5" s="103"/>
      <c r="I5" s="2151">
        <v>2.9702090936913367E-2</v>
      </c>
      <c r="J5" s="2152">
        <v>1.3166730362243606E-2</v>
      </c>
      <c r="K5" s="2151">
        <v>4.135133332008821E-2</v>
      </c>
      <c r="L5" s="2150">
        <v>2.0186603331223952E-2</v>
      </c>
    </row>
    <row r="6" spans="1:12" s="2189" customFormat="1" ht="13.5" customHeight="1" x14ac:dyDescent="0.2">
      <c r="A6" s="2136" t="s">
        <v>161</v>
      </c>
      <c r="B6" s="103">
        <v>22</v>
      </c>
      <c r="C6" s="103">
        <v>27</v>
      </c>
      <c r="D6" s="103">
        <v>33</v>
      </c>
      <c r="E6" s="103">
        <v>22</v>
      </c>
      <c r="F6" s="103">
        <v>25</v>
      </c>
      <c r="G6" s="103">
        <v>34</v>
      </c>
      <c r="H6" s="103"/>
      <c r="I6" s="2151">
        <v>-0.1921899498859434</v>
      </c>
      <c r="J6" s="2152">
        <v>-0.12725151725316777</v>
      </c>
      <c r="K6" s="2151">
        <v>-0.18954950147159391</v>
      </c>
      <c r="L6" s="2150">
        <v>-0.12710979212260173</v>
      </c>
    </row>
    <row r="7" spans="1:12" s="2189" customFormat="1" ht="13.5" customHeight="1" x14ac:dyDescent="0.2">
      <c r="A7" s="2136" t="s">
        <v>424</v>
      </c>
      <c r="B7" s="103">
        <v>4</v>
      </c>
      <c r="C7" s="103">
        <v>2</v>
      </c>
      <c r="D7" s="103">
        <v>2</v>
      </c>
      <c r="E7" s="103">
        <v>-1</v>
      </c>
      <c r="F7" s="103">
        <v>0</v>
      </c>
      <c r="G7" s="103">
        <v>3</v>
      </c>
      <c r="H7" s="103"/>
      <c r="I7" s="2151">
        <v>1.1013635342453572</v>
      </c>
      <c r="J7" s="2152" t="s">
        <v>447</v>
      </c>
      <c r="K7" s="2151">
        <v>1.0943836744183504</v>
      </c>
      <c r="L7" s="2150" t="s">
        <v>447</v>
      </c>
    </row>
    <row r="8" spans="1:12" s="2189" customFormat="1" ht="13.5" customHeight="1" x14ac:dyDescent="0.2">
      <c r="A8" s="2135" t="s">
        <v>172</v>
      </c>
      <c r="B8" s="104">
        <v>754</v>
      </c>
      <c r="C8" s="104">
        <v>743</v>
      </c>
      <c r="D8" s="104">
        <v>731</v>
      </c>
      <c r="E8" s="104">
        <v>722</v>
      </c>
      <c r="F8" s="104">
        <v>726</v>
      </c>
      <c r="G8" s="104">
        <v>763</v>
      </c>
      <c r="H8" s="104"/>
      <c r="I8" s="2159">
        <v>1.3862168950314575E-2</v>
      </c>
      <c r="J8" s="2160">
        <v>3.8828816159841573E-2</v>
      </c>
      <c r="K8" s="2159">
        <v>1.9569673068352302E-2</v>
      </c>
      <c r="L8" s="2158">
        <v>4.672604191850091E-2</v>
      </c>
    </row>
    <row r="9" spans="1:12" s="2189" customFormat="1" ht="13.5" customHeight="1" x14ac:dyDescent="0.2">
      <c r="A9" s="2136" t="s">
        <v>183</v>
      </c>
      <c r="B9" s="103">
        <v>-207</v>
      </c>
      <c r="C9" s="103">
        <v>-210</v>
      </c>
      <c r="D9" s="103">
        <v>-214</v>
      </c>
      <c r="E9" s="103">
        <v>-223</v>
      </c>
      <c r="F9" s="103">
        <v>-225</v>
      </c>
      <c r="G9" s="103">
        <v>-230</v>
      </c>
      <c r="H9" s="103"/>
      <c r="I9" s="2151">
        <v>-1.778242773142277E-2</v>
      </c>
      <c r="J9" s="2152">
        <v>-8.1364206702622552E-2</v>
      </c>
      <c r="K9" s="2151">
        <v>-1.4930809410978612E-2</v>
      </c>
      <c r="L9" s="2150">
        <v>-7.2753334379322521E-2</v>
      </c>
    </row>
    <row r="10" spans="1:12" s="2189" customFormat="1" ht="13.5" customHeight="1" x14ac:dyDescent="0.2">
      <c r="A10" s="2136" t="s">
        <v>425</v>
      </c>
      <c r="B10" s="103">
        <v>-227</v>
      </c>
      <c r="C10" s="103">
        <v>-225</v>
      </c>
      <c r="D10" s="103">
        <v>-199</v>
      </c>
      <c r="E10" s="103">
        <v>-230</v>
      </c>
      <c r="F10" s="103">
        <v>-216</v>
      </c>
      <c r="G10" s="103">
        <v>-199</v>
      </c>
      <c r="H10" s="103"/>
      <c r="I10" s="2151">
        <v>1.0545459371243441E-2</v>
      </c>
      <c r="J10" s="2152">
        <v>5.3462699866204839E-2</v>
      </c>
      <c r="K10" s="2151">
        <v>1.5640142128423448E-2</v>
      </c>
      <c r="L10" s="2150">
        <v>6.1489800953509949E-2</v>
      </c>
    </row>
    <row r="11" spans="1:12" s="2189" customFormat="1" ht="13.5" customHeight="1" x14ac:dyDescent="0.2">
      <c r="A11" s="2135" t="s">
        <v>196</v>
      </c>
      <c r="B11" s="105">
        <v>-446</v>
      </c>
      <c r="C11" s="105">
        <v>-447</v>
      </c>
      <c r="D11" s="105">
        <v>-425</v>
      </c>
      <c r="E11" s="105">
        <v>-467</v>
      </c>
      <c r="F11" s="105">
        <v>-453</v>
      </c>
      <c r="G11" s="105">
        <v>-444</v>
      </c>
      <c r="H11" s="105"/>
      <c r="I11" s="2159">
        <v>-1.1891026206316212E-3</v>
      </c>
      <c r="J11" s="2160">
        <v>-1.4864159773787787E-2</v>
      </c>
      <c r="K11" s="2159">
        <v>2.7953125944412626E-3</v>
      </c>
      <c r="L11" s="2158">
        <v>-6.5335982526552048E-3</v>
      </c>
    </row>
    <row r="12" spans="1:12" s="2189" customFormat="1" ht="13.5" customHeight="1" x14ac:dyDescent="0.2">
      <c r="A12" s="2135" t="s">
        <v>199</v>
      </c>
      <c r="B12" s="105">
        <v>308</v>
      </c>
      <c r="C12" s="105">
        <v>296</v>
      </c>
      <c r="D12" s="105">
        <v>306</v>
      </c>
      <c r="E12" s="105">
        <v>255</v>
      </c>
      <c r="F12" s="105">
        <v>273</v>
      </c>
      <c r="G12" s="105">
        <v>319</v>
      </c>
      <c r="H12" s="105"/>
      <c r="I12" s="2159">
        <v>3.655515001295867E-2</v>
      </c>
      <c r="J12" s="2160">
        <v>0.12815959369067095</v>
      </c>
      <c r="K12" s="2159">
        <v>4.4845170517060634E-2</v>
      </c>
      <c r="L12" s="2158">
        <v>0.13469693945908295</v>
      </c>
    </row>
    <row r="13" spans="1:12" s="2189" customFormat="1" ht="13.5" customHeight="1" x14ac:dyDescent="0.2">
      <c r="A13" s="2136" t="s">
        <v>201</v>
      </c>
      <c r="B13" s="103">
        <v>2</v>
      </c>
      <c r="C13" s="103">
        <v>-15</v>
      </c>
      <c r="D13" s="103">
        <v>-35</v>
      </c>
      <c r="E13" s="103">
        <v>-14</v>
      </c>
      <c r="F13" s="103">
        <v>-80</v>
      </c>
      <c r="G13" s="103">
        <v>-13</v>
      </c>
      <c r="H13" s="103"/>
      <c r="I13" s="2151" t="s">
        <v>447</v>
      </c>
      <c r="J13" s="2152" t="s">
        <v>447</v>
      </c>
      <c r="K13" s="2151"/>
      <c r="L13" s="2150"/>
    </row>
    <row r="14" spans="1:12" s="2189" customFormat="1" ht="13.5" customHeight="1" x14ac:dyDescent="0.2">
      <c r="A14" s="2135" t="s">
        <v>202</v>
      </c>
      <c r="B14" s="105">
        <v>310</v>
      </c>
      <c r="C14" s="105">
        <v>281</v>
      </c>
      <c r="D14" s="105">
        <v>271</v>
      </c>
      <c r="E14" s="105">
        <v>241</v>
      </c>
      <c r="F14" s="105">
        <v>193</v>
      </c>
      <c r="G14" s="105">
        <v>306</v>
      </c>
      <c r="H14" s="105"/>
      <c r="I14" s="2159">
        <v>9.7596099160340649E-2</v>
      </c>
      <c r="J14" s="2160">
        <v>0.60846064781302356</v>
      </c>
      <c r="K14" s="2159">
        <v>0.10563380281690141</v>
      </c>
      <c r="L14" s="2158">
        <v>0.61025641025641031</v>
      </c>
    </row>
    <row r="15" spans="1:12" s="2189" customFormat="1" ht="13.5" customHeight="1" x14ac:dyDescent="0.2">
      <c r="A15" s="2187"/>
      <c r="B15" s="2186"/>
      <c r="C15" s="2186"/>
      <c r="D15" s="2185"/>
      <c r="E15" s="2185"/>
      <c r="F15" s="2185"/>
      <c r="G15" s="2185"/>
      <c r="H15" s="2185"/>
      <c r="I15" s="2184"/>
      <c r="J15" s="2156"/>
      <c r="K15" s="2184"/>
      <c r="L15" s="2183"/>
    </row>
    <row r="16" spans="1:12" s="2189" customFormat="1" ht="13.5" customHeight="1" x14ac:dyDescent="0.2">
      <c r="A16" s="2136" t="s">
        <v>426</v>
      </c>
      <c r="B16" s="106">
        <v>59.2</v>
      </c>
      <c r="C16" s="106">
        <v>60.2</v>
      </c>
      <c r="D16" s="106">
        <v>58.1</v>
      </c>
      <c r="E16" s="106">
        <v>64.7</v>
      </c>
      <c r="F16" s="106">
        <v>62.4</v>
      </c>
      <c r="G16" s="106">
        <v>58.2</v>
      </c>
      <c r="H16" s="106"/>
      <c r="I16" s="2181"/>
      <c r="J16" s="2182"/>
      <c r="K16" s="2181"/>
      <c r="L16" s="2180"/>
    </row>
    <row r="17" spans="1:13" s="2189" customFormat="1" ht="13.5" customHeight="1" x14ac:dyDescent="0.2">
      <c r="A17" s="2136" t="s">
        <v>427</v>
      </c>
      <c r="B17" s="106">
        <v>13.352537006026163</v>
      </c>
      <c r="C17" s="106">
        <v>12.187265383995365</v>
      </c>
      <c r="D17" s="106">
        <v>11.779502355248106</v>
      </c>
      <c r="E17" s="106">
        <v>10.874142718420494</v>
      </c>
      <c r="F17" s="106">
        <v>8.6930036901079237</v>
      </c>
      <c r="G17" s="106">
        <v>13.46295667347006</v>
      </c>
      <c r="H17" s="106"/>
      <c r="I17" s="2179"/>
      <c r="J17" s="2178"/>
      <c r="K17" s="2177"/>
      <c r="L17" s="2176"/>
    </row>
    <row r="18" spans="1:13" s="2189" customFormat="1" ht="13.5" customHeight="1" x14ac:dyDescent="0.2">
      <c r="A18" s="2136" t="s">
        <v>428</v>
      </c>
      <c r="B18" s="102">
        <v>7197</v>
      </c>
      <c r="C18" s="102">
        <v>7073</v>
      </c>
      <c r="D18" s="102">
        <v>7171</v>
      </c>
      <c r="E18" s="102">
        <v>6962</v>
      </c>
      <c r="F18" s="102">
        <v>6703</v>
      </c>
      <c r="G18" s="102">
        <v>6747</v>
      </c>
      <c r="H18" s="102"/>
      <c r="I18" s="2175">
        <v>1.7592347963309822E-2</v>
      </c>
      <c r="J18" s="2150">
        <v>7.371776785122891E-2</v>
      </c>
      <c r="K18" s="2175">
        <v>1.7267599079761164E-2</v>
      </c>
      <c r="L18" s="2150">
        <v>7.8470692878073775E-2</v>
      </c>
    </row>
    <row r="19" spans="1:13" s="2189" customFormat="1" ht="13.5" customHeight="1" x14ac:dyDescent="0.2">
      <c r="A19" s="2136" t="s">
        <v>429</v>
      </c>
      <c r="B19" s="102">
        <v>31495</v>
      </c>
      <c r="C19" s="102">
        <v>31671</v>
      </c>
      <c r="D19" s="102">
        <v>30760</v>
      </c>
      <c r="E19" s="102">
        <v>30122</v>
      </c>
      <c r="F19" s="102">
        <v>30942</v>
      </c>
      <c r="G19" s="102">
        <v>32487</v>
      </c>
      <c r="H19" s="102"/>
      <c r="I19" s="2175">
        <v>-5.5683641303937844E-3</v>
      </c>
      <c r="J19" s="2150">
        <v>1.7858551211745264E-2</v>
      </c>
      <c r="K19" s="2175">
        <v>-5.4293625914748978E-3</v>
      </c>
      <c r="L19" s="2150">
        <v>1.5151319093695515E-2</v>
      </c>
    </row>
    <row r="20" spans="1:13" s="2189" customFormat="1" ht="13.5" customHeight="1" thickBot="1" x14ac:dyDescent="0.25">
      <c r="A20" s="2136" t="s">
        <v>430</v>
      </c>
      <c r="B20" s="102">
        <v>12248</v>
      </c>
      <c r="C20" s="102">
        <v>12128</v>
      </c>
      <c r="D20" s="102">
        <v>12287</v>
      </c>
      <c r="E20" s="102">
        <v>12227</v>
      </c>
      <c r="F20" s="102">
        <v>12174</v>
      </c>
      <c r="G20" s="102">
        <v>12033</v>
      </c>
      <c r="H20" s="102"/>
      <c r="I20" s="2174">
        <v>9.8573061149104715E-3</v>
      </c>
      <c r="J20" s="2173">
        <v>6.0679791091316883E-3</v>
      </c>
      <c r="K20" s="2174">
        <v>9.8573061149104715E-3</v>
      </c>
      <c r="L20" s="2173">
        <v>6.0679791091316883E-3</v>
      </c>
    </row>
    <row r="21" spans="1:13" s="2189" customFormat="1" ht="13.5" customHeight="1" x14ac:dyDescent="0.2">
      <c r="A21" s="2136"/>
      <c r="B21" s="102"/>
      <c r="C21" s="102"/>
      <c r="D21" s="102"/>
      <c r="E21" s="102"/>
      <c r="F21" s="102"/>
      <c r="G21" s="102"/>
      <c r="H21" s="102"/>
      <c r="I21" s="2253"/>
      <c r="J21" s="2253"/>
      <c r="K21" s="2253"/>
      <c r="L21" s="2253"/>
    </row>
    <row r="22" spans="1:13" s="2189" customFormat="1" ht="13.5" customHeight="1" thickBot="1" x14ac:dyDescent="0.25">
      <c r="A22" s="2313" t="s">
        <v>1426</v>
      </c>
      <c r="B22" s="102"/>
      <c r="C22" s="102"/>
      <c r="D22" s="102"/>
      <c r="E22" s="102"/>
      <c r="F22" s="102"/>
      <c r="G22" s="102"/>
      <c r="H22" s="102"/>
      <c r="I22" s="107"/>
      <c r="J22" s="108"/>
      <c r="K22" s="108"/>
    </row>
    <row r="23" spans="1:13" ht="13.5" customHeight="1" x14ac:dyDescent="0.2">
      <c r="B23" s="2188"/>
      <c r="C23" s="2188"/>
      <c r="D23" s="2188"/>
      <c r="E23" s="2188"/>
      <c r="F23" s="2171"/>
      <c r="G23" s="2171"/>
      <c r="H23" s="2171"/>
      <c r="I23" s="2314" t="s">
        <v>423</v>
      </c>
      <c r="J23" s="2170"/>
      <c r="K23" s="2314" t="s">
        <v>1445</v>
      </c>
      <c r="L23" s="2169"/>
    </row>
    <row r="24" spans="1:13" ht="13.5" customHeight="1" thickBot="1" x14ac:dyDescent="0.25">
      <c r="I24" s="2167"/>
      <c r="J24" s="2168"/>
      <c r="K24" s="2167"/>
      <c r="L24" s="2166"/>
      <c r="M24" s="2111"/>
    </row>
    <row r="25" spans="1:13" ht="13.5" customHeight="1" thickBot="1" x14ac:dyDescent="0.25">
      <c r="A25" s="2139" t="s">
        <v>142</v>
      </c>
      <c r="B25" s="2138" t="s">
        <v>619</v>
      </c>
      <c r="C25" s="2138" t="s">
        <v>143</v>
      </c>
      <c r="D25" s="2138" t="s">
        <v>144</v>
      </c>
      <c r="E25" s="2138" t="s">
        <v>145</v>
      </c>
      <c r="F25" s="2138" t="s">
        <v>146</v>
      </c>
      <c r="G25" s="2138" t="s">
        <v>147</v>
      </c>
      <c r="H25" s="2138"/>
      <c r="I25" s="2164" t="s">
        <v>1339</v>
      </c>
      <c r="J25" s="2163" t="s">
        <v>1338</v>
      </c>
      <c r="K25" s="2164" t="s">
        <v>1339</v>
      </c>
      <c r="L25" s="2268" t="s">
        <v>1338</v>
      </c>
      <c r="M25" s="2111"/>
    </row>
    <row r="26" spans="1:13" ht="13.5" customHeight="1" x14ac:dyDescent="0.15">
      <c r="A26" s="2136" t="s">
        <v>153</v>
      </c>
      <c r="B26" s="102">
        <v>544</v>
      </c>
      <c r="C26" s="102">
        <v>537</v>
      </c>
      <c r="D26" s="102">
        <v>520</v>
      </c>
      <c r="E26" s="102">
        <v>511</v>
      </c>
      <c r="F26" s="102">
        <v>519</v>
      </c>
      <c r="G26" s="102">
        <v>538</v>
      </c>
      <c r="H26" s="102"/>
      <c r="I26" s="2151">
        <v>1.4930130525356937E-2</v>
      </c>
      <c r="J26" s="2152">
        <v>4.8602314801143742E-2</v>
      </c>
      <c r="K26" s="2151">
        <v>1.8896614832025441E-2</v>
      </c>
      <c r="L26" s="2150">
        <v>5.714102662360443E-2</v>
      </c>
      <c r="M26" s="2111"/>
    </row>
    <row r="27" spans="1:13" ht="13.5" customHeight="1" x14ac:dyDescent="0.15">
      <c r="A27" s="2136" t="s">
        <v>129</v>
      </c>
      <c r="B27" s="103">
        <v>311</v>
      </c>
      <c r="C27" s="103">
        <v>294</v>
      </c>
      <c r="D27" s="103">
        <v>293</v>
      </c>
      <c r="E27" s="103">
        <v>290</v>
      </c>
      <c r="F27" s="103">
        <v>300</v>
      </c>
      <c r="G27" s="103">
        <v>300</v>
      </c>
      <c r="H27" s="103"/>
      <c r="I27" s="2151">
        <v>5.5876661680041295E-2</v>
      </c>
      <c r="J27" s="2152">
        <v>3.8000576636558064E-2</v>
      </c>
      <c r="K27" s="2151">
        <v>6.1535904400614523E-2</v>
      </c>
      <c r="L27" s="2150">
        <v>4.985552239199937E-2</v>
      </c>
      <c r="M27" s="2111"/>
    </row>
    <row r="28" spans="1:13" ht="13.5" customHeight="1" x14ac:dyDescent="0.15">
      <c r="A28" s="2136" t="s">
        <v>161</v>
      </c>
      <c r="B28" s="103">
        <v>22</v>
      </c>
      <c r="C28" s="103">
        <v>27</v>
      </c>
      <c r="D28" s="103">
        <v>33</v>
      </c>
      <c r="E28" s="103">
        <v>22</v>
      </c>
      <c r="F28" s="103">
        <v>25</v>
      </c>
      <c r="G28" s="103">
        <v>34</v>
      </c>
      <c r="H28" s="103"/>
      <c r="I28" s="2151">
        <v>-0.1921899498859434</v>
      </c>
      <c r="J28" s="2152">
        <v>-0.12725151725316777</v>
      </c>
      <c r="K28" s="2151">
        <v>-0.18954950147159391</v>
      </c>
      <c r="L28" s="2150">
        <v>-0.12710979212260173</v>
      </c>
      <c r="M28" s="2111"/>
    </row>
    <row r="29" spans="1:13" ht="13.5" customHeight="1" x14ac:dyDescent="0.15">
      <c r="A29" s="2136" t="s">
        <v>424</v>
      </c>
      <c r="B29" s="103">
        <v>4</v>
      </c>
      <c r="C29" s="103">
        <v>2</v>
      </c>
      <c r="D29" s="103">
        <v>2</v>
      </c>
      <c r="E29" s="103">
        <v>-1</v>
      </c>
      <c r="F29" s="103">
        <v>0</v>
      </c>
      <c r="G29" s="103">
        <v>3</v>
      </c>
      <c r="H29" s="103"/>
      <c r="I29" s="2151">
        <v>1.1013635342453572</v>
      </c>
      <c r="J29" s="2152" t="s">
        <v>447</v>
      </c>
      <c r="K29" s="2151">
        <v>1.0943836744183504</v>
      </c>
      <c r="L29" s="2150" t="s">
        <v>447</v>
      </c>
      <c r="M29" s="2111"/>
    </row>
    <row r="30" spans="1:13" ht="13.5" customHeight="1" x14ac:dyDescent="0.15">
      <c r="A30" s="2135" t="s">
        <v>172</v>
      </c>
      <c r="B30" s="104">
        <v>881</v>
      </c>
      <c r="C30" s="104">
        <v>860</v>
      </c>
      <c r="D30" s="104">
        <v>848</v>
      </c>
      <c r="E30" s="104">
        <v>822</v>
      </c>
      <c r="F30" s="104">
        <v>844</v>
      </c>
      <c r="G30" s="104">
        <v>875</v>
      </c>
      <c r="H30" s="104"/>
      <c r="I30" s="2159">
        <v>2.4969272690537621E-2</v>
      </c>
      <c r="J30" s="2160">
        <v>4.4049454446541285E-2</v>
      </c>
      <c r="K30" s="2159">
        <v>2.9489904743223262E-2</v>
      </c>
      <c r="L30" s="2158">
        <v>5.3530997928061923E-2</v>
      </c>
      <c r="M30" s="2111"/>
    </row>
    <row r="31" spans="1:13" ht="13.5" customHeight="1" x14ac:dyDescent="0.15">
      <c r="A31" s="2136" t="s">
        <v>183</v>
      </c>
      <c r="B31" s="103">
        <v>-207</v>
      </c>
      <c r="C31" s="103">
        <v>-210</v>
      </c>
      <c r="D31" s="103">
        <v>-214</v>
      </c>
      <c r="E31" s="103">
        <v>-223</v>
      </c>
      <c r="F31" s="103">
        <v>-225</v>
      </c>
      <c r="G31" s="103">
        <v>-230</v>
      </c>
      <c r="H31" s="103"/>
      <c r="I31" s="2151">
        <v>-1.778242773142277E-2</v>
      </c>
      <c r="J31" s="2152">
        <v>-8.1364206702622552E-2</v>
      </c>
      <c r="K31" s="2151">
        <v>-1.4930809410978612E-2</v>
      </c>
      <c r="L31" s="2150">
        <v>-7.2753334379322521E-2</v>
      </c>
      <c r="M31" s="2111"/>
    </row>
    <row r="32" spans="1:13" ht="13.5" customHeight="1" x14ac:dyDescent="0.15">
      <c r="A32" s="2136" t="s">
        <v>425</v>
      </c>
      <c r="B32" s="103">
        <v>-255</v>
      </c>
      <c r="C32" s="103">
        <v>-254</v>
      </c>
      <c r="D32" s="103">
        <v>-228</v>
      </c>
      <c r="E32" s="103">
        <v>-259</v>
      </c>
      <c r="F32" s="103">
        <v>-246</v>
      </c>
      <c r="G32" s="103">
        <v>-230</v>
      </c>
      <c r="H32" s="103"/>
      <c r="I32" s="2151">
        <v>6.3506857901651009E-3</v>
      </c>
      <c r="J32" s="2152">
        <v>3.5508899863108859E-2</v>
      </c>
      <c r="K32" s="2151">
        <v>1.0427325114538534E-2</v>
      </c>
      <c r="L32" s="2150">
        <v>4.4770835537546752E-2</v>
      </c>
      <c r="M32" s="2111"/>
    </row>
    <row r="33" spans="1:13" ht="13.5" customHeight="1" x14ac:dyDescent="0.15">
      <c r="A33" s="2135" t="s">
        <v>196</v>
      </c>
      <c r="B33" s="105">
        <v>-474</v>
      </c>
      <c r="C33" s="105">
        <v>-476</v>
      </c>
      <c r="D33" s="105">
        <v>-454</v>
      </c>
      <c r="E33" s="105">
        <v>-495</v>
      </c>
      <c r="F33" s="105">
        <v>-484</v>
      </c>
      <c r="G33" s="105">
        <v>-475</v>
      </c>
      <c r="H33" s="105"/>
      <c r="I33" s="2159">
        <v>-2.7206566225850956E-3</v>
      </c>
      <c r="J33" s="2160">
        <v>-1.968737491335348E-2</v>
      </c>
      <c r="K33" s="2159">
        <v>8.0642979634371374E-4</v>
      </c>
      <c r="L33" s="2158">
        <v>-1.0724742732987107E-2</v>
      </c>
      <c r="M33" s="2111"/>
    </row>
    <row r="34" spans="1:13" ht="13.5" customHeight="1" x14ac:dyDescent="0.15">
      <c r="A34" s="2135" t="s">
        <v>199</v>
      </c>
      <c r="B34" s="105">
        <v>407</v>
      </c>
      <c r="C34" s="105">
        <v>384</v>
      </c>
      <c r="D34" s="105">
        <v>394</v>
      </c>
      <c r="E34" s="105">
        <v>327</v>
      </c>
      <c r="F34" s="105">
        <v>360</v>
      </c>
      <c r="G34" s="105">
        <v>400</v>
      </c>
      <c r="H34" s="105"/>
      <c r="I34" s="2159">
        <v>5.9264996045996672E-2</v>
      </c>
      <c r="J34" s="2160">
        <v>0.12969769055472788</v>
      </c>
      <c r="K34" s="2159">
        <v>6.4889690158650565E-2</v>
      </c>
      <c r="L34" s="2158">
        <v>0.13936769933427662</v>
      </c>
      <c r="M34" s="2111"/>
    </row>
    <row r="35" spans="1:13" ht="13.5" customHeight="1" x14ac:dyDescent="0.15">
      <c r="A35" s="2136" t="s">
        <v>201</v>
      </c>
      <c r="B35" s="103">
        <v>2</v>
      </c>
      <c r="C35" s="103">
        <v>-15</v>
      </c>
      <c r="D35" s="103">
        <v>-35</v>
      </c>
      <c r="E35" s="103">
        <v>-14</v>
      </c>
      <c r="F35" s="103">
        <v>-80</v>
      </c>
      <c r="G35" s="103">
        <v>-13</v>
      </c>
      <c r="H35" s="103"/>
      <c r="I35" s="2151" t="s">
        <v>447</v>
      </c>
      <c r="J35" s="2152" t="s">
        <v>447</v>
      </c>
      <c r="K35" s="2151"/>
      <c r="L35" s="2150"/>
    </row>
    <row r="36" spans="1:13" ht="13.5" customHeight="1" x14ac:dyDescent="0.15">
      <c r="A36" s="2135" t="s">
        <v>202</v>
      </c>
      <c r="B36" s="105">
        <v>409</v>
      </c>
      <c r="C36" s="105">
        <v>369</v>
      </c>
      <c r="D36" s="105">
        <v>359</v>
      </c>
      <c r="E36" s="105">
        <v>313</v>
      </c>
      <c r="F36" s="105">
        <v>280</v>
      </c>
      <c r="G36" s="105">
        <v>387</v>
      </c>
      <c r="H36" s="105"/>
      <c r="I36" s="2159">
        <v>0.10674525664788712</v>
      </c>
      <c r="J36" s="2160">
        <v>0.46008683899499619</v>
      </c>
      <c r="K36" s="2159">
        <v>0.111698587263018</v>
      </c>
      <c r="L36" s="2158">
        <v>0.46808272952448343</v>
      </c>
    </row>
    <row r="37" spans="1:13" ht="13.5" customHeight="1" x14ac:dyDescent="0.15">
      <c r="A37" s="2187"/>
      <c r="B37" s="2186"/>
      <c r="C37" s="2186"/>
      <c r="D37" s="2185"/>
      <c r="E37" s="2185"/>
      <c r="F37" s="2185"/>
      <c r="G37" s="2185"/>
      <c r="H37" s="2185"/>
      <c r="I37" s="2184"/>
      <c r="J37" s="2156"/>
      <c r="K37" s="2184"/>
      <c r="L37" s="2183"/>
    </row>
    <row r="38" spans="1:13" ht="13.5" customHeight="1" x14ac:dyDescent="0.15">
      <c r="A38" s="2136" t="s">
        <v>426</v>
      </c>
      <c r="B38" s="106">
        <v>53.8</v>
      </c>
      <c r="C38" s="106">
        <v>55.3</v>
      </c>
      <c r="D38" s="106">
        <v>53.5</v>
      </c>
      <c r="E38" s="106">
        <v>60.2</v>
      </c>
      <c r="F38" s="106">
        <v>57.3</v>
      </c>
      <c r="G38" s="106">
        <v>54.3</v>
      </c>
      <c r="H38" s="106"/>
      <c r="I38" s="2181"/>
      <c r="J38" s="2182"/>
      <c r="K38" s="2181"/>
      <c r="L38" s="2180"/>
    </row>
    <row r="39" spans="1:13" ht="13.5" customHeight="1" x14ac:dyDescent="0.15">
      <c r="A39" s="2136" t="s">
        <v>427</v>
      </c>
      <c r="B39" s="106">
        <v>16.560295559600615</v>
      </c>
      <c r="C39" s="106">
        <v>14.989527170297389</v>
      </c>
      <c r="D39" s="106">
        <v>14.669694410677261</v>
      </c>
      <c r="E39" s="106">
        <v>13.242269391542239</v>
      </c>
      <c r="F39" s="106">
        <v>11.893411778177754</v>
      </c>
      <c r="G39" s="106">
        <v>16.050739232039163</v>
      </c>
      <c r="H39" s="106"/>
      <c r="I39" s="2179"/>
      <c r="J39" s="2178"/>
      <c r="K39" s="2177"/>
      <c r="L39" s="2176"/>
    </row>
    <row r="40" spans="1:13" ht="13.5" customHeight="1" x14ac:dyDescent="0.15">
      <c r="A40" s="2136" t="s">
        <v>428</v>
      </c>
      <c r="B40" s="102">
        <v>7663</v>
      </c>
      <c r="C40" s="102">
        <v>7541</v>
      </c>
      <c r="D40" s="102">
        <v>7636</v>
      </c>
      <c r="E40" s="102">
        <v>7424</v>
      </c>
      <c r="F40" s="102">
        <v>7132</v>
      </c>
      <c r="G40" s="102">
        <v>7178</v>
      </c>
      <c r="H40" s="102"/>
      <c r="I40" s="2175">
        <v>1.6332634902031278E-2</v>
      </c>
      <c r="J40" s="2150">
        <v>7.452762416925672E-2</v>
      </c>
      <c r="K40" s="2175">
        <v>1.5939871286033715E-2</v>
      </c>
      <c r="L40" s="2150">
        <v>7.8131247705826926E-2</v>
      </c>
    </row>
    <row r="41" spans="1:13" ht="13.5" customHeight="1" x14ac:dyDescent="0.15">
      <c r="A41" s="2136" t="s">
        <v>429</v>
      </c>
      <c r="B41" s="102">
        <v>31495</v>
      </c>
      <c r="C41" s="102">
        <v>31671</v>
      </c>
      <c r="D41" s="102">
        <v>30760</v>
      </c>
      <c r="E41" s="102">
        <v>30122</v>
      </c>
      <c r="F41" s="102">
        <v>30942</v>
      </c>
      <c r="G41" s="102">
        <v>32487</v>
      </c>
      <c r="H41" s="102"/>
      <c r="I41" s="2175">
        <v>-5.5683641303937844E-3</v>
      </c>
      <c r="J41" s="2150">
        <v>1.7858551211745264E-2</v>
      </c>
      <c r="K41" s="2175">
        <v>-5.4293625914748978E-3</v>
      </c>
      <c r="L41" s="2150">
        <v>1.5151319093695515E-2</v>
      </c>
    </row>
    <row r="42" spans="1:13" ht="13.5" customHeight="1" thickBot="1" x14ac:dyDescent="0.2">
      <c r="A42" s="2136" t="s">
        <v>430</v>
      </c>
      <c r="B42" s="102">
        <v>12248</v>
      </c>
      <c r="C42" s="102">
        <v>12128</v>
      </c>
      <c r="D42" s="102">
        <v>12287</v>
      </c>
      <c r="E42" s="102">
        <v>12227</v>
      </c>
      <c r="F42" s="102">
        <v>12174</v>
      </c>
      <c r="G42" s="102">
        <v>12033</v>
      </c>
      <c r="H42" s="102"/>
      <c r="I42" s="2174">
        <v>9.8573061149104715E-3</v>
      </c>
      <c r="J42" s="2173">
        <v>6.0679791091316883E-3</v>
      </c>
      <c r="K42" s="2174">
        <v>9.8573061149104715E-3</v>
      </c>
      <c r="L42" s="2173">
        <v>6.0679791091316883E-3</v>
      </c>
    </row>
    <row r="43" spans="1:13" ht="13.5" customHeight="1" thickBot="1" x14ac:dyDescent="0.25">
      <c r="A43" s="2172"/>
      <c r="B43" s="102"/>
      <c r="C43" s="102"/>
      <c r="D43" s="102"/>
      <c r="E43" s="102"/>
      <c r="F43" s="102"/>
      <c r="G43" s="102"/>
      <c r="H43" s="102"/>
      <c r="I43" s="108"/>
      <c r="J43" s="108"/>
      <c r="K43" s="2133"/>
    </row>
    <row r="44" spans="1:13" ht="13.5" customHeight="1" x14ac:dyDescent="0.2">
      <c r="A44" s="2313" t="s">
        <v>1425</v>
      </c>
      <c r="B44" s="2171"/>
      <c r="C44" s="2171"/>
      <c r="D44" s="2171"/>
      <c r="E44" s="2171"/>
      <c r="F44" s="2171"/>
      <c r="G44" s="2171"/>
      <c r="H44" s="2171"/>
      <c r="I44" s="2314" t="s">
        <v>423</v>
      </c>
      <c r="J44" s="2170"/>
      <c r="K44" s="2314" t="s">
        <v>431</v>
      </c>
      <c r="L44" s="2169"/>
    </row>
    <row r="45" spans="1:13" ht="13.5" customHeight="1" thickBot="1" x14ac:dyDescent="0.25">
      <c r="I45" s="2167"/>
      <c r="J45" s="2168"/>
      <c r="K45" s="2167"/>
      <c r="L45" s="2166"/>
    </row>
    <row r="46" spans="1:13" ht="13.5" customHeight="1" thickBot="1" x14ac:dyDescent="0.25">
      <c r="A46" s="2165" t="s">
        <v>432</v>
      </c>
      <c r="B46" s="2138" t="s">
        <v>619</v>
      </c>
      <c r="C46" s="2138" t="s">
        <v>143</v>
      </c>
      <c r="D46" s="2138" t="s">
        <v>144</v>
      </c>
      <c r="E46" s="2138" t="s">
        <v>145</v>
      </c>
      <c r="F46" s="2138" t="s">
        <v>146</v>
      </c>
      <c r="G46" s="2138" t="s">
        <v>147</v>
      </c>
      <c r="H46" s="2138"/>
      <c r="I46" s="2164" t="s">
        <v>1339</v>
      </c>
      <c r="J46" s="2163" t="s">
        <v>1338</v>
      </c>
      <c r="K46" s="2164" t="s">
        <v>1339</v>
      </c>
      <c r="L46" s="2268" t="s">
        <v>1338</v>
      </c>
    </row>
    <row r="47" spans="1:13" ht="13.5" customHeight="1" x14ac:dyDescent="0.15">
      <c r="A47" s="2162" t="s">
        <v>433</v>
      </c>
      <c r="B47" s="111">
        <v>6.5000000000000142</v>
      </c>
      <c r="C47" s="111">
        <v>6.3999999999999915</v>
      </c>
      <c r="D47" s="111">
        <v>6.2999999999999829</v>
      </c>
      <c r="E47" s="111">
        <v>6.1000000000000227</v>
      </c>
      <c r="F47" s="111">
        <v>6.2000000000000028</v>
      </c>
      <c r="G47" s="111">
        <v>6.2999999999999972</v>
      </c>
      <c r="H47" s="111"/>
      <c r="I47" s="2151">
        <v>1.166668105618608E-2</v>
      </c>
      <c r="J47" s="2152">
        <v>3.4006674095839504E-2</v>
      </c>
      <c r="K47" s="2151">
        <v>1.1111459778551191E-2</v>
      </c>
      <c r="L47" s="2150">
        <v>3.7549488405559953E-2</v>
      </c>
    </row>
    <row r="48" spans="1:13" ht="13.5" customHeight="1" x14ac:dyDescent="0.15">
      <c r="A48" s="2162" t="s">
        <v>434</v>
      </c>
      <c r="B48" s="111">
        <v>127.7</v>
      </c>
      <c r="C48" s="111">
        <v>126.8</v>
      </c>
      <c r="D48" s="111">
        <v>125.9</v>
      </c>
      <c r="E48" s="111">
        <v>125</v>
      </c>
      <c r="F48" s="111">
        <v>123.8</v>
      </c>
      <c r="G48" s="111">
        <v>121.7</v>
      </c>
      <c r="H48" s="111"/>
      <c r="I48" s="2151">
        <v>7.2064481720748204E-3</v>
      </c>
      <c r="J48" s="2152">
        <v>3.2176086885340571E-2</v>
      </c>
      <c r="K48" s="2151">
        <v>6.8165357939258611E-3</v>
      </c>
      <c r="L48" s="2150">
        <v>3.3170557690307551E-2</v>
      </c>
    </row>
    <row r="49" spans="1:12" ht="13.5" customHeight="1" thickBot="1" x14ac:dyDescent="0.2">
      <c r="A49" s="2161" t="s">
        <v>435</v>
      </c>
      <c r="B49" s="112">
        <v>20.7</v>
      </c>
      <c r="C49" s="112">
        <v>20.9</v>
      </c>
      <c r="D49" s="112">
        <v>21</v>
      </c>
      <c r="E49" s="112">
        <v>21.2</v>
      </c>
      <c r="F49" s="112">
        <v>21.4</v>
      </c>
      <c r="G49" s="112">
        <v>21.8</v>
      </c>
      <c r="H49" s="112"/>
      <c r="I49" s="2147">
        <v>-1.1068020627422615E-2</v>
      </c>
      <c r="J49" s="2148">
        <v>-3.1704264122280584E-2</v>
      </c>
      <c r="K49" s="2147">
        <v>-1.286695799036605E-2</v>
      </c>
      <c r="L49" s="2146">
        <v>-2.8637240124460176E-2</v>
      </c>
    </row>
    <row r="50" spans="1:12" ht="13.5" customHeight="1" x14ac:dyDescent="0.15">
      <c r="A50" s="2135" t="s">
        <v>436</v>
      </c>
      <c r="B50" s="113">
        <v>154.9</v>
      </c>
      <c r="C50" s="113">
        <v>154.1</v>
      </c>
      <c r="D50" s="113">
        <v>153.19999999999999</v>
      </c>
      <c r="E50" s="113">
        <v>152.30000000000001</v>
      </c>
      <c r="F50" s="113">
        <v>151.4</v>
      </c>
      <c r="G50" s="113">
        <v>149.80000000000001</v>
      </c>
      <c r="H50" s="113"/>
      <c r="I50" s="2159">
        <v>4.9111359906102367E-3</v>
      </c>
      <c r="J50" s="2160">
        <v>2.3235728241871808E-2</v>
      </c>
      <c r="K50" s="2159">
        <v>4.3263330844121031E-3</v>
      </c>
      <c r="L50" s="2158">
        <v>2.4665845607186175E-2</v>
      </c>
    </row>
    <row r="51" spans="1:12" ht="13.5" customHeight="1" x14ac:dyDescent="0.15">
      <c r="A51" s="2157"/>
      <c r="B51" s="2156"/>
      <c r="C51" s="2156"/>
      <c r="D51" s="2156"/>
      <c r="E51" s="2156"/>
      <c r="F51" s="2156"/>
      <c r="G51" s="2156"/>
      <c r="H51" s="2156"/>
      <c r="I51" s="2154"/>
      <c r="J51" s="2155"/>
      <c r="K51" s="2154"/>
      <c r="L51" s="2153"/>
    </row>
    <row r="52" spans="1:12" ht="13.5" customHeight="1" x14ac:dyDescent="0.15">
      <c r="A52" s="2136" t="s">
        <v>437</v>
      </c>
      <c r="B52" s="111">
        <v>6.9000000000000057</v>
      </c>
      <c r="C52" s="111">
        <v>6.2000000000000028</v>
      </c>
      <c r="D52" s="111">
        <v>6.4000000000000057</v>
      </c>
      <c r="E52" s="111">
        <v>6.1999999999999886</v>
      </c>
      <c r="F52" s="111">
        <v>6.1000000000000085</v>
      </c>
      <c r="G52" s="111">
        <v>6.2999999999999972</v>
      </c>
      <c r="H52" s="111"/>
      <c r="I52" s="2151">
        <v>0.11057388114183724</v>
      </c>
      <c r="J52" s="2152">
        <v>0.12335933786591509</v>
      </c>
      <c r="K52" s="2151">
        <v>0.11031304943665997</v>
      </c>
      <c r="L52" s="2150">
        <v>0.11914270579823497</v>
      </c>
    </row>
    <row r="53" spans="1:12" ht="13.5" customHeight="1" thickBot="1" x14ac:dyDescent="0.2">
      <c r="A53" s="2149" t="s">
        <v>438</v>
      </c>
      <c r="B53" s="112">
        <v>73.599999999999994</v>
      </c>
      <c r="C53" s="112">
        <v>73.8</v>
      </c>
      <c r="D53" s="112">
        <v>74.599999999999994</v>
      </c>
      <c r="E53" s="112">
        <v>72.900000000000006</v>
      </c>
      <c r="F53" s="112">
        <v>73.3</v>
      </c>
      <c r="G53" s="112">
        <v>72.7</v>
      </c>
      <c r="H53" s="112"/>
      <c r="I53" s="2147">
        <v>-2.6284732107318782E-3</v>
      </c>
      <c r="J53" s="2148">
        <v>4.6658481636955131E-3</v>
      </c>
      <c r="K53" s="2147">
        <v>-4.1125276528052278E-3</v>
      </c>
      <c r="L53" s="2146">
        <v>9.0260729013118528E-3</v>
      </c>
    </row>
    <row r="54" spans="1:12" ht="13.5" customHeight="1" thickBot="1" x14ac:dyDescent="0.2">
      <c r="A54" s="2135" t="s">
        <v>439</v>
      </c>
      <c r="B54" s="113">
        <v>80.5</v>
      </c>
      <c r="C54" s="113">
        <v>80</v>
      </c>
      <c r="D54" s="113">
        <v>81</v>
      </c>
      <c r="E54" s="113">
        <v>79.099999999999994</v>
      </c>
      <c r="F54" s="113">
        <v>79.400000000000006</v>
      </c>
      <c r="G54" s="113">
        <v>79</v>
      </c>
      <c r="H54" s="113"/>
      <c r="I54" s="2145">
        <v>6.1700281291224013E-3</v>
      </c>
      <c r="J54" s="2144">
        <v>1.3855810205067853E-2</v>
      </c>
      <c r="K54" s="2143">
        <v>4.6925783710649212E-3</v>
      </c>
      <c r="L54" s="2142">
        <v>1.7540251993876137E-2</v>
      </c>
    </row>
    <row r="55" spans="1:12" ht="13.5" customHeight="1" x14ac:dyDescent="0.15">
      <c r="K55" s="2108"/>
    </row>
    <row r="56" spans="1:12" ht="13.5" customHeight="1" x14ac:dyDescent="0.15">
      <c r="K56" s="2108"/>
    </row>
    <row r="57" spans="1:12" ht="13.5" customHeight="1" x14ac:dyDescent="0.15">
      <c r="A57" s="2313" t="s">
        <v>1424</v>
      </c>
      <c r="K57" s="2108"/>
    </row>
    <row r="58" spans="1:12" ht="13.5" customHeight="1" x14ac:dyDescent="0.15">
      <c r="A58" s="2140" t="s">
        <v>53</v>
      </c>
      <c r="J58" s="2108"/>
    </row>
    <row r="59" spans="1:12" ht="13.5" customHeight="1" thickBot="1" x14ac:dyDescent="0.2">
      <c r="J59" s="2108"/>
    </row>
    <row r="60" spans="1:12" ht="13.5" customHeight="1" thickBot="1" x14ac:dyDescent="0.2">
      <c r="A60" s="2139" t="s">
        <v>142</v>
      </c>
      <c r="B60" s="2138" t="s">
        <v>440</v>
      </c>
      <c r="C60" s="2138" t="s">
        <v>441</v>
      </c>
      <c r="D60" s="2138" t="s">
        <v>442</v>
      </c>
      <c r="E60" s="2252" t="s">
        <v>443</v>
      </c>
      <c r="F60" s="2251" t="s">
        <v>444</v>
      </c>
      <c r="G60" s="2138" t="s">
        <v>124</v>
      </c>
      <c r="H60" s="2138" t="s">
        <v>445</v>
      </c>
      <c r="J60" s="2111"/>
    </row>
    <row r="61" spans="1:12" ht="13.5" customHeight="1" x14ac:dyDescent="0.15">
      <c r="A61" s="2136" t="s">
        <v>153</v>
      </c>
      <c r="B61" s="102">
        <v>156</v>
      </c>
      <c r="C61" s="102">
        <v>94</v>
      </c>
      <c r="D61" s="106">
        <v>76</v>
      </c>
      <c r="E61" s="102">
        <v>179</v>
      </c>
      <c r="F61" s="102">
        <v>37</v>
      </c>
      <c r="G61" s="102">
        <v>1</v>
      </c>
      <c r="H61" s="2127">
        <v>544</v>
      </c>
      <c r="J61" s="2111"/>
    </row>
    <row r="62" spans="1:12" ht="13.5" customHeight="1" x14ac:dyDescent="0.15">
      <c r="A62" s="2136" t="s">
        <v>129</v>
      </c>
      <c r="B62" s="103">
        <v>40</v>
      </c>
      <c r="C62" s="103">
        <v>44</v>
      </c>
      <c r="D62" s="106">
        <v>20</v>
      </c>
      <c r="E62" s="103">
        <v>62</v>
      </c>
      <c r="F62" s="103">
        <v>11</v>
      </c>
      <c r="G62" s="103">
        <v>6</v>
      </c>
      <c r="H62" s="2132">
        <v>184</v>
      </c>
      <c r="J62" s="2111"/>
    </row>
    <row r="63" spans="1:12" ht="13.5" customHeight="1" x14ac:dyDescent="0.15">
      <c r="A63" s="2136" t="s">
        <v>161</v>
      </c>
      <c r="B63" s="103">
        <v>3</v>
      </c>
      <c r="C63" s="103">
        <v>6</v>
      </c>
      <c r="D63" s="106">
        <v>3</v>
      </c>
      <c r="E63" s="103">
        <v>7</v>
      </c>
      <c r="F63" s="103">
        <v>4</v>
      </c>
      <c r="G63" s="103">
        <v>0</v>
      </c>
      <c r="H63" s="2132">
        <v>22</v>
      </c>
      <c r="J63" s="2111"/>
    </row>
    <row r="64" spans="1:12" ht="13.5" customHeight="1" x14ac:dyDescent="0.15">
      <c r="A64" s="2136" t="s">
        <v>424</v>
      </c>
      <c r="B64" s="103">
        <v>-1</v>
      </c>
      <c r="C64" s="103">
        <v>1</v>
      </c>
      <c r="D64" s="106">
        <v>3</v>
      </c>
      <c r="E64" s="103">
        <v>0</v>
      </c>
      <c r="F64" s="103">
        <v>1</v>
      </c>
      <c r="G64" s="103">
        <v>1</v>
      </c>
      <c r="H64" s="2132">
        <v>4</v>
      </c>
      <c r="J64" s="2111"/>
    </row>
    <row r="65" spans="1:12" ht="13.5" customHeight="1" x14ac:dyDescent="0.15">
      <c r="A65" s="2135" t="s">
        <v>172</v>
      </c>
      <c r="B65" s="104">
        <v>198</v>
      </c>
      <c r="C65" s="104">
        <v>145</v>
      </c>
      <c r="D65" s="114">
        <v>102</v>
      </c>
      <c r="E65" s="104">
        <v>248</v>
      </c>
      <c r="F65" s="105">
        <v>53</v>
      </c>
      <c r="G65" s="104">
        <v>8</v>
      </c>
      <c r="H65" s="2137">
        <v>754</v>
      </c>
      <c r="J65" s="2111"/>
    </row>
    <row r="66" spans="1:12" ht="13.5" customHeight="1" x14ac:dyDescent="0.15">
      <c r="A66" s="2136" t="s">
        <v>183</v>
      </c>
      <c r="B66" s="103">
        <v>-44</v>
      </c>
      <c r="C66" s="103">
        <v>-34</v>
      </c>
      <c r="D66" s="106">
        <v>-19</v>
      </c>
      <c r="E66" s="103">
        <v>-35</v>
      </c>
      <c r="F66" s="103">
        <v>-7</v>
      </c>
      <c r="G66" s="103">
        <v>-68</v>
      </c>
      <c r="H66" s="2132">
        <v>-207</v>
      </c>
      <c r="J66" s="2111"/>
    </row>
    <row r="67" spans="1:12" ht="13.5" customHeight="1" x14ac:dyDescent="0.15">
      <c r="A67" s="2136" t="s">
        <v>425</v>
      </c>
      <c r="B67" s="103">
        <v>-88</v>
      </c>
      <c r="C67" s="103">
        <v>-72</v>
      </c>
      <c r="D67" s="106">
        <v>-40</v>
      </c>
      <c r="E67" s="103">
        <v>-73</v>
      </c>
      <c r="F67" s="103">
        <v>-19</v>
      </c>
      <c r="G67" s="103">
        <v>63</v>
      </c>
      <c r="H67" s="2132">
        <v>-227</v>
      </c>
      <c r="J67" s="2111"/>
    </row>
    <row r="68" spans="1:12" ht="13.5" customHeight="1" x14ac:dyDescent="0.15">
      <c r="A68" s="2135" t="s">
        <v>196</v>
      </c>
      <c r="B68" s="105">
        <v>-135</v>
      </c>
      <c r="C68" s="105">
        <v>-108</v>
      </c>
      <c r="D68" s="114">
        <v>-59</v>
      </c>
      <c r="E68" s="105">
        <v>-109</v>
      </c>
      <c r="F68" s="105">
        <v>-26</v>
      </c>
      <c r="G68" s="105">
        <v>-10</v>
      </c>
      <c r="H68" s="2134">
        <v>-446</v>
      </c>
      <c r="J68" s="2111"/>
    </row>
    <row r="69" spans="1:12" ht="13.5" customHeight="1" x14ac:dyDescent="0.15">
      <c r="A69" s="2135" t="s">
        <v>199</v>
      </c>
      <c r="B69" s="104">
        <v>63</v>
      </c>
      <c r="C69" s="105">
        <v>37</v>
      </c>
      <c r="D69" s="114">
        <v>43</v>
      </c>
      <c r="E69" s="105">
        <v>139</v>
      </c>
      <c r="F69" s="105">
        <v>27</v>
      </c>
      <c r="G69" s="105">
        <v>-2</v>
      </c>
      <c r="H69" s="2134">
        <v>308</v>
      </c>
      <c r="J69" s="2111"/>
    </row>
    <row r="70" spans="1:12" ht="13.5" customHeight="1" x14ac:dyDescent="0.15">
      <c r="A70" s="2136" t="s">
        <v>201</v>
      </c>
      <c r="B70" s="103">
        <v>10</v>
      </c>
      <c r="C70" s="103">
        <v>-2</v>
      </c>
      <c r="D70" s="106">
        <v>0</v>
      </c>
      <c r="E70" s="103">
        <v>-4</v>
      </c>
      <c r="F70" s="103">
        <v>-2</v>
      </c>
      <c r="G70" s="103">
        <v>0</v>
      </c>
      <c r="H70" s="2132">
        <v>2</v>
      </c>
      <c r="J70" s="2111"/>
    </row>
    <row r="71" spans="1:12" ht="13.5" customHeight="1" x14ac:dyDescent="0.15">
      <c r="A71" s="2135" t="s">
        <v>202</v>
      </c>
      <c r="B71" s="104">
        <v>73</v>
      </c>
      <c r="C71" s="105">
        <v>35</v>
      </c>
      <c r="D71" s="114">
        <v>43</v>
      </c>
      <c r="E71" s="105">
        <v>135</v>
      </c>
      <c r="F71" s="105">
        <v>25</v>
      </c>
      <c r="G71" s="105">
        <v>-2</v>
      </c>
      <c r="H71" s="2134">
        <v>310</v>
      </c>
      <c r="J71" s="2133"/>
    </row>
    <row r="72" spans="1:12" ht="13.5" customHeight="1" x14ac:dyDescent="0.2">
      <c r="A72" s="2128"/>
      <c r="B72" s="2132"/>
      <c r="C72" s="2132"/>
      <c r="D72" s="2132"/>
      <c r="E72" s="2132"/>
      <c r="F72" s="2132"/>
      <c r="G72" s="2132"/>
      <c r="H72" s="2131"/>
      <c r="I72" s="2130"/>
      <c r="J72" s="2129"/>
      <c r="K72" s="2111"/>
      <c r="L72" s="2111"/>
    </row>
    <row r="73" spans="1:12" ht="13.5" customHeight="1" x14ac:dyDescent="0.15">
      <c r="A73" s="2128" t="s">
        <v>446</v>
      </c>
      <c r="B73" s="102">
        <v>2372</v>
      </c>
      <c r="C73" s="102">
        <v>2852</v>
      </c>
      <c r="D73" s="102">
        <v>922</v>
      </c>
      <c r="E73" s="102">
        <v>2119</v>
      </c>
      <c r="F73" s="102">
        <v>854</v>
      </c>
      <c r="G73" s="102">
        <v>3128</v>
      </c>
      <c r="H73" s="2127">
        <v>12248</v>
      </c>
      <c r="I73" s="2111"/>
      <c r="J73" s="2111"/>
      <c r="K73" s="2111"/>
      <c r="L73" s="2111"/>
    </row>
    <row r="74" spans="1:12" ht="13.5" customHeight="1" x14ac:dyDescent="0.2">
      <c r="A74" s="2126"/>
      <c r="B74" s="2125"/>
      <c r="C74" s="2125"/>
      <c r="D74" s="2125"/>
      <c r="E74" s="2125"/>
      <c r="F74" s="2125"/>
      <c r="G74" s="2125"/>
      <c r="H74" s="2125"/>
      <c r="I74" s="2124"/>
      <c r="J74" s="2124"/>
      <c r="K74" s="2124"/>
      <c r="L74" s="2111"/>
    </row>
    <row r="75" spans="1:12" ht="13.5" customHeight="1" x14ac:dyDescent="0.2">
      <c r="A75" s="2123"/>
      <c r="B75" s="2122"/>
      <c r="C75" s="2122"/>
      <c r="D75" s="2122"/>
      <c r="E75" s="2122"/>
      <c r="F75" s="2122"/>
      <c r="G75" s="2122"/>
      <c r="H75" s="2122"/>
      <c r="I75" s="2121"/>
      <c r="J75" s="116"/>
      <c r="K75" s="116"/>
      <c r="L75" s="2111"/>
    </row>
    <row r="76" spans="1:12" ht="13.5" customHeight="1" x14ac:dyDescent="0.2">
      <c r="A76" s="2123"/>
      <c r="B76" s="2122"/>
      <c r="C76" s="2122"/>
      <c r="D76" s="2122"/>
      <c r="E76" s="2122"/>
      <c r="F76" s="2122"/>
      <c r="G76" s="2122"/>
      <c r="H76" s="2122"/>
      <c r="I76" s="2121"/>
      <c r="J76" s="116"/>
      <c r="K76" s="116"/>
      <c r="L76" s="2111"/>
    </row>
    <row r="77" spans="1:12" ht="13.5" customHeight="1" x14ac:dyDescent="0.15">
      <c r="A77" s="2120"/>
      <c r="B77" s="2119"/>
      <c r="C77" s="2119"/>
      <c r="D77" s="2119"/>
      <c r="E77" s="2119"/>
      <c r="F77" s="2119"/>
      <c r="G77" s="2119"/>
      <c r="H77" s="2119"/>
      <c r="I77" s="2118"/>
      <c r="J77" s="2111"/>
      <c r="K77" s="2111"/>
      <c r="L77" s="2111"/>
    </row>
    <row r="78" spans="1:12" ht="13.5" customHeight="1" x14ac:dyDescent="0.15">
      <c r="G78" s="2110"/>
      <c r="H78" s="2110"/>
      <c r="I78" s="2111"/>
      <c r="J78" s="2111"/>
      <c r="K78" s="2111"/>
      <c r="L78" s="2111"/>
    </row>
    <row r="79" spans="1:12" ht="13.5" customHeight="1" x14ac:dyDescent="0.2">
      <c r="G79" s="2112"/>
      <c r="H79" s="2112"/>
      <c r="I79" s="2114"/>
      <c r="J79" s="2117"/>
      <c r="K79" s="2111"/>
      <c r="L79" s="2111"/>
    </row>
    <row r="80" spans="1:12" ht="13.5" customHeight="1" x14ac:dyDescent="0.2">
      <c r="G80" s="2112"/>
      <c r="H80" s="2112"/>
      <c r="I80" s="2114"/>
      <c r="J80" s="2117"/>
      <c r="K80" s="2111"/>
      <c r="L80" s="2111"/>
    </row>
    <row r="81" spans="1:12" ht="13.5" customHeight="1" x14ac:dyDescent="0.2">
      <c r="G81" s="2112"/>
      <c r="H81" s="2112"/>
      <c r="I81" s="2116"/>
      <c r="J81" s="2115"/>
      <c r="K81" s="2111"/>
      <c r="L81" s="2111"/>
    </row>
    <row r="82" spans="1:12" ht="13.5" customHeight="1" x14ac:dyDescent="0.2">
      <c r="G82" s="2112"/>
      <c r="H82" s="2112"/>
      <c r="I82" s="2116"/>
      <c r="J82" s="2115"/>
      <c r="K82" s="2111"/>
      <c r="L82" s="2111"/>
    </row>
    <row r="83" spans="1:12" ht="13.5" customHeight="1" x14ac:dyDescent="0.2">
      <c r="G83" s="2112"/>
      <c r="H83" s="2112"/>
      <c r="I83" s="2116"/>
      <c r="J83" s="2115"/>
      <c r="K83" s="2111"/>
      <c r="L83" s="2111"/>
    </row>
    <row r="84" spans="1:12" ht="13.5" customHeight="1" x14ac:dyDescent="0.2">
      <c r="G84" s="2112"/>
      <c r="H84" s="2112"/>
      <c r="I84" s="2114"/>
      <c r="J84" s="2113"/>
      <c r="K84" s="2111"/>
      <c r="L84" s="2111"/>
    </row>
    <row r="85" spans="1:12" ht="13.5" customHeight="1" x14ac:dyDescent="0.2">
      <c r="G85" s="2112"/>
      <c r="H85" s="2112"/>
      <c r="I85" s="2114"/>
      <c r="J85" s="2113"/>
      <c r="K85" s="2111"/>
      <c r="L85" s="2111"/>
    </row>
    <row r="86" spans="1:12" ht="13.5" customHeight="1" x14ac:dyDescent="0.2">
      <c r="G86" s="2112"/>
      <c r="H86" s="2112"/>
      <c r="I86" s="2114"/>
      <c r="J86" s="2113"/>
      <c r="K86" s="2111"/>
      <c r="L86" s="2111"/>
    </row>
    <row r="87" spans="1:12" ht="12.75" x14ac:dyDescent="0.2">
      <c r="G87" s="2112"/>
      <c r="H87" s="2112"/>
      <c r="I87" s="2114"/>
      <c r="J87" s="2113"/>
      <c r="K87" s="2111"/>
    </row>
    <row r="88" spans="1:12" ht="12.75" x14ac:dyDescent="0.2">
      <c r="G88" s="2112"/>
      <c r="H88" s="2112"/>
      <c r="I88" s="2114"/>
      <c r="J88" s="2113"/>
      <c r="K88" s="2111"/>
    </row>
    <row r="89" spans="1:12" x14ac:dyDescent="0.15">
      <c r="G89" s="2112"/>
      <c r="H89" s="2112"/>
      <c r="I89" s="2111"/>
      <c r="J89" s="2111"/>
      <c r="K89" s="2108"/>
    </row>
    <row r="90" spans="1:12" x14ac:dyDescent="0.15">
      <c r="G90" s="2112"/>
      <c r="H90" s="2112"/>
      <c r="I90" s="2111"/>
      <c r="J90" s="2111"/>
      <c r="K90" s="2108"/>
    </row>
    <row r="91" spans="1:12" x14ac:dyDescent="0.15">
      <c r="A91" s="2111"/>
      <c r="B91" s="2112"/>
      <c r="C91" s="2112"/>
      <c r="D91" s="2112"/>
      <c r="E91" s="2112"/>
      <c r="F91" s="2112"/>
      <c r="G91" s="2112"/>
      <c r="H91" s="2112"/>
      <c r="I91" s="2111"/>
      <c r="J91" s="2111"/>
      <c r="K91" s="2108"/>
    </row>
    <row r="92" spans="1:12" x14ac:dyDescent="0.15">
      <c r="A92" s="2111"/>
      <c r="B92" s="2112"/>
      <c r="C92" s="2112"/>
      <c r="D92" s="2112"/>
      <c r="E92" s="2112"/>
      <c r="F92" s="2112"/>
      <c r="G92" s="2112"/>
      <c r="H92" s="2112"/>
      <c r="I92" s="2111"/>
      <c r="J92" s="2111"/>
      <c r="K92" s="2108"/>
    </row>
    <row r="93" spans="1:12" x14ac:dyDescent="0.15">
      <c r="A93" s="2111"/>
      <c r="B93" s="2112"/>
      <c r="C93" s="2112"/>
      <c r="D93" s="2112"/>
      <c r="E93" s="2112"/>
      <c r="F93" s="2112"/>
      <c r="G93" s="2112"/>
      <c r="H93" s="2112"/>
      <c r="I93" s="2111"/>
      <c r="J93" s="2111"/>
      <c r="K93" s="2108"/>
    </row>
    <row r="94" spans="1:12" x14ac:dyDescent="0.15">
      <c r="A94" s="2111"/>
      <c r="B94" s="2112"/>
      <c r="C94" s="2112"/>
      <c r="D94" s="2112"/>
      <c r="E94" s="2112"/>
      <c r="F94" s="2112"/>
      <c r="G94" s="2112"/>
      <c r="H94" s="2112"/>
      <c r="I94" s="2111"/>
      <c r="J94" s="2111"/>
      <c r="K94" s="2108"/>
    </row>
    <row r="95" spans="1:12" x14ac:dyDescent="0.15">
      <c r="A95" s="2111"/>
      <c r="B95" s="2112"/>
      <c r="C95" s="2112"/>
      <c r="D95" s="2112"/>
      <c r="E95" s="2112"/>
      <c r="F95" s="2112"/>
      <c r="G95" s="2112"/>
      <c r="H95" s="2112"/>
      <c r="I95" s="2111"/>
      <c r="J95" s="2111"/>
      <c r="K95" s="2108"/>
    </row>
    <row r="96" spans="1:12" x14ac:dyDescent="0.15">
      <c r="A96" s="2111"/>
      <c r="B96" s="2112"/>
      <c r="C96" s="2112"/>
      <c r="D96" s="2112"/>
      <c r="E96" s="2112"/>
      <c r="F96" s="2112"/>
      <c r="G96" s="2112"/>
      <c r="H96" s="2112"/>
      <c r="I96" s="2111"/>
      <c r="J96" s="2111"/>
      <c r="K96" s="2108"/>
    </row>
    <row r="97" spans="1:11" x14ac:dyDescent="0.15">
      <c r="A97" s="2111"/>
      <c r="B97" s="2112"/>
      <c r="C97" s="2112"/>
      <c r="D97" s="2112"/>
      <c r="E97" s="2112"/>
      <c r="F97" s="2112"/>
      <c r="G97" s="2112"/>
      <c r="H97" s="2112"/>
      <c r="I97" s="2111"/>
      <c r="J97" s="2111"/>
      <c r="K97" s="2108"/>
    </row>
    <row r="98" spans="1:11" x14ac:dyDescent="0.15">
      <c r="A98" s="2109"/>
      <c r="B98" s="2110"/>
      <c r="C98" s="2110"/>
      <c r="D98" s="2110"/>
      <c r="E98" s="2110"/>
      <c r="F98" s="2110"/>
      <c r="G98" s="2110"/>
      <c r="H98" s="2110"/>
      <c r="I98" s="2109"/>
      <c r="J98" s="2109"/>
      <c r="K98" s="2108"/>
    </row>
  </sheetData>
  <printOptions horizontalCentered="1"/>
  <pageMargins left="0.7" right="0.7" top="0.75" bottom="0.75" header="0.3" footer="0.3"/>
  <pageSetup paperSize="9" scale="77" orientation="portrait" r:id="rId1"/>
  <headerFooter>
    <oddHeader>&amp;R&amp;"Arial,Normal"&amp;8Retail Banking</oddHeader>
    <oddFooter>&amp;C&amp;7Fact book - Q4 2016</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sheetPr>
  <dimension ref="A1:K69"/>
  <sheetViews>
    <sheetView view="pageLayout" topLeftCell="A31" zoomScale="90" zoomScaleNormal="100" zoomScaleSheetLayoutView="100" zoomScalePageLayoutView="90" workbookViewId="0">
      <selection activeCell="A57" sqref="A57"/>
    </sheetView>
  </sheetViews>
  <sheetFormatPr defaultRowHeight="13.5" customHeight="1" x14ac:dyDescent="0.15"/>
  <cols>
    <col min="1" max="1" width="35" style="2106" customWidth="1"/>
    <col min="2" max="8" width="9.33203125" style="2107" customWidth="1"/>
    <col min="9" max="11" width="10.33203125" style="2106" customWidth="1"/>
    <col min="12" max="16384" width="9.33203125" style="2106"/>
  </cols>
  <sheetData>
    <row r="1" spans="1:11" ht="13.5" customHeight="1" x14ac:dyDescent="0.15">
      <c r="A1" s="2313" t="s">
        <v>1433</v>
      </c>
      <c r="B1" s="2273"/>
      <c r="C1" s="2171"/>
      <c r="D1" s="2171"/>
      <c r="E1" s="2171"/>
      <c r="F1" s="2171"/>
      <c r="G1" s="2171"/>
      <c r="H1" s="2171"/>
      <c r="I1" s="2230"/>
      <c r="J1" s="2230"/>
      <c r="K1" s="2230"/>
    </row>
    <row r="2" spans="1:11" s="2189" customFormat="1" ht="13.5" customHeight="1" thickBot="1" x14ac:dyDescent="0.25">
      <c r="B2" s="2186"/>
      <c r="C2" s="2186"/>
      <c r="D2" s="2186"/>
      <c r="E2" s="2186"/>
      <c r="F2" s="2186"/>
      <c r="G2" s="2186"/>
      <c r="H2" s="2186"/>
    </row>
    <row r="3" spans="1:11" ht="13.5" customHeight="1" x14ac:dyDescent="0.15">
      <c r="A3" s="2317" t="s">
        <v>1432</v>
      </c>
      <c r="B3" s="2281"/>
      <c r="C3" s="2273"/>
      <c r="D3" s="2273"/>
      <c r="E3" s="2273"/>
      <c r="F3" s="2273"/>
      <c r="G3" s="2273"/>
      <c r="H3" s="2273"/>
      <c r="I3" s="2141"/>
      <c r="J3" s="2323" t="s">
        <v>423</v>
      </c>
      <c r="K3" s="2272"/>
    </row>
    <row r="4" spans="1:11" ht="13.5" customHeight="1" thickBot="1" x14ac:dyDescent="0.2">
      <c r="J4" s="2220"/>
      <c r="K4" s="2199"/>
    </row>
    <row r="5" spans="1:11" ht="13.5" customHeight="1" thickBot="1" x14ac:dyDescent="0.25">
      <c r="A5" s="2196" t="s">
        <v>142</v>
      </c>
      <c r="B5" s="2270" t="s">
        <v>619</v>
      </c>
      <c r="C5" s="2270" t="s">
        <v>143</v>
      </c>
      <c r="D5" s="2270" t="s">
        <v>144</v>
      </c>
      <c r="E5" s="2270" t="s">
        <v>145</v>
      </c>
      <c r="F5" s="2270" t="s">
        <v>146</v>
      </c>
      <c r="G5" s="2270" t="s">
        <v>147</v>
      </c>
      <c r="H5" s="2269"/>
      <c r="I5" s="2194"/>
      <c r="J5" s="2164" t="s">
        <v>1339</v>
      </c>
      <c r="K5" s="2268" t="s">
        <v>1338</v>
      </c>
    </row>
    <row r="6" spans="1:11" ht="13.5" customHeight="1" x14ac:dyDescent="0.15">
      <c r="A6" s="2205" t="s">
        <v>153</v>
      </c>
      <c r="B6" s="2280">
        <v>156</v>
      </c>
      <c r="C6" s="2280">
        <v>150</v>
      </c>
      <c r="D6" s="2280">
        <v>148</v>
      </c>
      <c r="E6" s="2280">
        <v>149</v>
      </c>
      <c r="F6" s="2280">
        <v>146</v>
      </c>
      <c r="G6" s="2280">
        <v>159</v>
      </c>
      <c r="H6" s="2280"/>
      <c r="I6" s="2218"/>
      <c r="J6" s="2278">
        <v>3.9668793522379793E-2</v>
      </c>
      <c r="K6" s="2277">
        <v>6.9655496787039251E-2</v>
      </c>
    </row>
    <row r="7" spans="1:11" ht="13.5" customHeight="1" x14ac:dyDescent="0.15">
      <c r="A7" s="2205" t="s">
        <v>129</v>
      </c>
      <c r="B7" s="2185">
        <v>40</v>
      </c>
      <c r="C7" s="2185">
        <v>37</v>
      </c>
      <c r="D7" s="2185">
        <v>32</v>
      </c>
      <c r="E7" s="2185">
        <v>49</v>
      </c>
      <c r="F7" s="2185">
        <v>42</v>
      </c>
      <c r="G7" s="2185">
        <v>46</v>
      </c>
      <c r="H7" s="2185"/>
      <c r="I7" s="2215"/>
      <c r="J7" s="2278">
        <v>8.0787616392966125E-2</v>
      </c>
      <c r="K7" s="2277">
        <v>-3.9041433945687168E-2</v>
      </c>
    </row>
    <row r="8" spans="1:11" ht="13.5" customHeight="1" x14ac:dyDescent="0.15">
      <c r="A8" s="2205" t="s">
        <v>161</v>
      </c>
      <c r="B8" s="2185">
        <v>3</v>
      </c>
      <c r="C8" s="2185">
        <v>3</v>
      </c>
      <c r="D8" s="2185">
        <v>2</v>
      </c>
      <c r="E8" s="2185">
        <v>1</v>
      </c>
      <c r="F8" s="2185">
        <v>1</v>
      </c>
      <c r="G8" s="2185">
        <v>4</v>
      </c>
      <c r="H8" s="2185"/>
      <c r="I8" s="2215"/>
      <c r="J8" s="2278">
        <v>-1.7516855249801944E-2</v>
      </c>
      <c r="K8" s="2277">
        <v>1.2604728022595675</v>
      </c>
    </row>
    <row r="9" spans="1:11" ht="13.5" customHeight="1" x14ac:dyDescent="0.15">
      <c r="A9" s="2205" t="s">
        <v>424</v>
      </c>
      <c r="B9" s="2185">
        <v>-1</v>
      </c>
      <c r="C9" s="2185">
        <v>0</v>
      </c>
      <c r="D9" s="2185">
        <v>-1</v>
      </c>
      <c r="E9" s="2185">
        <v>0</v>
      </c>
      <c r="F9" s="2185">
        <v>-1</v>
      </c>
      <c r="G9" s="2185">
        <v>0</v>
      </c>
      <c r="H9" s="2185"/>
      <c r="I9" s="2215"/>
      <c r="J9" s="2278" t="s">
        <v>447</v>
      </c>
      <c r="K9" s="2277">
        <v>0.26548879893104549</v>
      </c>
    </row>
    <row r="10" spans="1:11" ht="13.5" customHeight="1" x14ac:dyDescent="0.15">
      <c r="A10" s="2213" t="s">
        <v>172</v>
      </c>
      <c r="B10" s="2279">
        <v>198</v>
      </c>
      <c r="C10" s="2279">
        <v>190</v>
      </c>
      <c r="D10" s="2279">
        <v>181</v>
      </c>
      <c r="E10" s="2279">
        <v>199</v>
      </c>
      <c r="F10" s="2279">
        <v>188</v>
      </c>
      <c r="G10" s="2279">
        <v>209</v>
      </c>
      <c r="H10" s="2279"/>
      <c r="I10" s="2216"/>
      <c r="J10" s="2275">
        <v>4.1910600410158323E-2</v>
      </c>
      <c r="K10" s="2274">
        <v>5.1895435644957584E-2</v>
      </c>
    </row>
    <row r="11" spans="1:11" ht="13.5" customHeight="1" x14ac:dyDescent="0.15">
      <c r="A11" s="2205" t="s">
        <v>183</v>
      </c>
      <c r="B11" s="2185">
        <v>-44</v>
      </c>
      <c r="C11" s="2185">
        <v>-43</v>
      </c>
      <c r="D11" s="2185">
        <v>-40</v>
      </c>
      <c r="E11" s="2185">
        <v>-42</v>
      </c>
      <c r="F11" s="2185">
        <v>-41</v>
      </c>
      <c r="G11" s="2185">
        <v>-47</v>
      </c>
      <c r="H11" s="2185"/>
      <c r="I11" s="2215"/>
      <c r="J11" s="2278">
        <v>2.9233769839623489E-2</v>
      </c>
      <c r="K11" s="2277">
        <v>7.6953913729277235E-2</v>
      </c>
    </row>
    <row r="12" spans="1:11" ht="13.5" customHeight="1" x14ac:dyDescent="0.15">
      <c r="A12" s="2205" t="s">
        <v>448</v>
      </c>
      <c r="B12" s="2185">
        <v>-88</v>
      </c>
      <c r="C12" s="2185">
        <v>-92</v>
      </c>
      <c r="D12" s="2185">
        <v>-94</v>
      </c>
      <c r="E12" s="2185">
        <v>-90</v>
      </c>
      <c r="F12" s="2185">
        <v>-95</v>
      </c>
      <c r="G12" s="2185">
        <v>-89</v>
      </c>
      <c r="H12" s="2185"/>
      <c r="I12" s="2215"/>
      <c r="J12" s="2278">
        <v>-5.1845724229654909E-2</v>
      </c>
      <c r="K12" s="2277">
        <v>-7.345174823728684E-2</v>
      </c>
    </row>
    <row r="13" spans="1:11" ht="13.5" customHeight="1" x14ac:dyDescent="0.15">
      <c r="A13" s="2213" t="s">
        <v>196</v>
      </c>
      <c r="B13" s="2276">
        <v>-135</v>
      </c>
      <c r="C13" s="2276">
        <v>-138</v>
      </c>
      <c r="D13" s="2276">
        <v>-138</v>
      </c>
      <c r="E13" s="2276">
        <v>-136</v>
      </c>
      <c r="F13" s="2276">
        <v>-139</v>
      </c>
      <c r="G13" s="2276">
        <v>-139</v>
      </c>
      <c r="H13" s="2276"/>
      <c r="I13" s="2212"/>
      <c r="J13" s="2275">
        <v>-2.5771310815413541E-2</v>
      </c>
      <c r="K13" s="2274">
        <v>-2.9558902104400795E-2</v>
      </c>
    </row>
    <row r="14" spans="1:11" ht="13.5" customHeight="1" x14ac:dyDescent="0.15">
      <c r="A14" s="2213" t="s">
        <v>199</v>
      </c>
      <c r="B14" s="2276">
        <v>63</v>
      </c>
      <c r="C14" s="2276">
        <v>52</v>
      </c>
      <c r="D14" s="2276">
        <v>43</v>
      </c>
      <c r="E14" s="2276">
        <v>63</v>
      </c>
      <c r="F14" s="2276">
        <v>49</v>
      </c>
      <c r="G14" s="2276">
        <v>70</v>
      </c>
      <c r="H14" s="2276"/>
      <c r="I14" s="2212"/>
      <c r="J14" s="2275">
        <v>0.22433977795152421</v>
      </c>
      <c r="K14" s="2274">
        <v>0.28283379113104984</v>
      </c>
    </row>
    <row r="15" spans="1:11" ht="13.5" customHeight="1" x14ac:dyDescent="0.15">
      <c r="A15" s="2205" t="s">
        <v>201</v>
      </c>
      <c r="B15" s="2185">
        <v>10</v>
      </c>
      <c r="C15" s="2185">
        <v>-6</v>
      </c>
      <c r="D15" s="2185">
        <v>-10</v>
      </c>
      <c r="E15" s="2185">
        <v>6</v>
      </c>
      <c r="F15" s="2185">
        <v>-21</v>
      </c>
      <c r="G15" s="2185">
        <v>3</v>
      </c>
      <c r="H15" s="2185"/>
      <c r="I15" s="2215"/>
      <c r="J15" s="2278" t="s">
        <v>447</v>
      </c>
      <c r="K15" s="2277" t="s">
        <v>447</v>
      </c>
    </row>
    <row r="16" spans="1:11" ht="13.5" customHeight="1" x14ac:dyDescent="0.15">
      <c r="A16" s="2213" t="s">
        <v>202</v>
      </c>
      <c r="B16" s="2276">
        <v>73</v>
      </c>
      <c r="C16" s="2276">
        <v>46</v>
      </c>
      <c r="D16" s="2276">
        <v>33</v>
      </c>
      <c r="E16" s="2276">
        <v>69</v>
      </c>
      <c r="F16" s="2276">
        <v>28</v>
      </c>
      <c r="G16" s="2276">
        <v>73</v>
      </c>
      <c r="H16" s="2276"/>
      <c r="I16" s="2212"/>
      <c r="J16" s="2275">
        <v>0.6144007388208691</v>
      </c>
      <c r="K16" s="2274">
        <v>1.5879173937248676</v>
      </c>
    </row>
    <row r="17" spans="1:11" ht="13.5" customHeight="1" x14ac:dyDescent="0.15">
      <c r="A17" s="2211"/>
      <c r="B17" s="2185"/>
      <c r="C17" s="2185"/>
      <c r="D17" s="2185"/>
      <c r="E17" s="2185"/>
      <c r="F17" s="2185"/>
      <c r="G17" s="2185"/>
      <c r="H17" s="2185"/>
      <c r="I17" s="2210"/>
      <c r="J17" s="2209"/>
      <c r="K17" s="2208"/>
    </row>
    <row r="18" spans="1:11" ht="13.5" customHeight="1" x14ac:dyDescent="0.15">
      <c r="A18" s="2205" t="s">
        <v>426</v>
      </c>
      <c r="B18" s="106">
        <v>68.2</v>
      </c>
      <c r="C18" s="106">
        <v>72.599999999999994</v>
      </c>
      <c r="D18" s="106">
        <v>76.2</v>
      </c>
      <c r="E18" s="106">
        <v>68.3</v>
      </c>
      <c r="F18" s="106">
        <v>73.900000000000006</v>
      </c>
      <c r="G18" s="106">
        <v>66.5</v>
      </c>
      <c r="H18" s="106"/>
      <c r="I18" s="117"/>
      <c r="J18" s="118"/>
      <c r="K18" s="119"/>
    </row>
    <row r="19" spans="1:11" ht="13.5" customHeight="1" x14ac:dyDescent="0.15">
      <c r="A19" s="2136" t="s">
        <v>427</v>
      </c>
      <c r="B19" s="106">
        <v>16.244618143837833</v>
      </c>
      <c r="C19" s="106">
        <v>9.8561620748710101</v>
      </c>
      <c r="D19" s="106">
        <v>7.1475578059280451</v>
      </c>
      <c r="E19" s="106">
        <v>15.654117300321843</v>
      </c>
      <c r="F19" s="106">
        <v>6.1264106011496775</v>
      </c>
      <c r="G19" s="106">
        <v>15.158256163417988</v>
      </c>
      <c r="H19" s="106"/>
      <c r="I19" s="117"/>
      <c r="J19" s="118"/>
      <c r="K19" s="119"/>
    </row>
    <row r="20" spans="1:11" ht="13.5" customHeight="1" x14ac:dyDescent="0.15">
      <c r="A20" s="2205" t="s">
        <v>428</v>
      </c>
      <c r="B20" s="102">
        <v>1370</v>
      </c>
      <c r="C20" s="102">
        <v>1391</v>
      </c>
      <c r="D20" s="102">
        <v>1428</v>
      </c>
      <c r="E20" s="102">
        <v>1368</v>
      </c>
      <c r="F20" s="102">
        <v>1358</v>
      </c>
      <c r="G20" s="102">
        <v>1435</v>
      </c>
      <c r="H20" s="102"/>
      <c r="I20" s="107"/>
      <c r="J20" s="120">
        <v>-1.5376761417315459E-2</v>
      </c>
      <c r="K20" s="121">
        <v>9.1526635324201341E-3</v>
      </c>
    </row>
    <row r="21" spans="1:11" ht="13.5" customHeight="1" x14ac:dyDescent="0.15">
      <c r="A21" s="2136" t="s">
        <v>429</v>
      </c>
      <c r="B21" s="102">
        <v>8643</v>
      </c>
      <c r="C21" s="102">
        <v>8780</v>
      </c>
      <c r="D21" s="102">
        <v>8855</v>
      </c>
      <c r="E21" s="102">
        <v>8547</v>
      </c>
      <c r="F21" s="102">
        <v>9065</v>
      </c>
      <c r="G21" s="102">
        <v>10162</v>
      </c>
      <c r="H21" s="102"/>
      <c r="I21" s="107"/>
      <c r="J21" s="120">
        <v>-1.5569742326496657E-2</v>
      </c>
      <c r="K21" s="121">
        <v>-4.6519838679166092E-2</v>
      </c>
    </row>
    <row r="22" spans="1:11" ht="13.5" customHeight="1" thickBot="1" x14ac:dyDescent="0.2">
      <c r="A22" s="2205" t="s">
        <v>430</v>
      </c>
      <c r="B22" s="102">
        <v>2372</v>
      </c>
      <c r="C22" s="102">
        <v>2363</v>
      </c>
      <c r="D22" s="102">
        <v>2471</v>
      </c>
      <c r="E22" s="102">
        <v>2431</v>
      </c>
      <c r="F22" s="102">
        <v>2422</v>
      </c>
      <c r="G22" s="102">
        <v>2513</v>
      </c>
      <c r="H22" s="102"/>
      <c r="I22" s="107"/>
      <c r="J22" s="122">
        <v>3.9700342828120835E-3</v>
      </c>
      <c r="K22" s="123">
        <v>-2.0530184160541851E-2</v>
      </c>
    </row>
    <row r="23" spans="1:11" ht="13.5" customHeight="1" thickBot="1" x14ac:dyDescent="0.2">
      <c r="A23" s="2233"/>
    </row>
    <row r="24" spans="1:11" ht="13.5" customHeight="1" x14ac:dyDescent="0.15">
      <c r="A24" s="2317" t="s">
        <v>1431</v>
      </c>
      <c r="B24" s="2273"/>
      <c r="C24" s="2273"/>
      <c r="D24" s="2273"/>
      <c r="E24" s="2273"/>
      <c r="F24" s="2273"/>
      <c r="G24" s="2273"/>
      <c r="H24" s="2273"/>
      <c r="I24" s="2141"/>
      <c r="J24" s="2323" t="s">
        <v>423</v>
      </c>
      <c r="K24" s="2272"/>
    </row>
    <row r="25" spans="1:11" ht="13.5" customHeight="1" thickBot="1" x14ac:dyDescent="0.2">
      <c r="J25" s="2220"/>
      <c r="K25" s="2199"/>
    </row>
    <row r="26" spans="1:11" ht="13.5" customHeight="1" thickBot="1" x14ac:dyDescent="0.25">
      <c r="A26" s="2196" t="s">
        <v>432</v>
      </c>
      <c r="B26" s="2270" t="s">
        <v>619</v>
      </c>
      <c r="C26" s="2270" t="s">
        <v>143</v>
      </c>
      <c r="D26" s="2270" t="s">
        <v>144</v>
      </c>
      <c r="E26" s="2270" t="s">
        <v>145</v>
      </c>
      <c r="F26" s="2270" t="s">
        <v>146</v>
      </c>
      <c r="G26" s="2270" t="s">
        <v>147</v>
      </c>
      <c r="H26" s="2270"/>
      <c r="I26" s="2195"/>
      <c r="J26" s="2164" t="s">
        <v>1339</v>
      </c>
      <c r="K26" s="2268" t="s">
        <v>1338</v>
      </c>
    </row>
    <row r="27" spans="1:11" ht="13.5" customHeight="1" x14ac:dyDescent="0.15">
      <c r="A27" s="2162" t="s">
        <v>433</v>
      </c>
      <c r="B27" s="2267">
        <v>0.29999999999999716</v>
      </c>
      <c r="C27" s="2267">
        <v>0.40000000000000213</v>
      </c>
      <c r="D27" s="2267">
        <v>0.39999999999999858</v>
      </c>
      <c r="E27" s="2267">
        <v>0.30000000000000426</v>
      </c>
      <c r="F27" s="2267">
        <v>0.30000000000000071</v>
      </c>
      <c r="G27" s="2267">
        <v>0.39999999999999858</v>
      </c>
      <c r="H27" s="2267"/>
      <c r="I27" s="2266"/>
      <c r="J27" s="169">
        <v>-2.1026136712557885E-3</v>
      </c>
      <c r="K27" s="157">
        <v>-6.0190653037057375E-2</v>
      </c>
    </row>
    <row r="28" spans="1:11" ht="13.5" customHeight="1" x14ac:dyDescent="0.15">
      <c r="A28" s="2162" t="s">
        <v>434</v>
      </c>
      <c r="B28" s="2267">
        <v>29.5</v>
      </c>
      <c r="C28" s="2267">
        <v>29.5</v>
      </c>
      <c r="D28" s="2267">
        <v>29.5</v>
      </c>
      <c r="E28" s="2267">
        <v>29.4</v>
      </c>
      <c r="F28" s="2267">
        <v>29.4</v>
      </c>
      <c r="G28" s="2267">
        <v>29.5</v>
      </c>
      <c r="H28" s="2267"/>
      <c r="I28" s="2266"/>
      <c r="J28" s="155">
        <v>1.1288264621455289E-4</v>
      </c>
      <c r="K28" s="157">
        <v>4.952723704450086E-3</v>
      </c>
    </row>
    <row r="29" spans="1:11" ht="13.5" customHeight="1" thickBot="1" x14ac:dyDescent="0.2">
      <c r="A29" s="2161" t="s">
        <v>435</v>
      </c>
      <c r="B29" s="2265">
        <v>9.6</v>
      </c>
      <c r="C29" s="2265">
        <v>9.8000000000000007</v>
      </c>
      <c r="D29" s="2265">
        <v>9.9</v>
      </c>
      <c r="E29" s="2265">
        <v>10</v>
      </c>
      <c r="F29" s="2265">
        <v>10.199999999999999</v>
      </c>
      <c r="G29" s="2265">
        <v>10.6</v>
      </c>
      <c r="H29" s="2265"/>
      <c r="I29" s="2264"/>
      <c r="J29" s="158">
        <v>-2.8323321340823226E-2</v>
      </c>
      <c r="K29" s="160">
        <v>-5.7824454414073453E-2</v>
      </c>
    </row>
    <row r="30" spans="1:11" ht="13.5" customHeight="1" x14ac:dyDescent="0.15">
      <c r="A30" s="2135" t="s">
        <v>436</v>
      </c>
      <c r="B30" s="2255">
        <v>39.4</v>
      </c>
      <c r="C30" s="2255">
        <v>39.700000000000003</v>
      </c>
      <c r="D30" s="2255">
        <v>39.799999999999997</v>
      </c>
      <c r="E30" s="2255">
        <v>39.700000000000003</v>
      </c>
      <c r="F30" s="2255">
        <v>39.9</v>
      </c>
      <c r="G30" s="2255">
        <v>40.5</v>
      </c>
      <c r="H30" s="2255"/>
      <c r="I30" s="2254"/>
      <c r="J30" s="161">
        <v>-6.9593377370651948E-3</v>
      </c>
      <c r="K30" s="163">
        <v>-1.15933021391866E-2</v>
      </c>
    </row>
    <row r="31" spans="1:11" ht="13.5" customHeight="1" x14ac:dyDescent="0.15">
      <c r="A31" s="2157"/>
      <c r="B31" s="2263"/>
      <c r="C31" s="2263"/>
      <c r="D31" s="2263"/>
      <c r="E31" s="2263"/>
      <c r="F31" s="2263"/>
      <c r="G31" s="2263"/>
      <c r="H31" s="2263"/>
      <c r="I31" s="2262"/>
      <c r="J31" s="2261"/>
      <c r="K31" s="2260"/>
    </row>
    <row r="32" spans="1:11" ht="13.5" customHeight="1" x14ac:dyDescent="0.15">
      <c r="A32" s="2136" t="s">
        <v>437</v>
      </c>
      <c r="B32" s="2259">
        <v>2.3999999999999986</v>
      </c>
      <c r="C32" s="2259">
        <v>2.0999999999999979</v>
      </c>
      <c r="D32" s="2259">
        <v>2.1000000000000014</v>
      </c>
      <c r="E32" s="2259">
        <v>2.1000000000000014</v>
      </c>
      <c r="F32" s="2259">
        <v>2</v>
      </c>
      <c r="G32" s="2259">
        <v>2.1000000000000014</v>
      </c>
      <c r="H32" s="2259"/>
      <c r="I32" s="2258"/>
      <c r="J32" s="155">
        <v>0.1139825251434948</v>
      </c>
      <c r="K32" s="157">
        <v>0.18182466836606129</v>
      </c>
    </row>
    <row r="33" spans="1:11" ht="13.5" customHeight="1" thickBot="1" x14ac:dyDescent="0.2">
      <c r="A33" s="2149" t="s">
        <v>438</v>
      </c>
      <c r="B33" s="2257">
        <v>21.8</v>
      </c>
      <c r="C33" s="2257">
        <v>22.1</v>
      </c>
      <c r="D33" s="2257">
        <v>22.4</v>
      </c>
      <c r="E33" s="2257">
        <v>21.7</v>
      </c>
      <c r="F33" s="2257">
        <v>22</v>
      </c>
      <c r="G33" s="2257">
        <v>22.2</v>
      </c>
      <c r="H33" s="2257"/>
      <c r="I33" s="2256"/>
      <c r="J33" s="158">
        <v>-1.428367709070609E-2</v>
      </c>
      <c r="K33" s="160">
        <v>-9.5869000465121888E-3</v>
      </c>
    </row>
    <row r="34" spans="1:11" ht="13.5" customHeight="1" thickBot="1" x14ac:dyDescent="0.2">
      <c r="A34" s="2135" t="s">
        <v>439</v>
      </c>
      <c r="B34" s="2255">
        <v>24.2</v>
      </c>
      <c r="C34" s="2255">
        <v>24.2</v>
      </c>
      <c r="D34" s="2255">
        <v>24.5</v>
      </c>
      <c r="E34" s="2255">
        <v>23.8</v>
      </c>
      <c r="F34" s="2255">
        <v>24</v>
      </c>
      <c r="G34" s="2255">
        <v>24.3</v>
      </c>
      <c r="H34" s="2255"/>
      <c r="I34" s="2254"/>
      <c r="J34" s="170">
        <v>-3.0527277214975209E-3</v>
      </c>
      <c r="K34" s="171">
        <v>6.3600987740537775E-3</v>
      </c>
    </row>
    <row r="35" spans="1:11" ht="13.5" customHeight="1" x14ac:dyDescent="0.15">
      <c r="K35" s="2111"/>
    </row>
    <row r="36" spans="1:11" ht="13.5" customHeight="1" x14ac:dyDescent="0.15">
      <c r="A36" s="2313" t="s">
        <v>1430</v>
      </c>
      <c r="B36" s="2171"/>
      <c r="C36" s="2171"/>
      <c r="D36" s="2171"/>
      <c r="E36" s="2171"/>
      <c r="F36" s="2171"/>
      <c r="G36" s="2171"/>
      <c r="H36" s="2171"/>
      <c r="I36" s="2230"/>
      <c r="J36" s="2230"/>
      <c r="K36" s="2230"/>
    </row>
    <row r="37" spans="1:11" ht="13.5" customHeight="1" thickBot="1" x14ac:dyDescent="0.2">
      <c r="A37" s="2189"/>
      <c r="B37" s="2186"/>
      <c r="C37" s="2186"/>
      <c r="D37" s="2186"/>
      <c r="E37" s="2186"/>
      <c r="F37" s="2186"/>
      <c r="G37" s="2186"/>
      <c r="H37" s="2186"/>
      <c r="I37" s="2189"/>
      <c r="J37" s="2189"/>
      <c r="K37" s="2189"/>
    </row>
    <row r="38" spans="1:11" ht="13.5" customHeight="1" x14ac:dyDescent="0.15">
      <c r="A38" s="2317" t="s">
        <v>1429</v>
      </c>
      <c r="B38" s="2273"/>
      <c r="C38" s="2273"/>
      <c r="D38" s="2273"/>
      <c r="E38" s="2273"/>
      <c r="F38" s="2273"/>
      <c r="G38" s="2273"/>
      <c r="H38" s="2273"/>
      <c r="I38" s="2141"/>
      <c r="J38" s="2323" t="s">
        <v>423</v>
      </c>
      <c r="K38" s="2272"/>
    </row>
    <row r="39" spans="1:11" ht="13.5" customHeight="1" thickBot="1" x14ac:dyDescent="0.2">
      <c r="J39" s="2220"/>
      <c r="K39" s="2199"/>
    </row>
    <row r="40" spans="1:11" ht="13.5" customHeight="1" thickBot="1" x14ac:dyDescent="0.25">
      <c r="A40" s="2196" t="s">
        <v>142</v>
      </c>
      <c r="B40" s="2270" t="s">
        <v>619</v>
      </c>
      <c r="C40" s="2270" t="s">
        <v>143</v>
      </c>
      <c r="D40" s="2270" t="s">
        <v>144</v>
      </c>
      <c r="E40" s="2270" t="s">
        <v>145</v>
      </c>
      <c r="F40" s="2270" t="s">
        <v>146</v>
      </c>
      <c r="G40" s="2270" t="s">
        <v>147</v>
      </c>
      <c r="H40" s="2269"/>
      <c r="I40" s="2194"/>
      <c r="J40" s="2164" t="s">
        <v>1339</v>
      </c>
      <c r="K40" s="2268" t="s">
        <v>1338</v>
      </c>
    </row>
    <row r="41" spans="1:11" ht="13.5" customHeight="1" x14ac:dyDescent="0.15">
      <c r="A41" s="2205" t="s">
        <v>153</v>
      </c>
      <c r="B41" s="2280">
        <v>94</v>
      </c>
      <c r="C41" s="2280">
        <v>96</v>
      </c>
      <c r="D41" s="2280">
        <v>95</v>
      </c>
      <c r="E41" s="2280">
        <v>96</v>
      </c>
      <c r="F41" s="2280">
        <v>104</v>
      </c>
      <c r="G41" s="2280">
        <v>108</v>
      </c>
      <c r="H41" s="2280"/>
      <c r="I41" s="2218"/>
      <c r="J41" s="2278">
        <v>-1.3713162233439283E-2</v>
      </c>
      <c r="K41" s="2277">
        <v>-8.7482678654512439E-2</v>
      </c>
    </row>
    <row r="42" spans="1:11" ht="13.5" customHeight="1" x14ac:dyDescent="0.15">
      <c r="A42" s="2205" t="s">
        <v>129</v>
      </c>
      <c r="B42" s="2185">
        <v>44</v>
      </c>
      <c r="C42" s="2185">
        <v>50</v>
      </c>
      <c r="D42" s="2185">
        <v>47</v>
      </c>
      <c r="E42" s="2185">
        <v>46</v>
      </c>
      <c r="F42" s="2185">
        <v>43</v>
      </c>
      <c r="G42" s="2185">
        <v>44</v>
      </c>
      <c r="H42" s="2185"/>
      <c r="I42" s="2215"/>
      <c r="J42" s="2278">
        <v>-0.13014374524989944</v>
      </c>
      <c r="K42" s="2277">
        <v>3.1540163850028301E-2</v>
      </c>
    </row>
    <row r="43" spans="1:11" ht="13.5" customHeight="1" x14ac:dyDescent="0.15">
      <c r="A43" s="2205" t="s">
        <v>161</v>
      </c>
      <c r="B43" s="2185">
        <v>6</v>
      </c>
      <c r="C43" s="2185">
        <v>7</v>
      </c>
      <c r="D43" s="2185">
        <v>8</v>
      </c>
      <c r="E43" s="2185">
        <v>6</v>
      </c>
      <c r="F43" s="2185">
        <v>7</v>
      </c>
      <c r="G43" s="2185">
        <v>6</v>
      </c>
      <c r="H43" s="2185"/>
      <c r="I43" s="2215"/>
      <c r="J43" s="2278">
        <v>-0.16498211515283986</v>
      </c>
      <c r="K43" s="2277">
        <v>-0.25721247607422154</v>
      </c>
    </row>
    <row r="44" spans="1:11" ht="13.5" customHeight="1" x14ac:dyDescent="0.15">
      <c r="A44" s="2205" t="s">
        <v>424</v>
      </c>
      <c r="B44" s="2185">
        <v>1</v>
      </c>
      <c r="C44" s="2185">
        <v>1</v>
      </c>
      <c r="D44" s="2185">
        <v>1</v>
      </c>
      <c r="E44" s="2185">
        <v>-1</v>
      </c>
      <c r="F44" s="2185">
        <v>1</v>
      </c>
      <c r="G44" s="2185">
        <v>1</v>
      </c>
      <c r="H44" s="2185"/>
      <c r="I44" s="2215"/>
      <c r="J44" s="2278">
        <v>0.22905716145341704</v>
      </c>
      <c r="K44" s="2277">
        <v>5.7825514094123134E-2</v>
      </c>
    </row>
    <row r="45" spans="1:11" ht="13.5" customHeight="1" x14ac:dyDescent="0.15">
      <c r="A45" s="2213" t="s">
        <v>172</v>
      </c>
      <c r="B45" s="2279">
        <v>145</v>
      </c>
      <c r="C45" s="2279">
        <v>154</v>
      </c>
      <c r="D45" s="2279">
        <v>151</v>
      </c>
      <c r="E45" s="2279">
        <v>147</v>
      </c>
      <c r="F45" s="2279">
        <v>155</v>
      </c>
      <c r="G45" s="2279">
        <v>159</v>
      </c>
      <c r="H45" s="2279"/>
      <c r="I45" s="2216"/>
      <c r="J45" s="2275">
        <v>-5.7109102922188786E-2</v>
      </c>
      <c r="K45" s="2274">
        <v>-6.2122165515238907E-2</v>
      </c>
    </row>
    <row r="46" spans="1:11" ht="13.5" customHeight="1" x14ac:dyDescent="0.15">
      <c r="A46" s="2205" t="s">
        <v>183</v>
      </c>
      <c r="B46" s="2185">
        <v>-34</v>
      </c>
      <c r="C46" s="2185">
        <v>-36</v>
      </c>
      <c r="D46" s="2185">
        <v>-39</v>
      </c>
      <c r="E46" s="2185">
        <v>-37</v>
      </c>
      <c r="F46" s="2185">
        <v>-34</v>
      </c>
      <c r="G46" s="2185">
        <v>-37</v>
      </c>
      <c r="H46" s="2185"/>
      <c r="I46" s="2215"/>
      <c r="J46" s="2278">
        <v>-4.2361009105950462E-2</v>
      </c>
      <c r="K46" s="2277">
        <v>-3.742472140158768E-3</v>
      </c>
    </row>
    <row r="47" spans="1:11" ht="13.5" customHeight="1" x14ac:dyDescent="0.15">
      <c r="A47" s="2205" t="s">
        <v>425</v>
      </c>
      <c r="B47" s="2185">
        <v>-72</v>
      </c>
      <c r="C47" s="2185">
        <v>-70</v>
      </c>
      <c r="D47" s="2185">
        <v>-71</v>
      </c>
      <c r="E47" s="2185">
        <v>-68</v>
      </c>
      <c r="F47" s="2185">
        <v>-70</v>
      </c>
      <c r="G47" s="2185">
        <v>-65</v>
      </c>
      <c r="H47" s="2185"/>
      <c r="I47" s="2215"/>
      <c r="J47" s="2278">
        <v>2.0674157092297883E-2</v>
      </c>
      <c r="K47" s="2277">
        <v>2.6046392181524998E-2</v>
      </c>
    </row>
    <row r="48" spans="1:11" ht="13.5" customHeight="1" x14ac:dyDescent="0.15">
      <c r="A48" s="2213" t="s">
        <v>196</v>
      </c>
      <c r="B48" s="2276">
        <v>-108</v>
      </c>
      <c r="C48" s="2276">
        <v>-108</v>
      </c>
      <c r="D48" s="2276">
        <v>-113</v>
      </c>
      <c r="E48" s="2276">
        <v>-107</v>
      </c>
      <c r="F48" s="2276">
        <v>-106</v>
      </c>
      <c r="G48" s="2276">
        <v>-105</v>
      </c>
      <c r="H48" s="2276"/>
      <c r="I48" s="2212"/>
      <c r="J48" s="2275">
        <v>-6.51554243588115E-4</v>
      </c>
      <c r="K48" s="2274">
        <v>1.4180716511500461E-2</v>
      </c>
    </row>
    <row r="49" spans="1:11" ht="13.5" customHeight="1" x14ac:dyDescent="0.15">
      <c r="A49" s="2213" t="s">
        <v>199</v>
      </c>
      <c r="B49" s="2276">
        <v>37</v>
      </c>
      <c r="C49" s="2276">
        <v>46</v>
      </c>
      <c r="D49" s="2276">
        <v>38</v>
      </c>
      <c r="E49" s="2276">
        <v>40</v>
      </c>
      <c r="F49" s="2276">
        <v>49</v>
      </c>
      <c r="G49" s="2276">
        <v>54</v>
      </c>
      <c r="H49" s="2276"/>
      <c r="I49" s="2212"/>
      <c r="J49" s="2275">
        <v>-0.18849367769469838</v>
      </c>
      <c r="K49" s="2274">
        <v>-0.22847272722391446</v>
      </c>
    </row>
    <row r="50" spans="1:11" ht="13.5" customHeight="1" x14ac:dyDescent="0.15">
      <c r="A50" s="2205" t="s">
        <v>201</v>
      </c>
      <c r="B50" s="2185">
        <v>-2</v>
      </c>
      <c r="C50" s="2185">
        <v>-2</v>
      </c>
      <c r="D50" s="2185">
        <v>-5</v>
      </c>
      <c r="E50" s="2185">
        <v>-4</v>
      </c>
      <c r="F50" s="2185">
        <v>-9</v>
      </c>
      <c r="G50" s="2185">
        <v>-3</v>
      </c>
      <c r="H50" s="2185"/>
      <c r="I50" s="2215"/>
      <c r="J50" s="2278">
        <v>0.28892765087583983</v>
      </c>
      <c r="K50" s="2277">
        <v>-0.76779322279335416</v>
      </c>
    </row>
    <row r="51" spans="1:11" ht="13.5" customHeight="1" x14ac:dyDescent="0.15">
      <c r="A51" s="2213" t="s">
        <v>202</v>
      </c>
      <c r="B51" s="2276">
        <v>35</v>
      </c>
      <c r="C51" s="2276">
        <v>44</v>
      </c>
      <c r="D51" s="2276">
        <v>33</v>
      </c>
      <c r="E51" s="2276">
        <v>36</v>
      </c>
      <c r="F51" s="2276">
        <v>40</v>
      </c>
      <c r="G51" s="2276">
        <v>51</v>
      </c>
      <c r="H51" s="2276"/>
      <c r="I51" s="2212"/>
      <c r="J51" s="2275">
        <v>-0.20620250252652633</v>
      </c>
      <c r="K51" s="2274">
        <v>-0.10299265049510359</v>
      </c>
    </row>
    <row r="52" spans="1:11" ht="13.5" customHeight="1" x14ac:dyDescent="0.15">
      <c r="A52" s="2211"/>
      <c r="B52" s="2185"/>
      <c r="C52" s="2185"/>
      <c r="D52" s="2185"/>
      <c r="E52" s="2185"/>
      <c r="F52" s="2185"/>
      <c r="G52" s="2185"/>
      <c r="H52" s="2185"/>
      <c r="I52" s="2210"/>
      <c r="J52" s="2209"/>
      <c r="K52" s="2208"/>
    </row>
    <row r="53" spans="1:11" ht="13.5" customHeight="1" x14ac:dyDescent="0.15">
      <c r="A53" s="2205" t="s">
        <v>426</v>
      </c>
      <c r="B53" s="106">
        <v>74.5</v>
      </c>
      <c r="C53" s="106">
        <v>70.099999999999994</v>
      </c>
      <c r="D53" s="106">
        <v>74.8</v>
      </c>
      <c r="E53" s="106">
        <v>72.8</v>
      </c>
      <c r="F53" s="106">
        <v>68.400000000000006</v>
      </c>
      <c r="G53" s="106">
        <v>66</v>
      </c>
      <c r="H53" s="106"/>
      <c r="I53" s="117"/>
      <c r="J53" s="118"/>
      <c r="K53" s="119"/>
    </row>
    <row r="54" spans="1:11" ht="13.5" customHeight="1" x14ac:dyDescent="0.15">
      <c r="A54" s="2136" t="s">
        <v>427</v>
      </c>
      <c r="B54" s="106">
        <v>9.4181280846414506</v>
      </c>
      <c r="C54" s="106">
        <v>12.18330344383825</v>
      </c>
      <c r="D54" s="106">
        <v>9.4600953370415652</v>
      </c>
      <c r="E54" s="106">
        <v>10.694756244853906</v>
      </c>
      <c r="F54" s="106">
        <v>12.510253175552895</v>
      </c>
      <c r="G54" s="106">
        <v>16.560428118003315</v>
      </c>
      <c r="H54" s="106"/>
      <c r="I54" s="117"/>
      <c r="J54" s="118"/>
      <c r="K54" s="119"/>
    </row>
    <row r="55" spans="1:11" ht="13.5" customHeight="1" x14ac:dyDescent="0.15">
      <c r="A55" s="2205" t="s">
        <v>428</v>
      </c>
      <c r="B55" s="102">
        <v>1173</v>
      </c>
      <c r="C55" s="102">
        <v>1147</v>
      </c>
      <c r="D55" s="102">
        <v>1112</v>
      </c>
      <c r="E55" s="102">
        <v>1058</v>
      </c>
      <c r="F55" s="102">
        <v>970</v>
      </c>
      <c r="G55" s="102">
        <v>952</v>
      </c>
      <c r="H55" s="102"/>
      <c r="I55" s="107"/>
      <c r="J55" s="120">
        <v>2.217740092028243E-2</v>
      </c>
      <c r="K55" s="121">
        <v>0.20922555752335198</v>
      </c>
    </row>
    <row r="56" spans="1:11" ht="13.5" customHeight="1" x14ac:dyDescent="0.15">
      <c r="A56" s="2136" t="s">
        <v>429</v>
      </c>
      <c r="B56" s="102">
        <v>6235</v>
      </c>
      <c r="C56" s="102">
        <v>6280</v>
      </c>
      <c r="D56" s="102">
        <v>6267</v>
      </c>
      <c r="E56" s="102">
        <v>6037</v>
      </c>
      <c r="F56" s="102">
        <v>6266</v>
      </c>
      <c r="G56" s="102">
        <v>6282</v>
      </c>
      <c r="H56" s="102"/>
      <c r="I56" s="107"/>
      <c r="J56" s="120">
        <v>-7.2272676448916565E-3</v>
      </c>
      <c r="K56" s="121">
        <v>-5.009135143619471E-3</v>
      </c>
    </row>
    <row r="57" spans="1:11" ht="13.5" customHeight="1" thickBot="1" x14ac:dyDescent="0.2">
      <c r="A57" s="2205" t="s">
        <v>430</v>
      </c>
      <c r="B57" s="102">
        <v>2852</v>
      </c>
      <c r="C57" s="102">
        <v>2850</v>
      </c>
      <c r="D57" s="102">
        <v>2960</v>
      </c>
      <c r="E57" s="102">
        <v>2951</v>
      </c>
      <c r="F57" s="102">
        <v>2935</v>
      </c>
      <c r="G57" s="102">
        <v>2983</v>
      </c>
      <c r="H57" s="102"/>
      <c r="I57" s="107"/>
      <c r="J57" s="122">
        <v>7.7542771329526473E-4</v>
      </c>
      <c r="K57" s="123">
        <v>-2.8240560927247041E-2</v>
      </c>
    </row>
    <row r="58" spans="1:11" ht="13.5" customHeight="1" thickBot="1" x14ac:dyDescent="0.2"/>
    <row r="59" spans="1:11" ht="13.5" customHeight="1" x14ac:dyDescent="0.15">
      <c r="A59" s="2317" t="s">
        <v>1428</v>
      </c>
      <c r="B59" s="2273"/>
      <c r="C59" s="2273"/>
      <c r="D59" s="2273"/>
      <c r="E59" s="2273"/>
      <c r="F59" s="2273"/>
      <c r="G59" s="2273"/>
      <c r="H59" s="2273"/>
      <c r="I59" s="2141"/>
      <c r="J59" s="2323" t="s">
        <v>423</v>
      </c>
      <c r="K59" s="2272"/>
    </row>
    <row r="60" spans="1:11" ht="13.5" customHeight="1" thickBot="1" x14ac:dyDescent="0.2">
      <c r="J60" s="2220"/>
      <c r="K60" s="2271"/>
    </row>
    <row r="61" spans="1:11" ht="13.5" customHeight="1" thickBot="1" x14ac:dyDescent="0.25">
      <c r="A61" s="2196" t="s">
        <v>432</v>
      </c>
      <c r="B61" s="2270" t="s">
        <v>619</v>
      </c>
      <c r="C61" s="2270" t="s">
        <v>143</v>
      </c>
      <c r="D61" s="2270" t="s">
        <v>144</v>
      </c>
      <c r="E61" s="2270" t="s">
        <v>145</v>
      </c>
      <c r="F61" s="2270" t="s">
        <v>146</v>
      </c>
      <c r="G61" s="2270" t="s">
        <v>147</v>
      </c>
      <c r="H61" s="2269"/>
      <c r="I61" s="2194"/>
      <c r="J61" s="2164" t="s">
        <v>1339</v>
      </c>
      <c r="K61" s="2268" t="s">
        <v>1338</v>
      </c>
    </row>
    <row r="62" spans="1:11" ht="13.5" customHeight="1" x14ac:dyDescent="0.15">
      <c r="A62" s="2162" t="s">
        <v>433</v>
      </c>
      <c r="B62" s="2267">
        <v>9.9999999999997868E-2</v>
      </c>
      <c r="C62" s="2267">
        <v>0.10000000000000142</v>
      </c>
      <c r="D62" s="2267">
        <v>9.9999999999997868E-2</v>
      </c>
      <c r="E62" s="2267">
        <v>0.10000000000000142</v>
      </c>
      <c r="F62" s="2267">
        <v>9.9999999999997868E-2</v>
      </c>
      <c r="G62" s="2267">
        <v>0.19999999999999929</v>
      </c>
      <c r="H62" s="2267"/>
      <c r="I62" s="2266"/>
      <c r="J62" s="169">
        <v>2.7783943511432317E-3</v>
      </c>
      <c r="K62" s="157">
        <v>9.5476651751378858E-2</v>
      </c>
    </row>
    <row r="63" spans="1:11" ht="13.5" customHeight="1" x14ac:dyDescent="0.15">
      <c r="A63" s="2162" t="s">
        <v>434</v>
      </c>
      <c r="B63" s="2267">
        <v>26</v>
      </c>
      <c r="C63" s="2267">
        <v>25.9</v>
      </c>
      <c r="D63" s="2267">
        <v>25.8</v>
      </c>
      <c r="E63" s="2267">
        <v>25.7</v>
      </c>
      <c r="F63" s="2267">
        <v>25.8</v>
      </c>
      <c r="G63" s="2267">
        <v>25.7</v>
      </c>
      <c r="H63" s="2267"/>
      <c r="I63" s="2266"/>
      <c r="J63" s="155">
        <v>3.5182752137195386E-3</v>
      </c>
      <c r="K63" s="157">
        <v>7.859926170709448E-3</v>
      </c>
    </row>
    <row r="64" spans="1:11" ht="13.5" customHeight="1" thickBot="1" x14ac:dyDescent="0.2">
      <c r="A64" s="2161" t="s">
        <v>435</v>
      </c>
      <c r="B64" s="2265">
        <v>5.3</v>
      </c>
      <c r="C64" s="2265">
        <v>5.3</v>
      </c>
      <c r="D64" s="2265">
        <v>5.3</v>
      </c>
      <c r="E64" s="2265">
        <v>5.3</v>
      </c>
      <c r="F64" s="2265">
        <v>5.3</v>
      </c>
      <c r="G64" s="2265">
        <v>5.3</v>
      </c>
      <c r="H64" s="2265"/>
      <c r="I64" s="2264"/>
      <c r="J64" s="158">
        <v>1.2520880838309181E-3</v>
      </c>
      <c r="K64" s="160">
        <v>-2.3891891250583702E-3</v>
      </c>
    </row>
    <row r="65" spans="1:11" ht="13.5" customHeight="1" x14ac:dyDescent="0.15">
      <c r="A65" s="2135" t="s">
        <v>436</v>
      </c>
      <c r="B65" s="2255">
        <v>31.4</v>
      </c>
      <c r="C65" s="2255">
        <v>31.3</v>
      </c>
      <c r="D65" s="2255">
        <v>31.2</v>
      </c>
      <c r="E65" s="2255">
        <v>31.1</v>
      </c>
      <c r="F65" s="2255">
        <v>31.2</v>
      </c>
      <c r="G65" s="2255">
        <v>31.2</v>
      </c>
      <c r="H65" s="2255"/>
      <c r="I65" s="2254"/>
      <c r="J65" s="161">
        <v>3.1323735423772719E-3</v>
      </c>
      <c r="K65" s="163">
        <v>6.4608527454007858E-3</v>
      </c>
    </row>
    <row r="66" spans="1:11" ht="13.5" customHeight="1" x14ac:dyDescent="0.15">
      <c r="A66" s="2157"/>
      <c r="B66" s="2263"/>
      <c r="C66" s="2263"/>
      <c r="D66" s="2263"/>
      <c r="E66" s="2263"/>
      <c r="F66" s="2263"/>
      <c r="G66" s="2263"/>
      <c r="H66" s="2263"/>
      <c r="I66" s="2262"/>
      <c r="J66" s="2261"/>
      <c r="K66" s="2260"/>
    </row>
    <row r="67" spans="1:11" ht="13.5" customHeight="1" x14ac:dyDescent="0.15">
      <c r="A67" s="2136" t="s">
        <v>437</v>
      </c>
      <c r="B67" s="2259">
        <v>0.60000000000000142</v>
      </c>
      <c r="C67" s="2259">
        <v>0.69999999999999929</v>
      </c>
      <c r="D67" s="2259">
        <v>0.70000000000000284</v>
      </c>
      <c r="E67" s="2259">
        <v>0.69999999999999929</v>
      </c>
      <c r="F67" s="2259">
        <v>0.59999999999999787</v>
      </c>
      <c r="G67" s="2259">
        <v>0.69999999999999929</v>
      </c>
      <c r="H67" s="2259"/>
      <c r="I67" s="2258"/>
      <c r="J67" s="155">
        <v>3.3368262301848986E-2</v>
      </c>
      <c r="K67" s="157">
        <v>0.15042644200164204</v>
      </c>
    </row>
    <row r="68" spans="1:11" ht="13.5" customHeight="1" thickBot="1" x14ac:dyDescent="0.2">
      <c r="A68" s="2149" t="s">
        <v>438</v>
      </c>
      <c r="B68" s="2257">
        <v>19.899999999999999</v>
      </c>
      <c r="C68" s="2257">
        <v>19.7</v>
      </c>
      <c r="D68" s="2257">
        <v>19.899999999999999</v>
      </c>
      <c r="E68" s="2257">
        <v>19.7</v>
      </c>
      <c r="F68" s="2257">
        <v>19.8</v>
      </c>
      <c r="G68" s="2257">
        <v>19.8</v>
      </c>
      <c r="H68" s="2257"/>
      <c r="I68" s="2256"/>
      <c r="J68" s="158">
        <v>5.6904534367358704E-3</v>
      </c>
      <c r="K68" s="160">
        <v>1.2825695497702908E-3</v>
      </c>
    </row>
    <row r="69" spans="1:11" ht="13.5" customHeight="1" thickBot="1" x14ac:dyDescent="0.2">
      <c r="A69" s="2135" t="s">
        <v>439</v>
      </c>
      <c r="B69" s="2255">
        <v>20.5</v>
      </c>
      <c r="C69" s="2255">
        <v>20.399999999999999</v>
      </c>
      <c r="D69" s="2255">
        <v>20.6</v>
      </c>
      <c r="E69" s="2255">
        <v>20.399999999999999</v>
      </c>
      <c r="F69" s="2255">
        <v>20.399999999999999</v>
      </c>
      <c r="G69" s="2255">
        <v>20.5</v>
      </c>
      <c r="H69" s="2255"/>
      <c r="I69" s="2254"/>
      <c r="J69" s="170">
        <v>6.5829489439183193E-3</v>
      </c>
      <c r="K69" s="171">
        <v>5.598266674459302E-3</v>
      </c>
    </row>
  </sheetData>
  <printOptions horizontalCentered="1"/>
  <pageMargins left="0.7" right="0.7" top="0.75" bottom="0.75" header="0.3" footer="0.3"/>
  <pageSetup paperSize="9" scale="77" orientation="portrait" r:id="rId1"/>
  <headerFooter>
    <oddHeader>&amp;R&amp;"Arial,normal"&amp;8Personal Banking</oddHeader>
    <oddFooter>&amp;C&amp;"Arial,normal"&amp;7Fact book - Q4 2016</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Q108"/>
  <sheetViews>
    <sheetView view="pageLayout" topLeftCell="A34" zoomScale="90" zoomScaleNormal="100" zoomScaleSheetLayoutView="100" zoomScalePageLayoutView="90" workbookViewId="0">
      <selection activeCell="A57" sqref="A57"/>
    </sheetView>
  </sheetViews>
  <sheetFormatPr defaultRowHeight="13.5" customHeight="1" x14ac:dyDescent="0.25"/>
  <cols>
    <col min="1" max="1" width="30.6640625" style="2190" customWidth="1"/>
    <col min="2" max="7" width="9" style="2190" customWidth="1"/>
    <col min="8" max="8" width="10" style="2190" customWidth="1"/>
    <col min="9" max="11" width="9.5" style="2190" customWidth="1"/>
    <col min="12" max="12" width="10.1640625" style="2190" customWidth="1"/>
    <col min="13" max="16384" width="9.33203125" style="2190"/>
  </cols>
  <sheetData>
    <row r="1" spans="1:12" ht="13.5" customHeight="1" x14ac:dyDescent="0.25">
      <c r="A1" s="2313" t="s">
        <v>1439</v>
      </c>
      <c r="B1" s="2141"/>
      <c r="C1" s="2230"/>
      <c r="D1" s="2230"/>
      <c r="E1" s="2230"/>
      <c r="F1" s="2230"/>
      <c r="G1" s="2230"/>
      <c r="H1" s="2230"/>
      <c r="I1" s="2230"/>
      <c r="J1" s="2230"/>
    </row>
    <row r="2" spans="1:12" s="2189" customFormat="1" ht="13.5" customHeight="1" thickBot="1" x14ac:dyDescent="0.25">
      <c r="K2" s="2229"/>
      <c r="L2" s="2229"/>
    </row>
    <row r="3" spans="1:12" ht="13.5" customHeight="1" x14ac:dyDescent="0.25">
      <c r="A3" s="2317" t="s">
        <v>1438</v>
      </c>
      <c r="B3" s="2204"/>
      <c r="C3" s="2141"/>
      <c r="D3" s="2141"/>
      <c r="E3" s="2141"/>
      <c r="F3" s="2141"/>
      <c r="G3" s="2141"/>
      <c r="H3" s="2141"/>
      <c r="I3" s="2314" t="s">
        <v>423</v>
      </c>
      <c r="J3" s="2170"/>
      <c r="K3" s="2318" t="s">
        <v>431</v>
      </c>
      <c r="L3" s="2221"/>
    </row>
    <row r="4" spans="1:12" ht="13.5" customHeight="1" thickBot="1" x14ac:dyDescent="0.3">
      <c r="A4" s="2106"/>
      <c r="B4" s="2106"/>
      <c r="C4" s="2106"/>
      <c r="D4" s="2106"/>
      <c r="E4" s="2106"/>
      <c r="F4" s="2106"/>
      <c r="G4" s="2106"/>
      <c r="H4" s="2106"/>
      <c r="I4" s="2167"/>
      <c r="J4" s="2168"/>
      <c r="K4" s="2228"/>
      <c r="L4" s="2219"/>
    </row>
    <row r="5" spans="1:12" ht="13.5" customHeight="1" thickBot="1" x14ac:dyDescent="0.3">
      <c r="A5" s="2196" t="s">
        <v>142</v>
      </c>
      <c r="B5" s="2195" t="s">
        <v>619</v>
      </c>
      <c r="C5" s="2195" t="s">
        <v>143</v>
      </c>
      <c r="D5" s="2195" t="s">
        <v>144</v>
      </c>
      <c r="E5" s="2195" t="s">
        <v>145</v>
      </c>
      <c r="F5" s="2195" t="s">
        <v>146</v>
      </c>
      <c r="G5" s="2195" t="s">
        <v>147</v>
      </c>
      <c r="H5" s="2194"/>
      <c r="I5" s="2193" t="s">
        <v>1339</v>
      </c>
      <c r="J5" s="2192" t="s">
        <v>1338</v>
      </c>
      <c r="K5" s="2193" t="s">
        <v>1339</v>
      </c>
      <c r="L5" s="2315" t="s">
        <v>1338</v>
      </c>
    </row>
    <row r="6" spans="1:12" ht="13.5" customHeight="1" x14ac:dyDescent="0.25">
      <c r="A6" s="2205" t="s">
        <v>153</v>
      </c>
      <c r="B6" s="2218">
        <v>76</v>
      </c>
      <c r="C6" s="2218">
        <v>76</v>
      </c>
      <c r="D6" s="2218">
        <v>80</v>
      </c>
      <c r="E6" s="2218">
        <v>70</v>
      </c>
      <c r="F6" s="2218">
        <v>73</v>
      </c>
      <c r="G6" s="2218">
        <v>86</v>
      </c>
      <c r="H6" s="2227"/>
      <c r="I6" s="2217">
        <v>1.1113380799551027E-2</v>
      </c>
      <c r="J6" s="124">
        <v>3.3253043512406155E-2</v>
      </c>
      <c r="K6" s="125">
        <v>-1.6263041094585231E-2</v>
      </c>
      <c r="L6" s="126">
        <v>-9.900391045041694E-3</v>
      </c>
    </row>
    <row r="7" spans="1:12" ht="13.5" customHeight="1" x14ac:dyDescent="0.25">
      <c r="A7" s="2205" t="s">
        <v>129</v>
      </c>
      <c r="B7" s="2215">
        <v>20</v>
      </c>
      <c r="C7" s="2215">
        <v>22</v>
      </c>
      <c r="D7" s="2215">
        <v>23</v>
      </c>
      <c r="E7" s="2215">
        <v>20</v>
      </c>
      <c r="F7" s="2215">
        <v>23</v>
      </c>
      <c r="G7" s="2215">
        <v>20</v>
      </c>
      <c r="H7" s="2215"/>
      <c r="I7" s="127">
        <v>-9.3480351388968069E-2</v>
      </c>
      <c r="J7" s="128">
        <v>-0.1151820263048059</v>
      </c>
      <c r="K7" s="127">
        <v>-0.10912907046087958</v>
      </c>
      <c r="L7" s="129">
        <v>-0.10439218813831359</v>
      </c>
    </row>
    <row r="8" spans="1:12" ht="13.5" customHeight="1" x14ac:dyDescent="0.25">
      <c r="A8" s="2205" t="s">
        <v>161</v>
      </c>
      <c r="B8" s="2215">
        <v>3</v>
      </c>
      <c r="C8" s="2215">
        <v>4</v>
      </c>
      <c r="D8" s="2215">
        <v>4</v>
      </c>
      <c r="E8" s="2215">
        <v>3</v>
      </c>
      <c r="F8" s="2215">
        <v>4</v>
      </c>
      <c r="G8" s="2215">
        <v>2</v>
      </c>
      <c r="H8" s="2215"/>
      <c r="I8" s="127">
        <v>-0.43171533090282543</v>
      </c>
      <c r="J8" s="128">
        <v>-0.35927005512171289</v>
      </c>
      <c r="K8" s="127">
        <v>-0.45526651748564134</v>
      </c>
      <c r="L8" s="129">
        <v>-0.40772243690897658</v>
      </c>
    </row>
    <row r="9" spans="1:12" ht="13.5" customHeight="1" x14ac:dyDescent="0.25">
      <c r="A9" s="2205" t="s">
        <v>424</v>
      </c>
      <c r="B9" s="2215">
        <v>3</v>
      </c>
      <c r="C9" s="2215">
        <v>1</v>
      </c>
      <c r="D9" s="2215">
        <v>0</v>
      </c>
      <c r="E9" s="2215">
        <v>-1</v>
      </c>
      <c r="F9" s="2215">
        <v>0</v>
      </c>
      <c r="G9" s="2215">
        <v>1</v>
      </c>
      <c r="H9" s="2215"/>
      <c r="I9" s="127">
        <v>1.7183701741379516</v>
      </c>
      <c r="J9" s="128" t="s">
        <v>447</v>
      </c>
      <c r="K9" s="127">
        <v>1.6823405074573003</v>
      </c>
      <c r="L9" s="130" t="s">
        <v>447</v>
      </c>
    </row>
    <row r="10" spans="1:12" ht="13.5" customHeight="1" x14ac:dyDescent="0.25">
      <c r="A10" s="2213" t="s">
        <v>172</v>
      </c>
      <c r="B10" s="2216">
        <v>102</v>
      </c>
      <c r="C10" s="2216">
        <v>103</v>
      </c>
      <c r="D10" s="2216">
        <v>107</v>
      </c>
      <c r="E10" s="2216">
        <v>92</v>
      </c>
      <c r="F10" s="2216">
        <v>100</v>
      </c>
      <c r="G10" s="2216">
        <v>109</v>
      </c>
      <c r="H10" s="2216"/>
      <c r="I10" s="131">
        <v>-1.3838364737153292E-2</v>
      </c>
      <c r="J10" s="132">
        <v>1.5380245801109254E-2</v>
      </c>
      <c r="K10" s="131">
        <v>-3.8686057765471203E-2</v>
      </c>
      <c r="L10" s="133">
        <v>-1.6300862082224709E-2</v>
      </c>
    </row>
    <row r="11" spans="1:12" ht="13.5" customHeight="1" x14ac:dyDescent="0.25">
      <c r="A11" s="2205" t="s">
        <v>183</v>
      </c>
      <c r="B11" s="2215">
        <v>-19</v>
      </c>
      <c r="C11" s="2215">
        <v>-18</v>
      </c>
      <c r="D11" s="2215">
        <v>-18</v>
      </c>
      <c r="E11" s="2215">
        <v>-17</v>
      </c>
      <c r="F11" s="2215">
        <v>-19</v>
      </c>
      <c r="G11" s="2215">
        <v>-19</v>
      </c>
      <c r="H11" s="2215"/>
      <c r="I11" s="127">
        <v>3.6399270722240029E-2</v>
      </c>
      <c r="J11" s="128">
        <v>-2.9080637962662345E-2</v>
      </c>
      <c r="K11" s="127">
        <v>9.0982001488662829E-3</v>
      </c>
      <c r="L11" s="129">
        <v>-6.015765126858845E-2</v>
      </c>
    </row>
    <row r="12" spans="1:12" ht="13.5" customHeight="1" x14ac:dyDescent="0.25">
      <c r="A12" s="2205" t="s">
        <v>425</v>
      </c>
      <c r="B12" s="2215">
        <v>-40</v>
      </c>
      <c r="C12" s="2215">
        <v>-40</v>
      </c>
      <c r="D12" s="2215">
        <v>-41</v>
      </c>
      <c r="E12" s="2215">
        <v>-37</v>
      </c>
      <c r="F12" s="2215">
        <v>-38</v>
      </c>
      <c r="G12" s="2215">
        <v>-38</v>
      </c>
      <c r="H12" s="2215"/>
      <c r="I12" s="127">
        <v>-4.7537093269343659E-3</v>
      </c>
      <c r="J12" s="128">
        <v>3.8666642411530616E-2</v>
      </c>
      <c r="K12" s="127">
        <v>-2.8819556786496767E-2</v>
      </c>
      <c r="L12" s="129">
        <v>1.5076411438098902E-2</v>
      </c>
    </row>
    <row r="13" spans="1:12" ht="13.5" customHeight="1" x14ac:dyDescent="0.25">
      <c r="A13" s="2213" t="s">
        <v>196</v>
      </c>
      <c r="B13" s="2212">
        <v>-59</v>
      </c>
      <c r="C13" s="2212">
        <v>-59</v>
      </c>
      <c r="D13" s="2212">
        <v>-59</v>
      </c>
      <c r="E13" s="2212">
        <v>-55</v>
      </c>
      <c r="F13" s="2212">
        <v>-58</v>
      </c>
      <c r="G13" s="2212">
        <v>-58</v>
      </c>
      <c r="H13" s="2212"/>
      <c r="I13" s="131">
        <v>7.4253868917015199E-3</v>
      </c>
      <c r="J13" s="132">
        <v>1.4799883868546268E-2</v>
      </c>
      <c r="K13" s="131">
        <v>-1.769969064403791E-2</v>
      </c>
      <c r="L13" s="133">
        <v>-1.1523540094018778E-2</v>
      </c>
    </row>
    <row r="14" spans="1:12" ht="13.5" customHeight="1" x14ac:dyDescent="0.25">
      <c r="A14" s="2213" t="s">
        <v>199</v>
      </c>
      <c r="B14" s="2212">
        <v>43</v>
      </c>
      <c r="C14" s="2212">
        <v>44</v>
      </c>
      <c r="D14" s="2212">
        <v>48</v>
      </c>
      <c r="E14" s="2212">
        <v>37</v>
      </c>
      <c r="F14" s="2212">
        <v>42</v>
      </c>
      <c r="G14" s="2212">
        <v>51</v>
      </c>
      <c r="H14" s="2212"/>
      <c r="I14" s="131">
        <v>-4.1733025412611799E-2</v>
      </c>
      <c r="J14" s="132">
        <v>1.6181734596603457E-2</v>
      </c>
      <c r="K14" s="131">
        <v>-6.6666666666666666E-2</v>
      </c>
      <c r="L14" s="133">
        <v>-2.3255813953488372E-2</v>
      </c>
    </row>
    <row r="15" spans="1:12" ht="13.5" customHeight="1" x14ac:dyDescent="0.25">
      <c r="A15" s="2205" t="s">
        <v>201</v>
      </c>
      <c r="B15" s="2215">
        <v>0</v>
      </c>
      <c r="C15" s="2215">
        <v>-1</v>
      </c>
      <c r="D15" s="2215">
        <v>-2</v>
      </c>
      <c r="E15" s="2215">
        <v>-1</v>
      </c>
      <c r="F15" s="2215">
        <v>-1</v>
      </c>
      <c r="G15" s="2215">
        <v>-1</v>
      </c>
      <c r="H15" s="2215"/>
      <c r="I15" s="127" t="s">
        <v>447</v>
      </c>
      <c r="J15" s="128" t="s">
        <v>447</v>
      </c>
      <c r="K15" s="127"/>
      <c r="L15" s="129"/>
    </row>
    <row r="16" spans="1:12" ht="13.5" customHeight="1" x14ac:dyDescent="0.25">
      <c r="A16" s="2213" t="s">
        <v>202</v>
      </c>
      <c r="B16" s="2212">
        <v>43</v>
      </c>
      <c r="C16" s="2212">
        <v>43</v>
      </c>
      <c r="D16" s="2212">
        <v>46</v>
      </c>
      <c r="E16" s="2212">
        <v>36</v>
      </c>
      <c r="F16" s="2212">
        <v>41</v>
      </c>
      <c r="G16" s="2212">
        <v>50</v>
      </c>
      <c r="H16" s="2212"/>
      <c r="I16" s="131">
        <v>-1.046610158094451E-2</v>
      </c>
      <c r="J16" s="132">
        <v>3.9860731300692585E-2</v>
      </c>
      <c r="K16" s="131">
        <v>-3.4864325940846208E-2</v>
      </c>
      <c r="L16" s="133">
        <v>8.2046234234446191E-4</v>
      </c>
    </row>
    <row r="17" spans="1:16" ht="13.5" customHeight="1" x14ac:dyDescent="0.25">
      <c r="A17" s="2211"/>
      <c r="B17" s="2210"/>
      <c r="C17" s="2210"/>
      <c r="D17" s="2210"/>
      <c r="E17" s="2210"/>
      <c r="F17" s="2210"/>
      <c r="G17" s="2210"/>
      <c r="H17" s="2226"/>
      <c r="I17" s="2209"/>
      <c r="J17" s="2185"/>
      <c r="K17" s="2225"/>
      <c r="L17" s="2224"/>
    </row>
    <row r="18" spans="1:16" ht="13.5" customHeight="1" x14ac:dyDescent="0.25">
      <c r="A18" s="2205" t="s">
        <v>426</v>
      </c>
      <c r="B18" s="117">
        <v>57.8</v>
      </c>
      <c r="C18" s="117">
        <v>57.3</v>
      </c>
      <c r="D18" s="117">
        <v>55.1</v>
      </c>
      <c r="E18" s="117">
        <v>59.8</v>
      </c>
      <c r="F18" s="117">
        <v>58</v>
      </c>
      <c r="G18" s="117">
        <v>53.2</v>
      </c>
      <c r="H18" s="134"/>
      <c r="I18" s="118"/>
      <c r="J18" s="106"/>
      <c r="K18" s="2225"/>
      <c r="L18" s="2224"/>
    </row>
    <row r="19" spans="1:16" s="2106" customFormat="1" ht="13.5" customHeight="1" x14ac:dyDescent="0.15">
      <c r="A19" s="2136" t="s">
        <v>427</v>
      </c>
      <c r="B19" s="117">
        <v>11.521554166501287</v>
      </c>
      <c r="C19" s="117">
        <v>12.197530804003057</v>
      </c>
      <c r="D19" s="117">
        <v>13.425961803098065</v>
      </c>
      <c r="E19" s="117">
        <v>10.389711601344162</v>
      </c>
      <c r="F19" s="117">
        <v>11.138610619256569</v>
      </c>
      <c r="G19" s="117">
        <v>13.439520648693126</v>
      </c>
      <c r="H19" s="134"/>
      <c r="I19" s="118"/>
      <c r="J19" s="106"/>
      <c r="K19" s="2223"/>
      <c r="L19" s="2222"/>
    </row>
    <row r="20" spans="1:16" ht="13.5" customHeight="1" x14ac:dyDescent="0.25">
      <c r="A20" s="2205" t="s">
        <v>428</v>
      </c>
      <c r="B20" s="107">
        <v>1158</v>
      </c>
      <c r="C20" s="107">
        <v>1138</v>
      </c>
      <c r="D20" s="107">
        <v>1054</v>
      </c>
      <c r="E20" s="107">
        <v>1015</v>
      </c>
      <c r="F20" s="107">
        <v>1139</v>
      </c>
      <c r="G20" s="107">
        <v>1114</v>
      </c>
      <c r="H20" s="135"/>
      <c r="I20" s="120">
        <v>1.7859153662729877E-2</v>
      </c>
      <c r="J20" s="136">
        <v>1.628585464723659E-2</v>
      </c>
      <c r="K20" s="120">
        <v>3.3776038689712046E-2</v>
      </c>
      <c r="L20" s="121">
        <v>-3.5410758073073048E-2</v>
      </c>
    </row>
    <row r="21" spans="1:16" ht="13.5" customHeight="1" x14ac:dyDescent="0.25">
      <c r="A21" s="2136" t="s">
        <v>429</v>
      </c>
      <c r="B21" s="107">
        <v>5080</v>
      </c>
      <c r="C21" s="107">
        <v>5081</v>
      </c>
      <c r="D21" s="107">
        <v>4818</v>
      </c>
      <c r="E21" s="107">
        <v>4787</v>
      </c>
      <c r="F21" s="107">
        <v>4894</v>
      </c>
      <c r="G21" s="107">
        <v>5072</v>
      </c>
      <c r="H21" s="135"/>
      <c r="I21" s="120">
        <v>-2.1158796910448311E-4</v>
      </c>
      <c r="J21" s="136">
        <v>3.7990380369632225E-2</v>
      </c>
      <c r="K21" s="120">
        <v>1.0891609440419097E-2</v>
      </c>
      <c r="L21" s="121">
        <v>-1.7859836181132183E-2</v>
      </c>
    </row>
    <row r="22" spans="1:16" ht="13.5" customHeight="1" thickBot="1" x14ac:dyDescent="0.3">
      <c r="A22" s="2205" t="s">
        <v>430</v>
      </c>
      <c r="B22" s="107">
        <v>922</v>
      </c>
      <c r="C22" s="107">
        <v>934</v>
      </c>
      <c r="D22" s="107">
        <v>944</v>
      </c>
      <c r="E22" s="107">
        <v>921</v>
      </c>
      <c r="F22" s="107">
        <v>915</v>
      </c>
      <c r="G22" s="107">
        <v>957</v>
      </c>
      <c r="H22" s="135"/>
      <c r="I22" s="122">
        <v>-1.2854956276022981E-2</v>
      </c>
      <c r="J22" s="137">
        <v>7.4939916976185421E-3</v>
      </c>
      <c r="K22" s="122">
        <v>-1.2854956276022981E-2</v>
      </c>
      <c r="L22" s="123">
        <v>7.4939916976185421E-3</v>
      </c>
      <c r="P22" s="2214"/>
    </row>
    <row r="23" spans="1:16" ht="13.5" customHeight="1" thickBot="1" x14ac:dyDescent="0.3">
      <c r="A23" s="2106"/>
      <c r="B23" s="2106"/>
      <c r="C23" s="2106"/>
      <c r="D23" s="2106"/>
      <c r="E23" s="2106"/>
      <c r="F23" s="2106"/>
      <c r="G23" s="2106"/>
      <c r="H23" s="2106"/>
      <c r="I23" s="2106"/>
      <c r="J23" s="2106"/>
    </row>
    <row r="24" spans="1:16" ht="13.5" customHeight="1" x14ac:dyDescent="0.25">
      <c r="A24" s="2317" t="s">
        <v>1437</v>
      </c>
      <c r="B24" s="2141"/>
      <c r="C24" s="2141"/>
      <c r="D24" s="2141"/>
      <c r="E24" s="2141"/>
      <c r="F24" s="2141"/>
      <c r="G24" s="2141"/>
      <c r="H24" s="2141"/>
      <c r="I24" s="2319" t="s">
        <v>423</v>
      </c>
      <c r="J24" s="2202"/>
      <c r="K24" s="2320" t="s">
        <v>431</v>
      </c>
      <c r="L24" s="2201"/>
    </row>
    <row r="25" spans="1:16" ht="13.5" customHeight="1" thickBot="1" x14ac:dyDescent="0.3">
      <c r="A25" s="2106"/>
      <c r="B25" s="2106"/>
      <c r="C25" s="2106"/>
      <c r="D25" s="2106"/>
      <c r="E25" s="2106"/>
      <c r="F25" s="2106"/>
      <c r="G25" s="2106"/>
      <c r="H25" s="2109"/>
      <c r="I25" s="2200"/>
      <c r="J25" s="2108"/>
      <c r="K25" s="2198"/>
      <c r="L25" s="2197"/>
    </row>
    <row r="26" spans="1:16" ht="13.5" customHeight="1" thickBot="1" x14ac:dyDescent="0.3">
      <c r="A26" s="2196" t="s">
        <v>432</v>
      </c>
      <c r="B26" s="2195" t="s">
        <v>619</v>
      </c>
      <c r="C26" s="2195" t="s">
        <v>143</v>
      </c>
      <c r="D26" s="2195" t="s">
        <v>144</v>
      </c>
      <c r="E26" s="2195" t="s">
        <v>145</v>
      </c>
      <c r="F26" s="2195" t="s">
        <v>146</v>
      </c>
      <c r="G26" s="2195" t="s">
        <v>147</v>
      </c>
      <c r="H26" s="2194"/>
      <c r="I26" s="2193" t="s">
        <v>1339</v>
      </c>
      <c r="J26" s="2192" t="s">
        <v>1338</v>
      </c>
      <c r="K26" s="2193" t="s">
        <v>1339</v>
      </c>
      <c r="L26" s="2316" t="s">
        <v>1338</v>
      </c>
    </row>
    <row r="27" spans="1:16" ht="13.5" customHeight="1" x14ac:dyDescent="0.25">
      <c r="A27" s="2162" t="s">
        <v>433</v>
      </c>
      <c r="B27" s="2267">
        <v>0</v>
      </c>
      <c r="C27" s="2267">
        <v>0</v>
      </c>
      <c r="D27" s="2267">
        <v>0</v>
      </c>
      <c r="E27" s="2267">
        <v>0</v>
      </c>
      <c r="F27" s="2267">
        <v>9.9999999999997868E-2</v>
      </c>
      <c r="G27" s="2267">
        <v>9.9999999999997868E-2</v>
      </c>
      <c r="H27" s="2267"/>
      <c r="I27" s="2278">
        <v>-0.30914477603355189</v>
      </c>
      <c r="J27" s="2292">
        <v>0.42111156351550927</v>
      </c>
      <c r="K27" s="139">
        <v>-0.30147245072872209</v>
      </c>
      <c r="L27" s="140">
        <v>0.34464708940653682</v>
      </c>
    </row>
    <row r="28" spans="1:16" ht="13.5" customHeight="1" x14ac:dyDescent="0.25">
      <c r="A28" s="2162" t="s">
        <v>434</v>
      </c>
      <c r="B28" s="2267">
        <v>26.4</v>
      </c>
      <c r="C28" s="2267">
        <v>26.7</v>
      </c>
      <c r="D28" s="2267">
        <v>25.7</v>
      </c>
      <c r="E28" s="2267">
        <v>25</v>
      </c>
      <c r="F28" s="2267">
        <v>24.2</v>
      </c>
      <c r="G28" s="2267">
        <v>24</v>
      </c>
      <c r="H28" s="2267"/>
      <c r="I28" s="2278">
        <v>-1.364110243511002E-2</v>
      </c>
      <c r="J28" s="2292">
        <v>8.7844436536550205E-2</v>
      </c>
      <c r="K28" s="141">
        <v>-2.1493797280025344E-3</v>
      </c>
      <c r="L28" s="140">
        <v>2.6597709932314036E-2</v>
      </c>
    </row>
    <row r="29" spans="1:16" ht="13.5" customHeight="1" thickBot="1" x14ac:dyDescent="0.3">
      <c r="A29" s="2161" t="s">
        <v>435</v>
      </c>
      <c r="B29" s="2265">
        <v>1.3</v>
      </c>
      <c r="C29" s="2265">
        <v>1.3</v>
      </c>
      <c r="D29" s="2265">
        <v>1.2</v>
      </c>
      <c r="E29" s="2265">
        <v>1.2</v>
      </c>
      <c r="F29" s="2265">
        <v>1.1000000000000001</v>
      </c>
      <c r="G29" s="2265">
        <v>1.1000000000000001</v>
      </c>
      <c r="H29" s="2265"/>
      <c r="I29" s="2291">
        <v>1.2089309836396563E-2</v>
      </c>
      <c r="J29" s="2290">
        <v>0.1205005196388786</v>
      </c>
      <c r="K29" s="142">
        <v>2.3517632027776871E-2</v>
      </c>
      <c r="L29" s="143">
        <v>5.9048204971283887E-2</v>
      </c>
    </row>
    <row r="30" spans="1:16" ht="13.5" customHeight="1" x14ac:dyDescent="0.25">
      <c r="A30" s="2135" t="s">
        <v>436</v>
      </c>
      <c r="B30" s="2255">
        <v>27.7</v>
      </c>
      <c r="C30" s="2255">
        <v>28</v>
      </c>
      <c r="D30" s="2255">
        <v>26.9</v>
      </c>
      <c r="E30" s="2255">
        <v>26.2</v>
      </c>
      <c r="F30" s="2255">
        <v>25.4</v>
      </c>
      <c r="G30" s="2255">
        <v>25.2</v>
      </c>
      <c r="H30" s="2255"/>
      <c r="I30" s="2289">
        <v>-1.2801718301643839E-2</v>
      </c>
      <c r="J30" s="2288">
        <v>8.9502736022099613E-2</v>
      </c>
      <c r="K30" s="144">
        <v>-1.3164389471552445E-3</v>
      </c>
      <c r="L30" s="145">
        <v>2.8236181524260554E-2</v>
      </c>
      <c r="M30" s="2214"/>
      <c r="N30" s="2214"/>
    </row>
    <row r="31" spans="1:16" ht="13.5" customHeight="1" x14ac:dyDescent="0.25">
      <c r="A31" s="2157"/>
      <c r="B31" s="2263"/>
      <c r="C31" s="2263"/>
      <c r="D31" s="2263"/>
      <c r="E31" s="2263"/>
      <c r="F31" s="2263"/>
      <c r="G31" s="2263"/>
      <c r="H31" s="2263"/>
      <c r="I31" s="2287"/>
      <c r="J31" s="2286"/>
      <c r="K31" s="2225"/>
      <c r="L31" s="2224"/>
      <c r="M31" s="2214"/>
      <c r="N31" s="2214"/>
    </row>
    <row r="32" spans="1:16" ht="13.5" customHeight="1" x14ac:dyDescent="0.25">
      <c r="A32" s="2136" t="s">
        <v>437</v>
      </c>
      <c r="B32" s="2259">
        <v>0.30000000000000071</v>
      </c>
      <c r="C32" s="2259">
        <v>0.40000000000000036</v>
      </c>
      <c r="D32" s="2259">
        <v>0.29999999999999893</v>
      </c>
      <c r="E32" s="2259">
        <v>0.40000000000000036</v>
      </c>
      <c r="F32" s="2259">
        <v>0.30000000000000071</v>
      </c>
      <c r="G32" s="2259">
        <v>0.29999999999999893</v>
      </c>
      <c r="H32" s="2259"/>
      <c r="I32" s="127">
        <v>1.3251546256243316E-2</v>
      </c>
      <c r="J32" s="128">
        <v>4.9773080528989426E-2</v>
      </c>
      <c r="K32" s="127">
        <v>2.4504259138496864E-2</v>
      </c>
      <c r="L32" s="129">
        <v>-6.7111171914449033E-3</v>
      </c>
      <c r="M32" s="2214"/>
      <c r="N32" s="2214"/>
    </row>
    <row r="33" spans="1:14" ht="13.5" customHeight="1" thickBot="1" x14ac:dyDescent="0.3">
      <c r="A33" s="2149" t="s">
        <v>438</v>
      </c>
      <c r="B33" s="2257">
        <v>8.5</v>
      </c>
      <c r="C33" s="2257">
        <v>8.6999999999999993</v>
      </c>
      <c r="D33" s="2257">
        <v>8.8000000000000007</v>
      </c>
      <c r="E33" s="2257">
        <v>8.1999999999999993</v>
      </c>
      <c r="F33" s="2257">
        <v>8.1</v>
      </c>
      <c r="G33" s="2257">
        <v>8.3000000000000007</v>
      </c>
      <c r="H33" s="2257"/>
      <c r="I33" s="146">
        <v>-2.7223418248958832E-2</v>
      </c>
      <c r="J33" s="147">
        <v>4.898316014028728E-2</v>
      </c>
      <c r="K33" s="146">
        <v>-1.5373520214221137E-2</v>
      </c>
      <c r="L33" s="148">
        <v>-1.2678649942955488E-2</v>
      </c>
      <c r="M33" s="2214"/>
      <c r="N33" s="2214"/>
    </row>
    <row r="34" spans="1:14" ht="13.5" customHeight="1" thickBot="1" x14ac:dyDescent="0.3">
      <c r="A34" s="2135" t="s">
        <v>439</v>
      </c>
      <c r="B34" s="2255">
        <v>8.8000000000000007</v>
      </c>
      <c r="C34" s="2255">
        <v>9.1</v>
      </c>
      <c r="D34" s="2255">
        <v>9.1</v>
      </c>
      <c r="E34" s="2255">
        <v>8.6</v>
      </c>
      <c r="F34" s="2255">
        <v>8.4</v>
      </c>
      <c r="G34" s="2255">
        <v>8.6</v>
      </c>
      <c r="H34" s="2255"/>
      <c r="I34" s="149">
        <v>-2.5706154979879863E-2</v>
      </c>
      <c r="J34" s="150">
        <v>4.9013933217901519E-2</v>
      </c>
      <c r="K34" s="149">
        <v>-1.3875115534682934E-2</v>
      </c>
      <c r="L34" s="151">
        <v>-1.2447038700257918E-2</v>
      </c>
    </row>
    <row r="35" spans="1:14" ht="15" x14ac:dyDescent="0.25">
      <c r="A35" s="2106"/>
      <c r="B35" s="2106"/>
      <c r="C35" s="2106"/>
      <c r="D35" s="2106"/>
      <c r="E35" s="2106"/>
      <c r="F35" s="2106"/>
      <c r="G35" s="2106"/>
      <c r="H35" s="2108"/>
      <c r="I35" s="2106"/>
      <c r="J35" s="2111"/>
    </row>
    <row r="36" spans="1:14" ht="15" hidden="1" customHeight="1" x14ac:dyDescent="0.25">
      <c r="A36" s="2106"/>
      <c r="B36" s="2106"/>
      <c r="C36" s="2106"/>
      <c r="D36" s="2106"/>
      <c r="E36" s="2106"/>
      <c r="F36" s="2106"/>
      <c r="G36" s="2106"/>
      <c r="H36" s="2108"/>
      <c r="I36" s="2106"/>
      <c r="J36" s="2106"/>
    </row>
    <row r="37" spans="1:14" ht="15" hidden="1" customHeight="1" x14ac:dyDescent="0.25">
      <c r="A37" s="2111"/>
      <c r="B37" s="2111"/>
      <c r="C37" s="2111"/>
      <c r="D37" s="2111"/>
      <c r="E37" s="2111"/>
      <c r="F37" s="2111"/>
      <c r="G37" s="2111"/>
      <c r="H37" s="2111"/>
      <c r="I37" s="2111"/>
      <c r="J37" s="2111"/>
    </row>
    <row r="38" spans="1:14" ht="15" hidden="1" customHeight="1" x14ac:dyDescent="0.25">
      <c r="A38" s="2111"/>
      <c r="B38" s="2111"/>
      <c r="C38" s="2111"/>
      <c r="D38" s="2111"/>
      <c r="E38" s="2111"/>
      <c r="F38" s="2111"/>
      <c r="G38" s="2111"/>
      <c r="H38" s="2111"/>
      <c r="I38" s="2111"/>
      <c r="J38" s="2111"/>
    </row>
    <row r="39" spans="1:14" ht="15" hidden="1" customHeight="1" x14ac:dyDescent="0.25">
      <c r="A39" s="2111"/>
      <c r="B39" s="2111"/>
      <c r="C39" s="2111"/>
      <c r="D39" s="2111"/>
      <c r="E39" s="2111"/>
      <c r="F39" s="2111"/>
      <c r="G39" s="2111"/>
      <c r="H39" s="2111"/>
      <c r="I39" s="2111"/>
      <c r="J39" s="2111"/>
    </row>
    <row r="40" spans="1:14" ht="15" hidden="1" customHeight="1" x14ac:dyDescent="0.25">
      <c r="A40" s="2111"/>
      <c r="B40" s="2111"/>
      <c r="C40" s="2111"/>
      <c r="D40" s="2111"/>
      <c r="E40" s="2111"/>
      <c r="F40" s="2111"/>
      <c r="G40" s="2111"/>
      <c r="H40" s="2111"/>
      <c r="I40" s="2111"/>
      <c r="J40" s="2111"/>
    </row>
    <row r="41" spans="1:14" ht="15" hidden="1" customHeight="1" x14ac:dyDescent="0.25">
      <c r="A41" s="2111"/>
      <c r="B41" s="2111"/>
      <c r="C41" s="2111" t="s">
        <v>148</v>
      </c>
      <c r="D41" s="2111" t="s">
        <v>148</v>
      </c>
      <c r="E41" s="2111"/>
      <c r="F41" s="2111"/>
      <c r="G41" s="2111"/>
      <c r="H41" s="2111"/>
      <c r="I41" s="2111"/>
      <c r="J41" s="2111"/>
    </row>
    <row r="42" spans="1:14" ht="15" hidden="1" customHeight="1" x14ac:dyDescent="0.25">
      <c r="A42" s="2111"/>
      <c r="B42" s="2111"/>
      <c r="C42" s="2111"/>
      <c r="D42" s="2111"/>
      <c r="E42" s="2111"/>
      <c r="F42" s="2111"/>
      <c r="G42" s="2111"/>
      <c r="H42" s="2111"/>
      <c r="I42" s="2111"/>
      <c r="J42" s="2111"/>
    </row>
    <row r="43" spans="1:14" ht="15" hidden="1" customHeight="1" x14ac:dyDescent="0.25">
      <c r="A43" s="2111"/>
      <c r="B43" s="2111"/>
      <c r="C43" s="2111"/>
      <c r="D43" s="2111"/>
      <c r="E43" s="2111"/>
      <c r="F43" s="2111"/>
      <c r="G43" s="2111"/>
      <c r="H43" s="2111"/>
      <c r="I43" s="2111"/>
      <c r="J43" s="2111"/>
    </row>
    <row r="44" spans="1:14" ht="15" hidden="1" customHeight="1" x14ac:dyDescent="0.25">
      <c r="A44" s="2111"/>
      <c r="B44" s="2111"/>
      <c r="C44" s="2111"/>
      <c r="D44" s="2111"/>
      <c r="E44" s="2111"/>
      <c r="F44" s="2111"/>
      <c r="G44" s="2111"/>
      <c r="H44" s="2111"/>
      <c r="I44" s="2111"/>
      <c r="J44" s="2111"/>
    </row>
    <row r="45" spans="1:14" ht="15" hidden="1" customHeight="1" x14ac:dyDescent="0.25">
      <c r="A45" s="2111"/>
      <c r="B45" s="2111"/>
      <c r="C45" s="2111"/>
      <c r="D45" s="2111"/>
      <c r="E45" s="2111"/>
      <c r="F45" s="2111"/>
      <c r="G45" s="2111"/>
      <c r="H45" s="2111"/>
      <c r="I45" s="2111"/>
      <c r="J45" s="2111"/>
    </row>
    <row r="46" spans="1:14" ht="15" hidden="1" customHeight="1" x14ac:dyDescent="0.25">
      <c r="A46" s="2111"/>
      <c r="B46" s="2111"/>
      <c r="C46" s="2111"/>
      <c r="D46" s="2111"/>
      <c r="E46" s="2111"/>
      <c r="F46" s="2111"/>
      <c r="G46" s="2111"/>
      <c r="H46" s="2111"/>
      <c r="I46" s="2111"/>
      <c r="J46" s="2111"/>
    </row>
    <row r="47" spans="1:14" ht="15" hidden="1" customHeight="1" x14ac:dyDescent="0.25">
      <c r="A47" s="2111"/>
      <c r="B47" s="2111"/>
      <c r="C47" s="2111"/>
      <c r="D47" s="2111"/>
      <c r="E47" s="2111"/>
      <c r="F47" s="2111"/>
      <c r="G47" s="2111"/>
      <c r="H47" s="2111"/>
      <c r="I47" s="2111"/>
      <c r="J47" s="2111"/>
    </row>
    <row r="48" spans="1:14" ht="15" hidden="1" customHeight="1" x14ac:dyDescent="0.25">
      <c r="A48" s="2111"/>
      <c r="B48" s="2111"/>
      <c r="C48" s="2111"/>
      <c r="D48" s="2111"/>
      <c r="E48" s="2111"/>
      <c r="F48" s="2111"/>
      <c r="G48" s="2111"/>
      <c r="H48" s="2111"/>
      <c r="I48" s="2111"/>
      <c r="J48" s="2111"/>
    </row>
    <row r="49" spans="1:12" ht="15" hidden="1" customHeight="1" x14ac:dyDescent="0.25">
      <c r="A49" s="2111"/>
      <c r="B49" s="2111"/>
      <c r="C49" s="2111"/>
      <c r="D49" s="2111"/>
      <c r="E49" s="2111"/>
      <c r="F49" s="2111"/>
      <c r="G49" s="2111"/>
      <c r="H49" s="2111"/>
      <c r="I49" s="2111"/>
      <c r="J49" s="2111"/>
    </row>
    <row r="50" spans="1:12" ht="15" hidden="1" customHeight="1" x14ac:dyDescent="0.25">
      <c r="A50" s="2111"/>
      <c r="B50" s="2111"/>
      <c r="C50" s="2111"/>
      <c r="D50" s="2111"/>
      <c r="E50" s="2111"/>
      <c r="F50" s="2111"/>
      <c r="G50" s="2111"/>
      <c r="H50" s="2111"/>
      <c r="I50" s="2111"/>
      <c r="J50" s="2111"/>
    </row>
    <row r="51" spans="1:12" ht="15" hidden="1" customHeight="1" x14ac:dyDescent="0.25">
      <c r="A51" s="2111"/>
      <c r="B51" s="2111"/>
      <c r="C51" s="2111"/>
      <c r="D51" s="2111"/>
      <c r="E51" s="2111"/>
      <c r="F51" s="2111"/>
      <c r="G51" s="2111"/>
      <c r="H51" s="2111"/>
      <c r="I51" s="2111"/>
      <c r="J51" s="2111"/>
    </row>
    <row r="52" spans="1:12" ht="15" hidden="1" customHeight="1" x14ac:dyDescent="0.25">
      <c r="A52" s="2111"/>
      <c r="B52" s="2111"/>
      <c r="C52" s="2111"/>
      <c r="D52" s="2111"/>
      <c r="E52" s="2111"/>
      <c r="F52" s="2111"/>
      <c r="G52" s="2111"/>
      <c r="H52" s="2111"/>
      <c r="I52" s="2111"/>
      <c r="J52" s="2111"/>
    </row>
    <row r="53" spans="1:12" ht="15" hidden="1" customHeight="1" x14ac:dyDescent="0.25">
      <c r="A53" s="2111"/>
      <c r="B53" s="2111"/>
      <c r="C53" s="2111"/>
      <c r="D53" s="2111"/>
      <c r="E53" s="2111"/>
      <c r="F53" s="2111"/>
      <c r="G53" s="2111"/>
      <c r="H53" s="2111"/>
      <c r="I53" s="2111"/>
      <c r="J53" s="2111"/>
    </row>
    <row r="54" spans="1:12" ht="2.25" hidden="1" customHeight="1" x14ac:dyDescent="0.25">
      <c r="A54" s="2111"/>
      <c r="B54" s="2111"/>
      <c r="C54" s="2111"/>
      <c r="D54" s="2111"/>
      <c r="E54" s="2111"/>
      <c r="F54" s="2111"/>
      <c r="G54" s="2111"/>
      <c r="H54" s="2111"/>
      <c r="I54" s="2111"/>
      <c r="J54" s="2111"/>
    </row>
    <row r="55" spans="1:12" ht="15" hidden="1" customHeight="1" x14ac:dyDescent="0.25">
      <c r="A55" s="2111"/>
      <c r="B55" s="2111"/>
      <c r="C55" s="2111"/>
      <c r="D55" s="2111"/>
      <c r="E55" s="2111"/>
      <c r="F55" s="2111"/>
      <c r="G55" s="2111"/>
      <c r="H55" s="2111"/>
      <c r="I55" s="2111"/>
      <c r="J55" s="2111"/>
    </row>
    <row r="56" spans="1:12" ht="15" hidden="1" customHeight="1" x14ac:dyDescent="0.25">
      <c r="A56" s="2111"/>
      <c r="B56" s="2111"/>
      <c r="C56" s="2111"/>
      <c r="D56" s="2111"/>
      <c r="E56" s="2111"/>
      <c r="F56" s="2111"/>
      <c r="G56" s="2111"/>
      <c r="H56" s="2111"/>
      <c r="I56" s="2111"/>
      <c r="J56" s="2111"/>
    </row>
    <row r="57" spans="1:12" ht="15" hidden="1" customHeight="1" x14ac:dyDescent="0.25">
      <c r="A57" s="2111"/>
      <c r="B57" s="2111"/>
      <c r="C57" s="2111"/>
      <c r="D57" s="2111"/>
      <c r="E57" s="2111"/>
      <c r="F57" s="2111"/>
      <c r="G57" s="2111"/>
      <c r="H57" s="2111"/>
      <c r="I57" s="2111"/>
      <c r="J57" s="2111"/>
    </row>
    <row r="58" spans="1:12" ht="15" hidden="1" customHeight="1" x14ac:dyDescent="0.25">
      <c r="A58" s="2111"/>
      <c r="B58" s="2111"/>
      <c r="C58" s="2111"/>
      <c r="D58" s="2111"/>
      <c r="E58" s="2111"/>
      <c r="F58" s="2111"/>
      <c r="G58" s="2111"/>
      <c r="H58" s="2111"/>
      <c r="I58" s="2111"/>
      <c r="J58" s="2111"/>
    </row>
    <row r="59" spans="1:12" ht="15" hidden="1" customHeight="1" x14ac:dyDescent="0.25">
      <c r="A59" s="2111"/>
      <c r="B59" s="2111"/>
      <c r="C59" s="2111"/>
      <c r="D59" s="2111"/>
      <c r="E59" s="2111"/>
      <c r="F59" s="2111"/>
      <c r="G59" s="2111"/>
      <c r="H59" s="2111"/>
      <c r="I59" s="2111"/>
      <c r="J59" s="2111"/>
    </row>
    <row r="60" spans="1:12" ht="15" hidden="1" customHeight="1" x14ac:dyDescent="0.25">
      <c r="A60" s="2111"/>
      <c r="B60" s="2111"/>
      <c r="C60" s="2111"/>
      <c r="D60" s="2111"/>
      <c r="E60" s="2111"/>
      <c r="F60" s="2111"/>
      <c r="G60" s="2111"/>
      <c r="H60" s="2111"/>
      <c r="I60" s="2111"/>
      <c r="J60" s="2111"/>
    </row>
    <row r="61" spans="1:12" ht="15" hidden="1" customHeight="1" x14ac:dyDescent="0.25">
      <c r="A61" s="2106"/>
      <c r="B61" s="2106"/>
      <c r="C61" s="2106"/>
      <c r="D61" s="2106"/>
      <c r="E61" s="2106"/>
      <c r="F61" s="2106"/>
      <c r="G61" s="2106"/>
      <c r="H61" s="2108"/>
      <c r="I61" s="2106"/>
      <c r="J61" s="2106"/>
    </row>
    <row r="62" spans="1:12" ht="13.5" customHeight="1" x14ac:dyDescent="0.25">
      <c r="A62" s="2313" t="s">
        <v>1436</v>
      </c>
      <c r="B62" s="2230"/>
      <c r="C62" s="2230"/>
      <c r="D62" s="2230"/>
      <c r="E62" s="2230"/>
      <c r="F62" s="2230"/>
      <c r="G62" s="2230"/>
      <c r="H62" s="2285"/>
      <c r="I62" s="2230"/>
      <c r="J62" s="2230"/>
    </row>
    <row r="63" spans="1:12" ht="13.5" customHeight="1" thickBot="1" x14ac:dyDescent="0.3">
      <c r="A63" s="2106"/>
      <c r="B63" s="2106"/>
      <c r="C63" s="2106"/>
      <c r="D63" s="2106"/>
      <c r="E63" s="2106"/>
      <c r="F63" s="2106"/>
      <c r="G63" s="2106"/>
      <c r="H63" s="2106"/>
      <c r="I63" s="2106"/>
      <c r="J63" s="2106"/>
    </row>
    <row r="64" spans="1:12" ht="13.5" customHeight="1" x14ac:dyDescent="0.25">
      <c r="A64" s="2317" t="s">
        <v>1435</v>
      </c>
      <c r="B64" s="2141"/>
      <c r="C64" s="2141"/>
      <c r="D64" s="2141"/>
      <c r="E64" s="2141"/>
      <c r="F64" s="2141"/>
      <c r="G64" s="2141"/>
      <c r="H64" s="2141"/>
      <c r="I64" s="2321" t="s">
        <v>423</v>
      </c>
      <c r="J64" s="2170"/>
      <c r="K64" s="2318" t="s">
        <v>431</v>
      </c>
      <c r="L64" s="2221"/>
    </row>
    <row r="65" spans="1:17" ht="13.5" customHeight="1" thickBot="1" x14ac:dyDescent="0.3">
      <c r="A65" s="2106"/>
      <c r="B65" s="2106"/>
      <c r="C65" s="2106"/>
      <c r="D65" s="2106"/>
      <c r="E65" s="2106"/>
      <c r="F65" s="2106"/>
      <c r="G65" s="2106"/>
      <c r="H65" s="2109"/>
      <c r="I65" s="2220"/>
      <c r="J65" s="2199"/>
      <c r="L65" s="2219"/>
    </row>
    <row r="66" spans="1:17" ht="13.5" customHeight="1" thickBot="1" x14ac:dyDescent="0.3">
      <c r="A66" s="2196" t="s">
        <v>142</v>
      </c>
      <c r="B66" s="2195" t="s">
        <v>619</v>
      </c>
      <c r="C66" s="2195" t="s">
        <v>143</v>
      </c>
      <c r="D66" s="2195" t="s">
        <v>144</v>
      </c>
      <c r="E66" s="2195" t="s">
        <v>145</v>
      </c>
      <c r="F66" s="2195" t="s">
        <v>146</v>
      </c>
      <c r="G66" s="2195" t="s">
        <v>147</v>
      </c>
      <c r="H66" s="2194"/>
      <c r="I66" s="2193" t="s">
        <v>1339</v>
      </c>
      <c r="J66" s="2192" t="s">
        <v>1338</v>
      </c>
      <c r="K66" s="2193" t="s">
        <v>1339</v>
      </c>
      <c r="L66" s="2316" t="s">
        <v>1338</v>
      </c>
    </row>
    <row r="67" spans="1:17" ht="13.5" customHeight="1" x14ac:dyDescent="0.25">
      <c r="A67" s="2205" t="s">
        <v>153</v>
      </c>
      <c r="B67" s="2218">
        <v>179</v>
      </c>
      <c r="C67" s="2218">
        <v>180</v>
      </c>
      <c r="D67" s="2218">
        <v>169</v>
      </c>
      <c r="E67" s="2218">
        <v>165</v>
      </c>
      <c r="F67" s="2218">
        <v>148</v>
      </c>
      <c r="G67" s="2218">
        <v>147</v>
      </c>
      <c r="H67" s="2218"/>
      <c r="I67" s="2217">
        <v>-1.0059851474852321E-4</v>
      </c>
      <c r="J67" s="152">
        <v>0.20542195244471548</v>
      </c>
      <c r="K67" s="153">
        <v>2.5430212981735381E-2</v>
      </c>
      <c r="L67" s="126">
        <v>0.2624998111493268</v>
      </c>
    </row>
    <row r="68" spans="1:17" ht="13.5" customHeight="1" x14ac:dyDescent="0.25">
      <c r="A68" s="2205" t="s">
        <v>129</v>
      </c>
      <c r="B68" s="2215">
        <v>62</v>
      </c>
      <c r="C68" s="2215">
        <v>57</v>
      </c>
      <c r="D68" s="2215">
        <v>63</v>
      </c>
      <c r="E68" s="2215">
        <v>65</v>
      </c>
      <c r="F68" s="2215">
        <v>62</v>
      </c>
      <c r="G68" s="2215">
        <v>63</v>
      </c>
      <c r="H68" s="2215"/>
      <c r="I68" s="127">
        <v>8.7634647129505264E-2</v>
      </c>
      <c r="J68" s="129">
        <v>1.04450214318748E-2</v>
      </c>
      <c r="K68" s="153">
        <v>0.13264632693835296</v>
      </c>
      <c r="L68" s="129">
        <v>3.1626653019247108E-2</v>
      </c>
    </row>
    <row r="69" spans="1:17" ht="13.5" customHeight="1" x14ac:dyDescent="0.25">
      <c r="A69" s="2205" t="s">
        <v>161</v>
      </c>
      <c r="B69" s="2215">
        <v>7</v>
      </c>
      <c r="C69" s="2215">
        <v>6</v>
      </c>
      <c r="D69" s="2215">
        <v>8</v>
      </c>
      <c r="E69" s="2215">
        <v>5</v>
      </c>
      <c r="F69" s="2215">
        <v>10</v>
      </c>
      <c r="G69" s="2215">
        <v>17</v>
      </c>
      <c r="H69" s="2215"/>
      <c r="I69" s="127">
        <v>0.11876377370794609</v>
      </c>
      <c r="J69" s="129">
        <v>-0.31066228868917906</v>
      </c>
      <c r="K69" s="153">
        <v>0.14442316781004882</v>
      </c>
      <c r="L69" s="129">
        <v>-0.27849972691071295</v>
      </c>
    </row>
    <row r="70" spans="1:17" ht="13.5" customHeight="1" x14ac:dyDescent="0.25">
      <c r="A70" s="2205" t="s">
        <v>424</v>
      </c>
      <c r="B70" s="2215">
        <v>0</v>
      </c>
      <c r="C70" s="2215">
        <v>0</v>
      </c>
      <c r="D70" s="2215">
        <v>1</v>
      </c>
      <c r="E70" s="2215">
        <v>0</v>
      </c>
      <c r="F70" s="2215">
        <v>0</v>
      </c>
      <c r="G70" s="2215">
        <v>0</v>
      </c>
      <c r="H70" s="2215"/>
      <c r="I70" s="127">
        <v>-0.70046406371011027</v>
      </c>
      <c r="J70" s="129">
        <v>-0.1061322632377328</v>
      </c>
      <c r="K70" s="153">
        <v>-0.63514103566518287</v>
      </c>
      <c r="L70" s="130">
        <v>0.15279086759514746</v>
      </c>
    </row>
    <row r="71" spans="1:17" ht="13.5" customHeight="1" x14ac:dyDescent="0.25">
      <c r="A71" s="2213" t="s">
        <v>172</v>
      </c>
      <c r="B71" s="2216">
        <v>248</v>
      </c>
      <c r="C71" s="2216">
        <v>243</v>
      </c>
      <c r="D71" s="2216">
        <v>241</v>
      </c>
      <c r="E71" s="2216">
        <v>235</v>
      </c>
      <c r="F71" s="2216">
        <v>220</v>
      </c>
      <c r="G71" s="2216">
        <v>227</v>
      </c>
      <c r="H71" s="2216"/>
      <c r="I71" s="131">
        <v>2.3159308305929459E-2</v>
      </c>
      <c r="J71" s="133">
        <v>0.12823041258864906</v>
      </c>
      <c r="K71" s="154">
        <v>5.2598039094089305E-2</v>
      </c>
      <c r="L71" s="133">
        <v>0.17408037019992986</v>
      </c>
    </row>
    <row r="72" spans="1:17" ht="13.5" customHeight="1" x14ac:dyDescent="0.25">
      <c r="A72" s="2205" t="s">
        <v>183</v>
      </c>
      <c r="B72" s="2215">
        <v>-35</v>
      </c>
      <c r="C72" s="2215">
        <v>-35</v>
      </c>
      <c r="D72" s="2215">
        <v>-36</v>
      </c>
      <c r="E72" s="2215">
        <v>-38</v>
      </c>
      <c r="F72" s="2215">
        <v>-38</v>
      </c>
      <c r="G72" s="2215">
        <v>-39</v>
      </c>
      <c r="H72" s="2215"/>
      <c r="I72" s="127">
        <v>-5.5207591565539947E-3</v>
      </c>
      <c r="J72" s="129">
        <v>-9.5112322189806489E-2</v>
      </c>
      <c r="K72" s="153">
        <v>2.0715752171424941E-2</v>
      </c>
      <c r="L72" s="129">
        <v>-4.9812214751054698E-2</v>
      </c>
    </row>
    <row r="73" spans="1:17" ht="13.5" customHeight="1" x14ac:dyDescent="0.25">
      <c r="A73" s="2205" t="s">
        <v>425</v>
      </c>
      <c r="B73" s="2215">
        <v>-73</v>
      </c>
      <c r="C73" s="2215">
        <v>-70</v>
      </c>
      <c r="D73" s="2215">
        <v>-77</v>
      </c>
      <c r="E73" s="2215">
        <v>-76</v>
      </c>
      <c r="F73" s="2215">
        <v>-72</v>
      </c>
      <c r="G73" s="2215">
        <v>-68</v>
      </c>
      <c r="H73" s="2215"/>
      <c r="I73" s="127">
        <v>3.5166931736967298E-2</v>
      </c>
      <c r="J73" s="129">
        <v>1.4208615015328701E-2</v>
      </c>
      <c r="K73" s="153">
        <v>6.3183982802163835E-2</v>
      </c>
      <c r="L73" s="129">
        <v>5.2927166573017534E-2</v>
      </c>
    </row>
    <row r="74" spans="1:17" ht="13.5" customHeight="1" x14ac:dyDescent="0.25">
      <c r="A74" s="2213" t="s">
        <v>196</v>
      </c>
      <c r="B74" s="2212">
        <v>-109</v>
      </c>
      <c r="C74" s="2212">
        <v>-107</v>
      </c>
      <c r="D74" s="2212">
        <v>-115</v>
      </c>
      <c r="E74" s="2212">
        <v>-116</v>
      </c>
      <c r="F74" s="2212">
        <v>-112</v>
      </c>
      <c r="G74" s="2212">
        <v>-109</v>
      </c>
      <c r="H74" s="2212"/>
      <c r="I74" s="131">
        <v>1.9149297104168447E-2</v>
      </c>
      <c r="J74" s="133">
        <v>-2.92810277801555E-2</v>
      </c>
      <c r="K74" s="154">
        <v>4.6447913434241102E-2</v>
      </c>
      <c r="L74" s="133">
        <v>1.1733832377446785E-2</v>
      </c>
    </row>
    <row r="75" spans="1:17" ht="13.5" customHeight="1" x14ac:dyDescent="0.25">
      <c r="A75" s="2213" t="s">
        <v>199</v>
      </c>
      <c r="B75" s="2212">
        <v>139</v>
      </c>
      <c r="C75" s="2212">
        <v>136</v>
      </c>
      <c r="D75" s="2212">
        <v>126</v>
      </c>
      <c r="E75" s="2212">
        <v>119</v>
      </c>
      <c r="F75" s="2212">
        <v>108</v>
      </c>
      <c r="G75" s="2212">
        <v>118</v>
      </c>
      <c r="H75" s="2212"/>
      <c r="I75" s="131">
        <v>2.6310959583491261E-2</v>
      </c>
      <c r="J75" s="133">
        <v>0.29182705050909713</v>
      </c>
      <c r="K75" s="154">
        <v>5.7456431093464891E-2</v>
      </c>
      <c r="L75" s="133">
        <v>0.3424831689693556</v>
      </c>
    </row>
    <row r="76" spans="1:17" ht="13.5" customHeight="1" x14ac:dyDescent="0.25">
      <c r="A76" s="2205" t="s">
        <v>201</v>
      </c>
      <c r="B76" s="2215">
        <v>-4</v>
      </c>
      <c r="C76" s="2215">
        <v>0</v>
      </c>
      <c r="D76" s="2215">
        <v>-3</v>
      </c>
      <c r="E76" s="2215">
        <v>-3</v>
      </c>
      <c r="F76" s="2215">
        <v>-5</v>
      </c>
      <c r="G76" s="2215">
        <v>-3</v>
      </c>
      <c r="H76" s="2215"/>
      <c r="I76" s="127" t="s">
        <v>447</v>
      </c>
      <c r="J76" s="129">
        <v>-0.27360513923659091</v>
      </c>
      <c r="K76" s="153" t="s">
        <v>447</v>
      </c>
      <c r="L76" s="129">
        <v>-0.2492281640358682</v>
      </c>
      <c r="Q76" s="2214"/>
    </row>
    <row r="77" spans="1:17" ht="13.5" customHeight="1" x14ac:dyDescent="0.25">
      <c r="A77" s="2213" t="s">
        <v>202</v>
      </c>
      <c r="B77" s="2212">
        <v>135</v>
      </c>
      <c r="C77" s="2212">
        <v>136</v>
      </c>
      <c r="D77" s="2212">
        <v>123</v>
      </c>
      <c r="E77" s="2212">
        <v>116</v>
      </c>
      <c r="F77" s="2212">
        <v>103</v>
      </c>
      <c r="G77" s="2212">
        <v>115</v>
      </c>
      <c r="H77" s="2212"/>
      <c r="I77" s="131">
        <v>-1.635171648376402E-3</v>
      </c>
      <c r="J77" s="133">
        <v>0.31908884901651791</v>
      </c>
      <c r="K77" s="154">
        <v>2.9163973863604201E-2</v>
      </c>
      <c r="L77" s="133">
        <v>0.37100886027754959</v>
      </c>
    </row>
    <row r="78" spans="1:17" ht="13.5" customHeight="1" x14ac:dyDescent="0.25">
      <c r="A78" s="2211"/>
      <c r="B78" s="2210"/>
      <c r="C78" s="2210"/>
      <c r="D78" s="2210"/>
      <c r="E78" s="2210"/>
      <c r="F78" s="2210"/>
      <c r="G78" s="2210"/>
      <c r="H78" s="2210"/>
      <c r="I78" s="2209"/>
      <c r="J78" s="2208"/>
      <c r="K78" s="2207"/>
      <c r="L78" s="2206"/>
    </row>
    <row r="79" spans="1:17" ht="13.5" customHeight="1" x14ac:dyDescent="0.25">
      <c r="A79" s="2205" t="s">
        <v>426</v>
      </c>
      <c r="B79" s="117">
        <v>44</v>
      </c>
      <c r="C79" s="117">
        <v>44</v>
      </c>
      <c r="D79" s="117">
        <v>47.7</v>
      </c>
      <c r="E79" s="117">
        <v>49.4</v>
      </c>
      <c r="F79" s="117">
        <v>50.9</v>
      </c>
      <c r="G79" s="117">
        <v>48</v>
      </c>
      <c r="H79" s="117"/>
      <c r="I79" s="118"/>
      <c r="J79" s="119"/>
      <c r="K79" s="2207"/>
      <c r="L79" s="2206"/>
    </row>
    <row r="80" spans="1:17" s="2106" customFormat="1" ht="13.5" customHeight="1" x14ac:dyDescent="0.15">
      <c r="A80" s="2136" t="s">
        <v>427</v>
      </c>
      <c r="B80" s="117">
        <v>17.869898867348542</v>
      </c>
      <c r="C80" s="117">
        <v>18.843971879839369</v>
      </c>
      <c r="D80" s="117">
        <v>17.871104057866553</v>
      </c>
      <c r="E80" s="117">
        <v>17.573859177777866</v>
      </c>
      <c r="F80" s="117">
        <v>16.363829373110306</v>
      </c>
      <c r="G80" s="117">
        <v>18.679536229339934</v>
      </c>
      <c r="H80" s="117"/>
      <c r="I80" s="118"/>
      <c r="J80" s="119"/>
      <c r="K80" s="2207"/>
      <c r="L80" s="2206"/>
    </row>
    <row r="81" spans="1:12" ht="13.5" customHeight="1" x14ac:dyDescent="0.25">
      <c r="A81" s="2205" t="s">
        <v>428</v>
      </c>
      <c r="B81" s="107">
        <v>2359</v>
      </c>
      <c r="C81" s="107">
        <v>2327</v>
      </c>
      <c r="D81" s="107">
        <v>2124</v>
      </c>
      <c r="E81" s="107">
        <v>2109</v>
      </c>
      <c r="F81" s="107">
        <v>1950</v>
      </c>
      <c r="G81" s="107">
        <v>1879</v>
      </c>
      <c r="H81" s="107"/>
      <c r="I81" s="127">
        <v>1.3608279651443476E-2</v>
      </c>
      <c r="J81" s="129">
        <v>0.20977668130453436</v>
      </c>
      <c r="K81" s="127">
        <v>5.6082104262505884E-3</v>
      </c>
      <c r="L81" s="129">
        <v>0.26030754962657082</v>
      </c>
    </row>
    <row r="82" spans="1:12" ht="13.5" customHeight="1" x14ac:dyDescent="0.25">
      <c r="A82" s="2136" t="s">
        <v>429</v>
      </c>
      <c r="B82" s="107">
        <v>4977</v>
      </c>
      <c r="C82" s="107">
        <v>5312</v>
      </c>
      <c r="D82" s="107">
        <v>4917</v>
      </c>
      <c r="E82" s="107">
        <v>4986</v>
      </c>
      <c r="F82" s="107">
        <v>5025</v>
      </c>
      <c r="G82" s="107">
        <v>5143</v>
      </c>
      <c r="H82" s="107"/>
      <c r="I82" s="127">
        <v>-6.3101575354295905E-2</v>
      </c>
      <c r="J82" s="129">
        <v>-9.5911578670686264E-3</v>
      </c>
      <c r="K82" s="127">
        <v>-6.9772144119313165E-2</v>
      </c>
      <c r="L82" s="129">
        <v>2.953158109525288E-2</v>
      </c>
    </row>
    <row r="83" spans="1:12" ht="13.5" customHeight="1" thickBot="1" x14ac:dyDescent="0.3">
      <c r="A83" s="2205" t="s">
        <v>430</v>
      </c>
      <c r="B83" s="107">
        <v>2119</v>
      </c>
      <c r="C83" s="107">
        <v>2121</v>
      </c>
      <c r="D83" s="107">
        <v>2171</v>
      </c>
      <c r="E83" s="107">
        <v>2174</v>
      </c>
      <c r="F83" s="107">
        <v>2185</v>
      </c>
      <c r="G83" s="107">
        <v>2026</v>
      </c>
      <c r="H83" s="135"/>
      <c r="I83" s="146">
        <v>-7.9204186506993371E-4</v>
      </c>
      <c r="J83" s="148">
        <v>-2.9942696032661462E-2</v>
      </c>
      <c r="K83" s="146">
        <v>-7.9204186506993371E-4</v>
      </c>
      <c r="L83" s="148">
        <v>-2.9942696032661462E-2</v>
      </c>
    </row>
    <row r="84" spans="1:12" ht="13.5" customHeight="1" thickBot="1" x14ac:dyDescent="0.3">
      <c r="A84" s="2106"/>
      <c r="B84" s="2106"/>
      <c r="C84" s="2106"/>
      <c r="D84" s="2106"/>
      <c r="E84" s="2106"/>
      <c r="F84" s="2106"/>
      <c r="G84" s="2106"/>
      <c r="H84" s="2108"/>
      <c r="I84" s="2106"/>
      <c r="J84" s="2106"/>
    </row>
    <row r="85" spans="1:12" ht="13.5" customHeight="1" x14ac:dyDescent="0.25">
      <c r="A85" s="2317" t="s">
        <v>1434</v>
      </c>
      <c r="B85" s="2141"/>
      <c r="C85" s="2141"/>
      <c r="D85" s="2141"/>
      <c r="E85" s="2141"/>
      <c r="F85" s="2141"/>
      <c r="G85" s="2141"/>
      <c r="H85" s="2203"/>
      <c r="I85" s="2319" t="s">
        <v>423</v>
      </c>
      <c r="J85" s="2202"/>
      <c r="K85" s="2320" t="s">
        <v>431</v>
      </c>
      <c r="L85" s="2201"/>
    </row>
    <row r="86" spans="1:12" ht="13.5" customHeight="1" thickBot="1" x14ac:dyDescent="0.3">
      <c r="A86" s="2106"/>
      <c r="B86" s="2106"/>
      <c r="C86" s="2106"/>
      <c r="D86" s="2106"/>
      <c r="E86" s="2106"/>
      <c r="F86" s="2106"/>
      <c r="G86" s="2106"/>
      <c r="H86" s="2111"/>
      <c r="I86" s="2200"/>
      <c r="J86" s="2199"/>
      <c r="K86" s="2198"/>
      <c r="L86" s="2197"/>
    </row>
    <row r="87" spans="1:12" ht="13.5" customHeight="1" thickBot="1" x14ac:dyDescent="0.3">
      <c r="A87" s="2196" t="s">
        <v>432</v>
      </c>
      <c r="B87" s="2195" t="s">
        <v>619</v>
      </c>
      <c r="C87" s="2195" t="s">
        <v>143</v>
      </c>
      <c r="D87" s="2195" t="s">
        <v>144</v>
      </c>
      <c r="E87" s="2195" t="s">
        <v>145</v>
      </c>
      <c r="F87" s="2195" t="s">
        <v>146</v>
      </c>
      <c r="G87" s="2195" t="s">
        <v>147</v>
      </c>
      <c r="H87" s="2194"/>
      <c r="I87" s="2193" t="s">
        <v>1339</v>
      </c>
      <c r="J87" s="2192" t="s">
        <v>1338</v>
      </c>
      <c r="K87" s="2193" t="s">
        <v>1339</v>
      </c>
      <c r="L87" s="2316" t="s">
        <v>1338</v>
      </c>
    </row>
    <row r="88" spans="1:12" ht="13.5" customHeight="1" x14ac:dyDescent="0.25">
      <c r="A88" s="2162" t="s">
        <v>433</v>
      </c>
      <c r="B88" s="2267">
        <v>0.59999999999999432</v>
      </c>
      <c r="C88" s="2267">
        <v>0.5</v>
      </c>
      <c r="D88" s="2267">
        <v>0.60000000000000142</v>
      </c>
      <c r="E88" s="2267">
        <v>0.60000000000000853</v>
      </c>
      <c r="F88" s="2267">
        <v>0.60000000000000853</v>
      </c>
      <c r="G88" s="2267">
        <v>0.60000000000000142</v>
      </c>
      <c r="H88" s="2267"/>
      <c r="I88" s="155">
        <v>6.4069145725708904E-2</v>
      </c>
      <c r="J88" s="156">
        <v>6.388009719435786E-2</v>
      </c>
      <c r="K88" s="155">
        <v>5.6493141518016064E-2</v>
      </c>
      <c r="L88" s="157">
        <v>0.10590506865978574</v>
      </c>
    </row>
    <row r="89" spans="1:12" ht="13.5" customHeight="1" x14ac:dyDescent="0.25">
      <c r="A89" s="2162" t="s">
        <v>434</v>
      </c>
      <c r="B89" s="2267">
        <v>43.2</v>
      </c>
      <c r="C89" s="2267">
        <v>42.1</v>
      </c>
      <c r="D89" s="2267">
        <v>42.3</v>
      </c>
      <c r="E89" s="2267">
        <v>42.3</v>
      </c>
      <c r="F89" s="2267">
        <v>41.8</v>
      </c>
      <c r="G89" s="2267">
        <v>39.9</v>
      </c>
      <c r="H89" s="2267"/>
      <c r="I89" s="155">
        <v>2.7356868918769772E-2</v>
      </c>
      <c r="J89" s="156">
        <v>3.3688378510024666E-2</v>
      </c>
      <c r="K89" s="155">
        <v>1.9900549017287272E-2</v>
      </c>
      <c r="L89" s="157">
        <v>7.5439145922787332E-2</v>
      </c>
    </row>
    <row r="90" spans="1:12" ht="13.5" customHeight="1" thickBot="1" x14ac:dyDescent="0.3">
      <c r="A90" s="2161" t="s">
        <v>435</v>
      </c>
      <c r="B90" s="2265">
        <v>4.0999999999999996</v>
      </c>
      <c r="C90" s="2265">
        <v>4.0999999999999996</v>
      </c>
      <c r="D90" s="2265">
        <v>4.2</v>
      </c>
      <c r="E90" s="2265">
        <v>4.3</v>
      </c>
      <c r="F90" s="2265">
        <v>4.3</v>
      </c>
      <c r="G90" s="2265">
        <v>4.3</v>
      </c>
      <c r="H90" s="2265"/>
      <c r="I90" s="158">
        <v>4.7928389873441186E-3</v>
      </c>
      <c r="J90" s="159">
        <v>-5.8044745131567772E-2</v>
      </c>
      <c r="K90" s="158">
        <v>-2.6300409494912627E-3</v>
      </c>
      <c r="L90" s="160">
        <v>-1.9080767153611712E-2</v>
      </c>
    </row>
    <row r="91" spans="1:12" ht="13.5" customHeight="1" x14ac:dyDescent="0.25">
      <c r="A91" s="2135" t="s">
        <v>436</v>
      </c>
      <c r="B91" s="2255">
        <v>47.9</v>
      </c>
      <c r="C91" s="2255">
        <v>46.7</v>
      </c>
      <c r="D91" s="2255">
        <v>47.1</v>
      </c>
      <c r="E91" s="2255">
        <v>47.2</v>
      </c>
      <c r="F91" s="2255">
        <v>46.7</v>
      </c>
      <c r="G91" s="2255">
        <v>44.8</v>
      </c>
      <c r="H91" s="2255"/>
      <c r="I91" s="161">
        <v>2.5846632151294346E-2</v>
      </c>
      <c r="J91" s="162">
        <v>2.5533320690677319E-2</v>
      </c>
      <c r="K91" s="161">
        <v>1.8389533829979956E-2</v>
      </c>
      <c r="L91" s="163">
        <v>6.7029171704706597E-2</v>
      </c>
    </row>
    <row r="92" spans="1:12" ht="13.5" customHeight="1" x14ac:dyDescent="0.25">
      <c r="A92" s="2157"/>
      <c r="B92" s="2263"/>
      <c r="C92" s="2263"/>
      <c r="D92" s="2263"/>
      <c r="E92" s="2263"/>
      <c r="F92" s="2263"/>
      <c r="G92" s="2263"/>
      <c r="H92" s="2263"/>
      <c r="I92" s="2261"/>
      <c r="J92" s="2284"/>
      <c r="K92" s="2283"/>
      <c r="L92" s="2282"/>
    </row>
    <row r="93" spans="1:12" ht="13.5" customHeight="1" x14ac:dyDescent="0.25">
      <c r="A93" s="2136" t="s">
        <v>437</v>
      </c>
      <c r="B93" s="2259">
        <v>9.9999999999997868E-2</v>
      </c>
      <c r="C93" s="2259">
        <v>0.10000000000000142</v>
      </c>
      <c r="D93" s="2259">
        <v>9.9999999999997868E-2</v>
      </c>
      <c r="E93" s="2259">
        <v>0.10000000000000142</v>
      </c>
      <c r="F93" s="2259">
        <v>9.9999999999997868E-2</v>
      </c>
      <c r="G93" s="2259">
        <v>0.10000000000000142</v>
      </c>
      <c r="H93" s="2259"/>
      <c r="I93" s="155">
        <v>3.5716233741079448E-2</v>
      </c>
      <c r="J93" s="156">
        <v>-0.15417093988122732</v>
      </c>
      <c r="K93" s="155">
        <v>2.8342097787304871E-2</v>
      </c>
      <c r="L93" s="157">
        <v>-0.12075933437242774</v>
      </c>
    </row>
    <row r="94" spans="1:12" ht="13.5" customHeight="1" thickBot="1" x14ac:dyDescent="0.3">
      <c r="A94" s="2149" t="s">
        <v>438</v>
      </c>
      <c r="B94" s="2257">
        <v>22.1</v>
      </c>
      <c r="C94" s="2257">
        <v>21.9</v>
      </c>
      <c r="D94" s="2257">
        <v>22.3</v>
      </c>
      <c r="E94" s="2257">
        <v>22</v>
      </c>
      <c r="F94" s="2257">
        <v>22.1</v>
      </c>
      <c r="G94" s="2257">
        <v>21.2</v>
      </c>
      <c r="H94" s="2257"/>
      <c r="I94" s="158">
        <v>9.3776835783349125E-3</v>
      </c>
      <c r="J94" s="159">
        <v>2.7871822346275808E-3</v>
      </c>
      <c r="K94" s="158">
        <v>1.8202571853687141E-3</v>
      </c>
      <c r="L94" s="160">
        <v>4.4649949686365181E-2</v>
      </c>
    </row>
    <row r="95" spans="1:12" ht="13.5" customHeight="1" thickBot="1" x14ac:dyDescent="0.3">
      <c r="A95" s="2135" t="s">
        <v>439</v>
      </c>
      <c r="B95" s="2255">
        <v>22.2</v>
      </c>
      <c r="C95" s="2255">
        <v>22</v>
      </c>
      <c r="D95" s="2255">
        <v>22.4</v>
      </c>
      <c r="E95" s="2255">
        <v>22.1</v>
      </c>
      <c r="F95" s="2255">
        <v>22.2</v>
      </c>
      <c r="G95" s="2255">
        <v>21.3</v>
      </c>
      <c r="H95" s="2254"/>
      <c r="I95" s="164">
        <v>9.4681302143668506E-3</v>
      </c>
      <c r="J95" s="165">
        <v>2.1319808015850448E-3</v>
      </c>
      <c r="K95" s="164">
        <v>1.9111259612089333E-3</v>
      </c>
      <c r="L95" s="166">
        <v>4.3959304296209999E-2</v>
      </c>
    </row>
    <row r="97" spans="1:9" ht="13.5" customHeight="1" x14ac:dyDescent="0.25">
      <c r="A97" s="2191"/>
      <c r="B97" s="2191"/>
      <c r="C97" s="2191"/>
      <c r="D97" s="2191"/>
      <c r="E97" s="2191"/>
      <c r="F97" s="2191"/>
      <c r="G97" s="2191"/>
      <c r="H97" s="2191"/>
      <c r="I97" s="2191"/>
    </row>
    <row r="98" spans="1:9" ht="13.5" customHeight="1" x14ac:dyDescent="0.25">
      <c r="A98" s="2191"/>
      <c r="B98" s="2191"/>
      <c r="C98" s="2191"/>
      <c r="D98" s="2191"/>
      <c r="E98" s="2191"/>
      <c r="F98" s="2191"/>
      <c r="G98" s="2191"/>
      <c r="H98" s="2191"/>
      <c r="I98" s="2191"/>
    </row>
    <row r="99" spans="1:9" ht="13.5" customHeight="1" x14ac:dyDescent="0.25">
      <c r="A99" s="2191"/>
      <c r="B99" s="2191"/>
      <c r="C99" s="2191"/>
      <c r="D99" s="2191"/>
      <c r="E99" s="2191"/>
      <c r="F99" s="2191"/>
      <c r="G99" s="2191"/>
      <c r="H99" s="2191"/>
      <c r="I99" s="2191"/>
    </row>
    <row r="100" spans="1:9" ht="13.5" customHeight="1" x14ac:dyDescent="0.25">
      <c r="A100" s="2191"/>
      <c r="B100" s="2191"/>
      <c r="C100" s="2191"/>
      <c r="D100" s="2191"/>
      <c r="E100" s="2191"/>
      <c r="F100" s="2191"/>
      <c r="G100" s="2191"/>
      <c r="H100" s="2191"/>
      <c r="I100" s="2191"/>
    </row>
    <row r="101" spans="1:9" ht="13.5" customHeight="1" x14ac:dyDescent="0.25">
      <c r="A101" s="2191"/>
      <c r="B101" s="2191"/>
      <c r="C101" s="2191"/>
      <c r="D101" s="2191"/>
      <c r="E101" s="2191"/>
      <c r="F101" s="2191"/>
      <c r="G101" s="2191"/>
      <c r="H101" s="2191"/>
      <c r="I101" s="2191"/>
    </row>
    <row r="102" spans="1:9" ht="13.5" customHeight="1" x14ac:dyDescent="0.25">
      <c r="A102" s="2191"/>
      <c r="B102" s="2191"/>
      <c r="C102" s="2191"/>
      <c r="D102" s="2191"/>
      <c r="E102" s="2191"/>
      <c r="F102" s="2191"/>
      <c r="G102" s="2191"/>
      <c r="H102" s="2191"/>
      <c r="I102" s="2191"/>
    </row>
    <row r="103" spans="1:9" ht="13.5" customHeight="1" x14ac:dyDescent="0.25">
      <c r="A103" s="2191"/>
      <c r="B103" s="2191"/>
      <c r="C103" s="2191"/>
      <c r="D103" s="2191"/>
      <c r="E103" s="2191"/>
      <c r="F103" s="2191"/>
      <c r="G103" s="2191"/>
      <c r="H103" s="2191"/>
      <c r="I103" s="2191"/>
    </row>
    <row r="104" spans="1:9" ht="13.5" customHeight="1" x14ac:dyDescent="0.25">
      <c r="A104" s="2191"/>
      <c r="B104" s="2191"/>
      <c r="C104" s="2191"/>
      <c r="D104" s="2191"/>
      <c r="E104" s="2191"/>
      <c r="F104" s="2191"/>
      <c r="G104" s="2191"/>
      <c r="H104" s="2191"/>
      <c r="I104" s="2191"/>
    </row>
    <row r="105" spans="1:9" ht="13.5" customHeight="1" x14ac:dyDescent="0.25">
      <c r="A105" s="2191"/>
      <c r="B105" s="2191"/>
      <c r="C105" s="2191"/>
      <c r="D105" s="2191"/>
      <c r="E105" s="2191"/>
      <c r="F105" s="2191"/>
      <c r="G105" s="2191"/>
      <c r="H105" s="2191"/>
      <c r="I105" s="2191"/>
    </row>
    <row r="106" spans="1:9" ht="13.5" customHeight="1" x14ac:dyDescent="0.25">
      <c r="A106" s="2191"/>
      <c r="B106" s="2191"/>
      <c r="C106" s="2191"/>
      <c r="D106" s="2191"/>
      <c r="E106" s="2191"/>
      <c r="F106" s="2191"/>
      <c r="G106" s="2191"/>
      <c r="H106" s="2191"/>
      <c r="I106" s="2191"/>
    </row>
    <row r="107" spans="1:9" ht="13.5" customHeight="1" x14ac:dyDescent="0.25">
      <c r="A107" s="2191"/>
      <c r="B107" s="2191"/>
      <c r="C107" s="2191"/>
      <c r="D107" s="2191"/>
      <c r="E107" s="2191"/>
      <c r="F107" s="2191"/>
      <c r="G107" s="2191"/>
      <c r="H107" s="2191"/>
      <c r="I107" s="2191"/>
    </row>
    <row r="108" spans="1:9" ht="13.5" customHeight="1" x14ac:dyDescent="0.25">
      <c r="A108" s="2191"/>
      <c r="B108" s="2191"/>
      <c r="C108" s="2191"/>
      <c r="D108" s="2191"/>
      <c r="E108" s="2191"/>
      <c r="F108" s="2191"/>
      <c r="G108" s="2191"/>
      <c r="H108" s="2191"/>
      <c r="I108" s="2191"/>
    </row>
  </sheetData>
  <printOptions horizontalCentered="1"/>
  <pageMargins left="0.7" right="0.7" top="0.75" bottom="0.75" header="0.3" footer="0.3"/>
  <pageSetup paperSize="9" scale="77" orientation="portrait" r:id="rId1"/>
  <headerFooter>
    <oddHeader>&amp;R&amp;"Arial,normal"&amp;8Personal Banking</oddHeader>
    <oddFooter>&amp;C&amp;"Arial,normal"&amp;7Fact book - Q4 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K66"/>
  <sheetViews>
    <sheetView view="pageLayout" topLeftCell="A19" zoomScale="90" zoomScaleNormal="100" zoomScaleSheetLayoutView="100" zoomScalePageLayoutView="90" workbookViewId="0">
      <selection activeCell="C61" sqref="C61"/>
    </sheetView>
  </sheetViews>
  <sheetFormatPr defaultRowHeight="13.5" customHeight="1" x14ac:dyDescent="0.15"/>
  <cols>
    <col min="1" max="1" width="35" style="2106" customWidth="1"/>
    <col min="2" max="2" width="10.5" style="2106" customWidth="1"/>
    <col min="3" max="3" width="9.5" style="2106" customWidth="1"/>
    <col min="4" max="8" width="10.1640625" style="2106" customWidth="1"/>
    <col min="9" max="9" width="10.1640625" style="2106" hidden="1" customWidth="1"/>
    <col min="10" max="11" width="10.1640625" style="2106" customWidth="1"/>
    <col min="12" max="16384" width="9.33203125" style="2106"/>
  </cols>
  <sheetData>
    <row r="1" spans="1:11" ht="13.5" customHeight="1" x14ac:dyDescent="0.15">
      <c r="A1" s="2313" t="s">
        <v>1444</v>
      </c>
      <c r="B1" s="2141"/>
      <c r="C1" s="2141"/>
      <c r="D1" s="2230"/>
      <c r="E1" s="2230"/>
      <c r="F1" s="2230"/>
      <c r="G1" s="2230"/>
      <c r="H1" s="2230"/>
      <c r="I1" s="2230"/>
      <c r="J1" s="2285"/>
      <c r="K1" s="2285"/>
    </row>
    <row r="2" spans="1:11" ht="13.5" customHeight="1" thickBot="1" x14ac:dyDescent="0.2">
      <c r="J2" s="2108"/>
      <c r="K2" s="2108"/>
    </row>
    <row r="3" spans="1:11" ht="13.5" customHeight="1" x14ac:dyDescent="0.15">
      <c r="A3" s="2317" t="s">
        <v>1443</v>
      </c>
      <c r="B3" s="2204"/>
      <c r="C3" s="2204"/>
      <c r="D3" s="2141"/>
      <c r="E3" s="2141"/>
      <c r="F3" s="2141"/>
      <c r="G3" s="2141"/>
      <c r="H3" s="2141"/>
      <c r="I3" s="2141"/>
      <c r="J3" s="2324" t="s">
        <v>423</v>
      </c>
      <c r="K3" s="2247"/>
    </row>
    <row r="4" spans="1:11" ht="13.5" customHeight="1" thickBot="1" x14ac:dyDescent="0.2">
      <c r="I4" s="2271"/>
      <c r="J4" s="2200"/>
      <c r="K4" s="2199"/>
    </row>
    <row r="5" spans="1:11" ht="13.5" customHeight="1" thickBot="1" x14ac:dyDescent="0.25">
      <c r="A5" s="2196" t="s">
        <v>142</v>
      </c>
      <c r="B5" s="2195" t="s">
        <v>619</v>
      </c>
      <c r="C5" s="2195" t="s">
        <v>143</v>
      </c>
      <c r="D5" s="2195" t="s">
        <v>144</v>
      </c>
      <c r="E5" s="2195" t="s">
        <v>145</v>
      </c>
      <c r="F5" s="2195" t="s">
        <v>146</v>
      </c>
      <c r="G5" s="2195" t="s">
        <v>147</v>
      </c>
      <c r="H5" s="2195"/>
      <c r="I5" s="2293" t="s">
        <v>453</v>
      </c>
      <c r="J5" s="2244" t="s">
        <v>1339</v>
      </c>
      <c r="K5" s="2243" t="s">
        <v>1338</v>
      </c>
    </row>
    <row r="6" spans="1:11" ht="13.5" customHeight="1" x14ac:dyDescent="0.15">
      <c r="A6" s="2205" t="s">
        <v>153</v>
      </c>
      <c r="B6" s="2218">
        <v>37</v>
      </c>
      <c r="C6" s="2218">
        <v>38</v>
      </c>
      <c r="D6" s="2218">
        <v>38</v>
      </c>
      <c r="E6" s="2218">
        <v>36</v>
      </c>
      <c r="F6" s="2218">
        <v>37</v>
      </c>
      <c r="G6" s="2218">
        <v>38</v>
      </c>
      <c r="H6" s="2218"/>
      <c r="I6" s="2304">
        <v>35</v>
      </c>
      <c r="J6" s="2303">
        <v>-1.8791140050131296E-2</v>
      </c>
      <c r="K6" s="2299">
        <v>-1.296308462640007E-3</v>
      </c>
    </row>
    <row r="7" spans="1:11" ht="13.5" customHeight="1" x14ac:dyDescent="0.15">
      <c r="A7" s="2205" t="s">
        <v>129</v>
      </c>
      <c r="B7" s="2215">
        <v>11</v>
      </c>
      <c r="C7" s="2215">
        <v>9</v>
      </c>
      <c r="D7" s="2215">
        <v>9</v>
      </c>
      <c r="E7" s="2215">
        <v>8</v>
      </c>
      <c r="F7" s="2215">
        <v>9</v>
      </c>
      <c r="G7" s="2215">
        <v>9</v>
      </c>
      <c r="H7" s="2215"/>
      <c r="I7" s="2301">
        <v>5</v>
      </c>
      <c r="J7" s="2300">
        <v>0.21051541309610081</v>
      </c>
      <c r="K7" s="2299">
        <v>0.18734028174518708</v>
      </c>
    </row>
    <row r="8" spans="1:11" ht="13.5" customHeight="1" x14ac:dyDescent="0.15">
      <c r="A8" s="2205" t="s">
        <v>161</v>
      </c>
      <c r="B8" s="2215">
        <v>4</v>
      </c>
      <c r="C8" s="2215">
        <v>8</v>
      </c>
      <c r="D8" s="2215">
        <v>6</v>
      </c>
      <c r="E8" s="2215">
        <v>5</v>
      </c>
      <c r="F8" s="2215">
        <v>3</v>
      </c>
      <c r="G8" s="2215">
        <v>5</v>
      </c>
      <c r="H8" s="2215"/>
      <c r="I8" s="2301">
        <v>0</v>
      </c>
      <c r="J8" s="2300">
        <v>-0.45806505609672249</v>
      </c>
      <c r="K8" s="2299">
        <v>0.42672918437283203</v>
      </c>
    </row>
    <row r="9" spans="1:11" ht="13.5" customHeight="1" x14ac:dyDescent="0.15">
      <c r="A9" s="2205" t="s">
        <v>424</v>
      </c>
      <c r="B9" s="2215">
        <v>1</v>
      </c>
      <c r="C9" s="2215">
        <v>0</v>
      </c>
      <c r="D9" s="2215">
        <v>0</v>
      </c>
      <c r="E9" s="2215">
        <v>0</v>
      </c>
      <c r="F9" s="2215">
        <v>0</v>
      </c>
      <c r="G9" s="2215">
        <v>0</v>
      </c>
      <c r="H9" s="2215"/>
      <c r="I9" s="2301">
        <v>0</v>
      </c>
      <c r="J9" s="2300">
        <v>1.0332481343654352</v>
      </c>
      <c r="K9" s="2299">
        <v>1.3179580520758598</v>
      </c>
    </row>
    <row r="10" spans="1:11" ht="13.5" customHeight="1" x14ac:dyDescent="0.15">
      <c r="A10" s="2213" t="s">
        <v>172</v>
      </c>
      <c r="B10" s="2216">
        <v>53</v>
      </c>
      <c r="C10" s="2216">
        <v>55</v>
      </c>
      <c r="D10" s="2216">
        <v>53</v>
      </c>
      <c r="E10" s="2216">
        <v>49</v>
      </c>
      <c r="F10" s="2216">
        <v>49</v>
      </c>
      <c r="G10" s="2216">
        <v>52</v>
      </c>
      <c r="H10" s="2216"/>
      <c r="I10" s="2302">
        <v>40</v>
      </c>
      <c r="J10" s="2297">
        <v>-3.6951701406089936E-2</v>
      </c>
      <c r="K10" s="2296">
        <v>6.5722520349945912E-2</v>
      </c>
    </row>
    <row r="11" spans="1:11" ht="13.5" customHeight="1" x14ac:dyDescent="0.15">
      <c r="A11" s="2205" t="s">
        <v>183</v>
      </c>
      <c r="B11" s="2215">
        <v>-7</v>
      </c>
      <c r="C11" s="2215">
        <v>-7</v>
      </c>
      <c r="D11" s="2215">
        <v>-7</v>
      </c>
      <c r="E11" s="2215">
        <v>-7</v>
      </c>
      <c r="F11" s="2215">
        <v>-7</v>
      </c>
      <c r="G11" s="2215">
        <v>-7</v>
      </c>
      <c r="H11" s="2215"/>
      <c r="I11" s="2301">
        <v>-6</v>
      </c>
      <c r="J11" s="2300">
        <v>7.0166161246959305E-2</v>
      </c>
      <c r="K11" s="2299">
        <v>0.10065888411373063</v>
      </c>
    </row>
    <row r="12" spans="1:11" ht="13.5" customHeight="1" x14ac:dyDescent="0.15">
      <c r="A12" s="2205" t="s">
        <v>425</v>
      </c>
      <c r="B12" s="2215">
        <v>-19</v>
      </c>
      <c r="C12" s="2215">
        <v>-15</v>
      </c>
      <c r="D12" s="2215">
        <v>-16</v>
      </c>
      <c r="E12" s="2215">
        <v>-13</v>
      </c>
      <c r="F12" s="2215">
        <v>-18</v>
      </c>
      <c r="G12" s="2215">
        <v>-16</v>
      </c>
      <c r="H12" s="2215"/>
      <c r="I12" s="2301">
        <v>-14</v>
      </c>
      <c r="J12" s="2300">
        <v>0.29953712655649922</v>
      </c>
      <c r="K12" s="2299">
        <v>7.9125430610343495E-2</v>
      </c>
    </row>
    <row r="13" spans="1:11" ht="13.5" customHeight="1" x14ac:dyDescent="0.15">
      <c r="A13" s="2213" t="s">
        <v>196</v>
      </c>
      <c r="B13" s="2212">
        <v>-26</v>
      </c>
      <c r="C13" s="2212">
        <v>-22</v>
      </c>
      <c r="D13" s="2212">
        <v>-24</v>
      </c>
      <c r="E13" s="2212">
        <v>-19</v>
      </c>
      <c r="F13" s="2212">
        <v>-24</v>
      </c>
      <c r="G13" s="2212">
        <v>-22</v>
      </c>
      <c r="H13" s="2212"/>
      <c r="I13" s="2298">
        <v>-20</v>
      </c>
      <c r="J13" s="2297">
        <v>0.22471554425486134</v>
      </c>
      <c r="K13" s="2296">
        <v>8.4476418804585049E-2</v>
      </c>
    </row>
    <row r="14" spans="1:11" ht="13.5" customHeight="1" x14ac:dyDescent="0.15">
      <c r="A14" s="2213" t="s">
        <v>199</v>
      </c>
      <c r="B14" s="2212">
        <v>27</v>
      </c>
      <c r="C14" s="2212">
        <v>33</v>
      </c>
      <c r="D14" s="2212">
        <v>29</v>
      </c>
      <c r="E14" s="2212">
        <v>30</v>
      </c>
      <c r="F14" s="2212">
        <v>25</v>
      </c>
      <c r="G14" s="2212">
        <v>30</v>
      </c>
      <c r="H14" s="2212"/>
      <c r="I14" s="2298">
        <v>20</v>
      </c>
      <c r="J14" s="2297">
        <v>-0.20796338890260352</v>
      </c>
      <c r="K14" s="2296">
        <v>4.741801948444184E-2</v>
      </c>
    </row>
    <row r="15" spans="1:11" ht="13.5" customHeight="1" x14ac:dyDescent="0.15">
      <c r="A15" s="2205" t="s">
        <v>201</v>
      </c>
      <c r="B15" s="2215">
        <v>-2</v>
      </c>
      <c r="C15" s="2215">
        <v>-1</v>
      </c>
      <c r="D15" s="2215">
        <v>-11</v>
      </c>
      <c r="E15" s="2215">
        <v>-7</v>
      </c>
      <c r="F15" s="2215">
        <v>-11</v>
      </c>
      <c r="G15" s="2215">
        <v>-7</v>
      </c>
      <c r="H15" s="2215"/>
      <c r="I15" s="2301">
        <v>-29</v>
      </c>
      <c r="J15" s="2300">
        <v>1.3235174926772308</v>
      </c>
      <c r="K15" s="2299">
        <v>-0.80436610539000319</v>
      </c>
    </row>
    <row r="16" spans="1:11" ht="13.5" customHeight="1" x14ac:dyDescent="0.15">
      <c r="A16" s="2213" t="s">
        <v>202</v>
      </c>
      <c r="B16" s="2212">
        <v>25</v>
      </c>
      <c r="C16" s="2212">
        <v>32</v>
      </c>
      <c r="D16" s="2212">
        <v>18</v>
      </c>
      <c r="E16" s="2212">
        <v>23</v>
      </c>
      <c r="F16" s="2212">
        <v>14</v>
      </c>
      <c r="G16" s="2212">
        <v>23</v>
      </c>
      <c r="H16" s="2212"/>
      <c r="I16" s="2298">
        <v>-9</v>
      </c>
      <c r="J16" s="2297">
        <v>-0.25350559308141635</v>
      </c>
      <c r="K16" s="2296">
        <v>0.75654944155350357</v>
      </c>
    </row>
    <row r="17" spans="1:11" ht="13.5" customHeight="1" x14ac:dyDescent="0.15">
      <c r="A17" s="2211"/>
      <c r="B17" s="2211"/>
      <c r="C17" s="2211"/>
      <c r="D17" s="2210"/>
      <c r="E17" s="2210"/>
      <c r="F17" s="2210"/>
      <c r="G17" s="2210"/>
      <c r="H17" s="2210"/>
      <c r="I17" s="2226"/>
      <c r="J17" s="2295"/>
      <c r="K17" s="2226"/>
    </row>
    <row r="18" spans="1:11" ht="13.5" customHeight="1" x14ac:dyDescent="0.15">
      <c r="A18" s="2205" t="s">
        <v>426</v>
      </c>
      <c r="B18" s="117">
        <v>49.1</v>
      </c>
      <c r="C18" s="117">
        <v>40</v>
      </c>
      <c r="D18" s="117">
        <v>45.3</v>
      </c>
      <c r="E18" s="117">
        <v>38.799999999999997</v>
      </c>
      <c r="F18" s="117">
        <v>49</v>
      </c>
      <c r="G18" s="117">
        <v>42.3</v>
      </c>
      <c r="H18" s="117"/>
      <c r="I18" s="134">
        <v>50</v>
      </c>
      <c r="J18" s="168"/>
      <c r="K18" s="134"/>
    </row>
    <row r="19" spans="1:11" ht="13.5" customHeight="1" x14ac:dyDescent="0.15">
      <c r="A19" s="2205" t="s">
        <v>454</v>
      </c>
      <c r="B19" s="117">
        <v>9.4266247197754662</v>
      </c>
      <c r="C19" s="117">
        <v>12.555648721371233</v>
      </c>
      <c r="D19" s="117">
        <v>6.9029952372024264</v>
      </c>
      <c r="E19" s="117">
        <v>9.2104510031383953</v>
      </c>
      <c r="F19" s="117">
        <v>5.8732355095407049</v>
      </c>
      <c r="G19" s="117">
        <v>9.7803741653242255</v>
      </c>
      <c r="H19" s="117"/>
      <c r="I19" s="134">
        <v>-3.6</v>
      </c>
      <c r="J19" s="168"/>
      <c r="K19" s="134"/>
    </row>
    <row r="20" spans="1:11" ht="13.5" customHeight="1" x14ac:dyDescent="0.15">
      <c r="A20" s="2205" t="s">
        <v>428</v>
      </c>
      <c r="B20" s="107">
        <v>786</v>
      </c>
      <c r="C20" s="107">
        <v>777</v>
      </c>
      <c r="D20" s="107">
        <v>795</v>
      </c>
      <c r="E20" s="107">
        <v>788</v>
      </c>
      <c r="F20" s="107">
        <v>704</v>
      </c>
      <c r="G20" s="107">
        <v>705</v>
      </c>
      <c r="H20" s="107"/>
      <c r="I20" s="135">
        <v>745</v>
      </c>
      <c r="J20" s="155">
        <v>1.1288103439816033E-2</v>
      </c>
      <c r="K20" s="157">
        <v>0.11717234182902631</v>
      </c>
    </row>
    <row r="21" spans="1:11" ht="13.5" customHeight="1" x14ac:dyDescent="0.15">
      <c r="A21" s="2136" t="s">
        <v>429</v>
      </c>
      <c r="B21" s="107">
        <v>4831</v>
      </c>
      <c r="C21" s="107">
        <v>4849</v>
      </c>
      <c r="D21" s="107">
        <v>5051</v>
      </c>
      <c r="E21" s="107">
        <v>5028</v>
      </c>
      <c r="F21" s="107">
        <v>4954</v>
      </c>
      <c r="G21" s="107">
        <v>5032</v>
      </c>
      <c r="H21" s="107"/>
      <c r="I21" s="135">
        <v>5197</v>
      </c>
      <c r="J21" s="155">
        <v>-3.7743758026256057E-3</v>
      </c>
      <c r="K21" s="157">
        <v>-2.4799842708075417E-2</v>
      </c>
    </row>
    <row r="22" spans="1:11" ht="13.5" customHeight="1" thickBot="1" x14ac:dyDescent="0.2">
      <c r="A22" s="2205" t="s">
        <v>430</v>
      </c>
      <c r="B22" s="107">
        <v>854</v>
      </c>
      <c r="C22" s="107">
        <v>820</v>
      </c>
      <c r="D22" s="107">
        <v>781</v>
      </c>
      <c r="E22" s="107">
        <v>799</v>
      </c>
      <c r="F22" s="107">
        <v>790</v>
      </c>
      <c r="G22" s="107">
        <v>792</v>
      </c>
      <c r="H22" s="107"/>
      <c r="I22" s="135">
        <v>770</v>
      </c>
      <c r="J22" s="158">
        <v>4.1411529360103352E-2</v>
      </c>
      <c r="K22" s="160">
        <v>8.0215595227551617E-2</v>
      </c>
    </row>
    <row r="23" spans="1:11" ht="13.5" customHeight="1" thickBot="1" x14ac:dyDescent="0.2">
      <c r="J23" s="2294"/>
      <c r="K23" s="2294"/>
    </row>
    <row r="24" spans="1:11" ht="13.5" customHeight="1" x14ac:dyDescent="0.15">
      <c r="A24" s="2317" t="s">
        <v>1442</v>
      </c>
      <c r="B24" s="2204"/>
      <c r="C24" s="2204"/>
      <c r="D24" s="2141"/>
      <c r="E24" s="2141"/>
      <c r="F24" s="2141"/>
      <c r="G24" s="2141"/>
      <c r="H24" s="2141"/>
      <c r="I24" s="2141"/>
      <c r="J24" s="2324" t="s">
        <v>423</v>
      </c>
      <c r="K24" s="2247"/>
    </row>
    <row r="25" spans="1:11" ht="13.5" customHeight="1" thickBot="1" x14ac:dyDescent="0.2">
      <c r="J25" s="2200"/>
      <c r="K25" s="2199"/>
    </row>
    <row r="26" spans="1:11" ht="13.5" customHeight="1" thickBot="1" x14ac:dyDescent="0.25">
      <c r="A26" s="2196" t="s">
        <v>432</v>
      </c>
      <c r="B26" s="2195" t="s">
        <v>619</v>
      </c>
      <c r="C26" s="2195" t="s">
        <v>143</v>
      </c>
      <c r="D26" s="2195" t="s">
        <v>144</v>
      </c>
      <c r="E26" s="2195" t="s">
        <v>145</v>
      </c>
      <c r="F26" s="2195" t="s">
        <v>146</v>
      </c>
      <c r="G26" s="2195" t="s">
        <v>147</v>
      </c>
      <c r="H26" s="2195"/>
      <c r="I26" s="2293" t="s">
        <v>453</v>
      </c>
      <c r="J26" s="2244" t="s">
        <v>1339</v>
      </c>
      <c r="K26" s="2243" t="s">
        <v>1338</v>
      </c>
    </row>
    <row r="27" spans="1:11" ht="13.5" customHeight="1" x14ac:dyDescent="0.15">
      <c r="A27" s="2162" t="s">
        <v>433</v>
      </c>
      <c r="B27" s="2267">
        <v>5.4</v>
      </c>
      <c r="C27" s="2267">
        <v>5.4</v>
      </c>
      <c r="D27" s="2267">
        <v>5.1999999999999993</v>
      </c>
      <c r="E27" s="2267">
        <v>5.1999999999999993</v>
      </c>
      <c r="F27" s="2267">
        <v>5.1999999999999993</v>
      </c>
      <c r="G27" s="2267">
        <v>5.2999999999999989</v>
      </c>
      <c r="H27" s="2267"/>
      <c r="I27" s="2266">
        <v>5.0999999999999996</v>
      </c>
      <c r="J27" s="169">
        <v>8.8117376865071064E-3</v>
      </c>
      <c r="K27" s="157">
        <v>3.4329223422651579E-2</v>
      </c>
    </row>
    <row r="28" spans="1:11" ht="13.5" customHeight="1" x14ac:dyDescent="0.15">
      <c r="A28" s="2162" t="s">
        <v>434</v>
      </c>
      <c r="B28" s="2267">
        <v>2.6</v>
      </c>
      <c r="C28" s="2267">
        <v>2.6</v>
      </c>
      <c r="D28" s="2267">
        <v>2.6</v>
      </c>
      <c r="E28" s="2267">
        <v>2.5</v>
      </c>
      <c r="F28" s="2267">
        <v>2.5</v>
      </c>
      <c r="G28" s="2267">
        <v>2.5</v>
      </c>
      <c r="H28" s="2267"/>
      <c r="I28" s="2266">
        <v>2.6</v>
      </c>
      <c r="J28" s="155">
        <v>1.2837990723655083E-2</v>
      </c>
      <c r="K28" s="157">
        <v>3.751547516434315E-2</v>
      </c>
    </row>
    <row r="29" spans="1:11" ht="13.5" customHeight="1" thickBot="1" x14ac:dyDescent="0.2">
      <c r="A29" s="2161" t="s">
        <v>435</v>
      </c>
      <c r="B29" s="2265">
        <v>0.4</v>
      </c>
      <c r="C29" s="2265">
        <v>0.4</v>
      </c>
      <c r="D29" s="2265">
        <v>0.4</v>
      </c>
      <c r="E29" s="2265">
        <v>0.4</v>
      </c>
      <c r="F29" s="2265">
        <v>0.4</v>
      </c>
      <c r="G29" s="2265">
        <v>0.4</v>
      </c>
      <c r="H29" s="2265"/>
      <c r="I29" s="2264">
        <v>0.39999999999999991</v>
      </c>
      <c r="J29" s="158">
        <v>1.3353488003403731E-2</v>
      </c>
      <c r="K29" s="160">
        <v>9.0570598714074774E-2</v>
      </c>
    </row>
    <row r="30" spans="1:11" ht="13.5" customHeight="1" x14ac:dyDescent="0.15">
      <c r="A30" s="2135" t="s">
        <v>436</v>
      </c>
      <c r="B30" s="2255">
        <v>8.4</v>
      </c>
      <c r="C30" s="2255">
        <v>8.4</v>
      </c>
      <c r="D30" s="2255">
        <v>8.1999999999999993</v>
      </c>
      <c r="E30" s="2255">
        <v>8.1</v>
      </c>
      <c r="F30" s="2255">
        <v>8.1</v>
      </c>
      <c r="G30" s="2255">
        <v>8.1999999999999993</v>
      </c>
      <c r="H30" s="2255"/>
      <c r="I30" s="2254">
        <v>8.1</v>
      </c>
      <c r="J30" s="161">
        <v>1.0304460347218382E-2</v>
      </c>
      <c r="K30" s="163">
        <v>3.8187518219026668E-2</v>
      </c>
    </row>
    <row r="31" spans="1:11" ht="13.5" customHeight="1" x14ac:dyDescent="0.15">
      <c r="A31" s="2157"/>
      <c r="B31" s="2263"/>
      <c r="C31" s="2263"/>
      <c r="D31" s="2263"/>
      <c r="E31" s="2263"/>
      <c r="F31" s="2263"/>
      <c r="G31" s="2263"/>
      <c r="H31" s="2263"/>
      <c r="I31" s="2262"/>
      <c r="J31" s="2261"/>
      <c r="K31" s="2260"/>
    </row>
    <row r="32" spans="1:11" ht="13.5" customHeight="1" x14ac:dyDescent="0.15">
      <c r="A32" s="2136" t="s">
        <v>437</v>
      </c>
      <c r="B32" s="2259">
        <v>3.4</v>
      </c>
      <c r="C32" s="2259">
        <v>3.1000000000000005</v>
      </c>
      <c r="D32" s="2259">
        <v>3.1000000000000005</v>
      </c>
      <c r="E32" s="2259">
        <v>3</v>
      </c>
      <c r="F32" s="2259">
        <v>3.1000000000000005</v>
      </c>
      <c r="G32" s="2259">
        <v>3.1000000000000005</v>
      </c>
      <c r="H32" s="2259"/>
      <c r="I32" s="2258">
        <v>2.7</v>
      </c>
      <c r="J32" s="155">
        <v>0.13775882244232487</v>
      </c>
      <c r="K32" s="157">
        <v>9.6876177223630955E-2</v>
      </c>
    </row>
    <row r="33" spans="1:11" ht="13.5" customHeight="1" thickBot="1" x14ac:dyDescent="0.2">
      <c r="A33" s="2149" t="s">
        <v>438</v>
      </c>
      <c r="B33" s="2257">
        <v>1.4</v>
      </c>
      <c r="C33" s="2257">
        <v>1.3</v>
      </c>
      <c r="D33" s="2257">
        <v>1.3</v>
      </c>
      <c r="E33" s="2257">
        <v>1.3</v>
      </c>
      <c r="F33" s="2257">
        <v>1.3</v>
      </c>
      <c r="G33" s="2257">
        <v>1.3</v>
      </c>
      <c r="H33" s="2257"/>
      <c r="I33" s="2256">
        <v>1</v>
      </c>
      <c r="J33" s="158">
        <v>3.1038851350113639E-2</v>
      </c>
      <c r="K33" s="160">
        <v>5.3663380835103525E-2</v>
      </c>
    </row>
    <row r="34" spans="1:11" ht="13.5" customHeight="1" thickBot="1" x14ac:dyDescent="0.2">
      <c r="A34" s="2135" t="s">
        <v>439</v>
      </c>
      <c r="B34" s="2255">
        <v>4.8</v>
      </c>
      <c r="C34" s="2255">
        <v>4.4000000000000004</v>
      </c>
      <c r="D34" s="2255">
        <v>4.4000000000000004</v>
      </c>
      <c r="E34" s="2255">
        <v>4.3</v>
      </c>
      <c r="F34" s="2255">
        <v>4.4000000000000004</v>
      </c>
      <c r="G34" s="2255">
        <v>4.4000000000000004</v>
      </c>
      <c r="H34" s="2255"/>
      <c r="I34" s="2254">
        <v>3.7</v>
      </c>
      <c r="J34" s="170">
        <v>0.10517212002342002</v>
      </c>
      <c r="K34" s="171">
        <v>8.4209476510979139E-2</v>
      </c>
    </row>
    <row r="35" spans="1:11" ht="13.5" customHeight="1" x14ac:dyDescent="0.15">
      <c r="J35" s="2108"/>
      <c r="K35" s="2108"/>
    </row>
    <row r="36" spans="1:11" ht="13.5" customHeight="1" x14ac:dyDescent="0.15">
      <c r="J36" s="2108"/>
      <c r="K36" s="2108"/>
    </row>
    <row r="37" spans="1:11" ht="13.5" customHeight="1" x14ac:dyDescent="0.15">
      <c r="A37" s="2313" t="s">
        <v>1441</v>
      </c>
      <c r="B37" s="2141"/>
      <c r="C37" s="2141"/>
      <c r="J37" s="2108"/>
      <c r="K37" s="2108"/>
    </row>
    <row r="38" spans="1:11" ht="13.5" customHeight="1" thickBot="1" x14ac:dyDescent="0.2">
      <c r="J38" s="2108"/>
      <c r="K38" s="2111"/>
    </row>
    <row r="39" spans="1:11" ht="13.5" customHeight="1" x14ac:dyDescent="0.2">
      <c r="A39" s="2322" t="s">
        <v>1440</v>
      </c>
      <c r="B39" s="2250"/>
      <c r="C39" s="2250"/>
      <c r="D39" s="2249"/>
      <c r="E39" s="2249"/>
      <c r="F39" s="2249"/>
      <c r="G39" s="2249"/>
      <c r="H39" s="2249"/>
      <c r="I39" s="2249"/>
      <c r="J39" s="2324" t="s">
        <v>423</v>
      </c>
      <c r="K39" s="2247"/>
    </row>
    <row r="40" spans="1:11" ht="13.5" customHeight="1" thickBot="1" x14ac:dyDescent="0.25">
      <c r="A40" s="2130"/>
      <c r="B40" s="2130"/>
      <c r="C40" s="2130"/>
      <c r="D40" s="2130"/>
      <c r="E40" s="2130"/>
      <c r="F40" s="2130"/>
      <c r="G40" s="2130"/>
      <c r="H40" s="2130"/>
      <c r="I40" s="2130"/>
      <c r="J40" s="2200"/>
      <c r="K40" s="2199"/>
    </row>
    <row r="41" spans="1:11" ht="13.5" customHeight="1" thickBot="1" x14ac:dyDescent="0.25">
      <c r="A41" s="2246" t="s">
        <v>142</v>
      </c>
      <c r="B41" s="2195" t="s">
        <v>619</v>
      </c>
      <c r="C41" s="2195" t="s">
        <v>143</v>
      </c>
      <c r="D41" s="2195" t="s">
        <v>144</v>
      </c>
      <c r="E41" s="2195" t="s">
        <v>145</v>
      </c>
      <c r="F41" s="2195" t="s">
        <v>146</v>
      </c>
      <c r="G41" s="2195" t="s">
        <v>147</v>
      </c>
      <c r="H41" s="2245"/>
      <c r="I41" s="2245" t="s">
        <v>453</v>
      </c>
      <c r="J41" s="2244" t="s">
        <v>1339</v>
      </c>
      <c r="K41" s="2243" t="s">
        <v>1338</v>
      </c>
    </row>
    <row r="42" spans="1:11" ht="13.5" customHeight="1" x14ac:dyDescent="0.15">
      <c r="A42" s="2233" t="s">
        <v>153</v>
      </c>
      <c r="B42" s="2238">
        <v>2</v>
      </c>
      <c r="C42" s="2238">
        <v>-4</v>
      </c>
      <c r="D42" s="2238">
        <v>-10</v>
      </c>
      <c r="E42" s="2238">
        <v>-4</v>
      </c>
      <c r="F42" s="2238">
        <v>12</v>
      </c>
      <c r="G42" s="2238">
        <v>0</v>
      </c>
      <c r="H42" s="2238"/>
      <c r="I42" s="2242">
        <v>0</v>
      </c>
      <c r="J42" s="173" t="s">
        <v>447</v>
      </c>
      <c r="K42" s="174">
        <v>-0.94972090051466052</v>
      </c>
    </row>
    <row r="43" spans="1:11" ht="13.5" customHeight="1" x14ac:dyDescent="0.15">
      <c r="A43" s="2233" t="s">
        <v>129</v>
      </c>
      <c r="B43" s="2238">
        <v>7</v>
      </c>
      <c r="C43" s="2238">
        <v>3</v>
      </c>
      <c r="D43" s="2238">
        <v>2</v>
      </c>
      <c r="E43" s="2238">
        <v>1</v>
      </c>
      <c r="F43" s="2238">
        <v>2</v>
      </c>
      <c r="G43" s="2238">
        <v>6</v>
      </c>
      <c r="H43" s="2238"/>
      <c r="I43" s="2234">
        <v>0</v>
      </c>
      <c r="J43" s="175">
        <v>1.701977005767668</v>
      </c>
      <c r="K43" s="176">
        <v>0.85453598938150088</v>
      </c>
    </row>
    <row r="44" spans="1:11" ht="13.5" customHeight="1" x14ac:dyDescent="0.15">
      <c r="A44" s="2233" t="s">
        <v>161</v>
      </c>
      <c r="B44" s="2238">
        <v>-1</v>
      </c>
      <c r="C44" s="2238">
        <v>-1</v>
      </c>
      <c r="D44" s="2238">
        <v>5</v>
      </c>
      <c r="E44" s="2238">
        <v>2</v>
      </c>
      <c r="F44" s="2238">
        <v>0</v>
      </c>
      <c r="G44" s="2238">
        <v>0</v>
      </c>
      <c r="H44" s="2238"/>
      <c r="I44" s="2234">
        <v>0</v>
      </c>
      <c r="J44" s="175" t="s">
        <v>447</v>
      </c>
      <c r="K44" s="176" t="s">
        <v>447</v>
      </c>
    </row>
    <row r="45" spans="1:11" ht="13.5" customHeight="1" x14ac:dyDescent="0.15">
      <c r="A45" s="2233" t="s">
        <v>424</v>
      </c>
      <c r="B45" s="2238">
        <v>0</v>
      </c>
      <c r="C45" s="2238">
        <v>0</v>
      </c>
      <c r="D45" s="2238">
        <v>1</v>
      </c>
      <c r="E45" s="2238">
        <v>1</v>
      </c>
      <c r="F45" s="2238">
        <v>0</v>
      </c>
      <c r="G45" s="2238">
        <v>1</v>
      </c>
      <c r="H45" s="2238"/>
      <c r="I45" s="2234">
        <v>0</v>
      </c>
      <c r="J45" s="175" t="s">
        <v>447</v>
      </c>
      <c r="K45" s="176">
        <v>1.0419575270474604</v>
      </c>
    </row>
    <row r="46" spans="1:11" ht="13.5" customHeight="1" x14ac:dyDescent="0.15">
      <c r="A46" s="2241" t="s">
        <v>455</v>
      </c>
      <c r="B46" s="2240">
        <v>8</v>
      </c>
      <c r="C46" s="2240">
        <v>-2</v>
      </c>
      <c r="D46" s="2240">
        <v>-2</v>
      </c>
      <c r="E46" s="2240">
        <v>0</v>
      </c>
      <c r="F46" s="2240">
        <v>14</v>
      </c>
      <c r="G46" s="2240">
        <v>7</v>
      </c>
      <c r="H46" s="2240"/>
      <c r="I46" s="2239">
        <v>0</v>
      </c>
      <c r="J46" s="177" t="s">
        <v>447</v>
      </c>
      <c r="K46" s="178">
        <v>-0.38491034423977677</v>
      </c>
    </row>
    <row r="47" spans="1:11" ht="13.5" customHeight="1" x14ac:dyDescent="0.15">
      <c r="A47" s="2233" t="s">
        <v>183</v>
      </c>
      <c r="B47" s="2238">
        <v>-68</v>
      </c>
      <c r="C47" s="2238">
        <v>-71</v>
      </c>
      <c r="D47" s="2238">
        <v>-74</v>
      </c>
      <c r="E47" s="2238">
        <v>-82</v>
      </c>
      <c r="F47" s="2238">
        <v>-86</v>
      </c>
      <c r="G47" s="2238">
        <v>-81</v>
      </c>
      <c r="H47" s="2238"/>
      <c r="I47" s="2234">
        <v>0</v>
      </c>
      <c r="J47" s="175">
        <v>-6.1457171343936086E-2</v>
      </c>
      <c r="K47" s="176">
        <v>-0.2083511629040429</v>
      </c>
    </row>
    <row r="48" spans="1:11" ht="13.5" customHeight="1" x14ac:dyDescent="0.15">
      <c r="A48" s="2233" t="s">
        <v>456</v>
      </c>
      <c r="B48" s="2238">
        <v>65</v>
      </c>
      <c r="C48" s="2238">
        <v>62</v>
      </c>
      <c r="D48" s="2238">
        <v>100</v>
      </c>
      <c r="E48" s="2238">
        <v>54</v>
      </c>
      <c r="F48" s="2238">
        <v>77</v>
      </c>
      <c r="G48" s="2238">
        <v>77</v>
      </c>
      <c r="H48" s="2238"/>
      <c r="I48" s="2234">
        <v>0</v>
      </c>
      <c r="J48" s="175">
        <v>1.505987120209841E-2</v>
      </c>
      <c r="K48" s="176">
        <v>-0.16809580472238378</v>
      </c>
    </row>
    <row r="49" spans="1:11" ht="13.5" customHeight="1" x14ac:dyDescent="0.15">
      <c r="A49" s="2241" t="s">
        <v>457</v>
      </c>
      <c r="B49" s="2240">
        <v>-9</v>
      </c>
      <c r="C49" s="2240">
        <v>-13</v>
      </c>
      <c r="D49" s="2240">
        <v>24</v>
      </c>
      <c r="E49" s="2240">
        <v>-34</v>
      </c>
      <c r="F49" s="2240">
        <v>-14</v>
      </c>
      <c r="G49" s="2240">
        <v>-11</v>
      </c>
      <c r="H49" s="2240"/>
      <c r="I49" s="2239">
        <v>0</v>
      </c>
      <c r="J49" s="177">
        <v>-0.30638371401779269</v>
      </c>
      <c r="K49" s="178">
        <v>-0.28287943120864967</v>
      </c>
    </row>
    <row r="50" spans="1:11" ht="13.5" customHeight="1" x14ac:dyDescent="0.15">
      <c r="A50" s="2241" t="s">
        <v>199</v>
      </c>
      <c r="B50" s="2240">
        <v>-1</v>
      </c>
      <c r="C50" s="2240">
        <v>-15</v>
      </c>
      <c r="D50" s="2240">
        <v>22</v>
      </c>
      <c r="E50" s="2240">
        <v>-34</v>
      </c>
      <c r="F50" s="2240">
        <v>0</v>
      </c>
      <c r="G50" s="2240">
        <v>-4</v>
      </c>
      <c r="H50" s="2240"/>
      <c r="I50" s="2239">
        <v>0</v>
      </c>
      <c r="J50" s="177">
        <v>-0.88992242113820208</v>
      </c>
      <c r="K50" s="178" t="s">
        <v>447</v>
      </c>
    </row>
    <row r="51" spans="1:11" ht="13.5" customHeight="1" x14ac:dyDescent="0.15">
      <c r="A51" s="2233" t="s">
        <v>201</v>
      </c>
      <c r="B51" s="2238">
        <v>0</v>
      </c>
      <c r="C51" s="2238">
        <v>-5</v>
      </c>
      <c r="D51" s="2238">
        <v>-4</v>
      </c>
      <c r="E51" s="2238">
        <v>-5</v>
      </c>
      <c r="F51" s="2238">
        <v>-33</v>
      </c>
      <c r="G51" s="2238">
        <v>-2</v>
      </c>
      <c r="H51" s="2238"/>
      <c r="I51" s="2234">
        <v>0</v>
      </c>
      <c r="J51" s="175">
        <v>-0.97163344423203746</v>
      </c>
      <c r="K51" s="176">
        <v>-0.99592591250349161</v>
      </c>
    </row>
    <row r="52" spans="1:11" ht="13.5" customHeight="1" x14ac:dyDescent="0.15">
      <c r="A52" s="2241" t="s">
        <v>202</v>
      </c>
      <c r="B52" s="2240">
        <v>-1</v>
      </c>
      <c r="C52" s="2240">
        <v>-20</v>
      </c>
      <c r="D52" s="2240">
        <v>18</v>
      </c>
      <c r="E52" s="2240">
        <v>-39</v>
      </c>
      <c r="F52" s="2240">
        <v>-33</v>
      </c>
      <c r="G52" s="2240">
        <v>-6</v>
      </c>
      <c r="H52" s="2240"/>
      <c r="I52" s="2239">
        <v>0</v>
      </c>
      <c r="J52" s="177">
        <v>-0.90964269832139488</v>
      </c>
      <c r="K52" s="178">
        <v>-0.94694509348079159</v>
      </c>
    </row>
    <row r="53" spans="1:11" ht="13.5" customHeight="1" x14ac:dyDescent="0.15">
      <c r="A53" s="2233"/>
      <c r="B53" s="2238"/>
      <c r="C53" s="2238"/>
      <c r="D53" s="2238"/>
      <c r="E53" s="2238"/>
      <c r="F53" s="2238"/>
      <c r="G53" s="2238"/>
      <c r="H53" s="2238"/>
      <c r="I53" s="2234"/>
      <c r="J53" s="2237"/>
      <c r="K53" s="2236"/>
    </row>
    <row r="54" spans="1:11" ht="13.5" customHeight="1" x14ac:dyDescent="0.15">
      <c r="A54" s="2233" t="s">
        <v>428</v>
      </c>
      <c r="B54" s="2232">
        <v>351</v>
      </c>
      <c r="C54" s="2232">
        <v>293</v>
      </c>
      <c r="D54" s="2235">
        <v>658</v>
      </c>
      <c r="E54" s="2235">
        <v>624</v>
      </c>
      <c r="F54" s="2235">
        <v>582</v>
      </c>
      <c r="G54" s="2235">
        <v>662</v>
      </c>
      <c r="H54" s="2235"/>
      <c r="I54" s="2234">
        <v>0</v>
      </c>
      <c r="J54" s="175">
        <v>0.20076755893315473</v>
      </c>
      <c r="K54" s="176">
        <v>-0.39782385317598773</v>
      </c>
    </row>
    <row r="55" spans="1:11" ht="13.5" customHeight="1" thickBot="1" x14ac:dyDescent="0.25">
      <c r="A55" s="2233" t="s">
        <v>430</v>
      </c>
      <c r="B55" s="2232">
        <v>3129</v>
      </c>
      <c r="C55" s="2232">
        <v>3040</v>
      </c>
      <c r="D55" s="2232">
        <v>2960</v>
      </c>
      <c r="E55" s="2232">
        <v>2951</v>
      </c>
      <c r="F55" s="2232">
        <v>2927</v>
      </c>
      <c r="G55" s="2232">
        <v>2762</v>
      </c>
      <c r="H55" s="2232"/>
      <c r="I55" s="2231">
        <v>0</v>
      </c>
      <c r="J55" s="179">
        <v>2.8947368421052631E-2</v>
      </c>
      <c r="K55" s="180">
        <v>6.903622693096377E-2</v>
      </c>
    </row>
    <row r="56" spans="1:11" ht="13.5" customHeight="1" x14ac:dyDescent="0.15">
      <c r="A56" s="2111"/>
      <c r="B56" s="2111"/>
      <c r="C56" s="2111"/>
      <c r="D56" s="2111"/>
      <c r="E56" s="2111"/>
      <c r="F56" s="2111"/>
      <c r="G56" s="2111"/>
      <c r="H56" s="2111"/>
      <c r="I56" s="2111"/>
      <c r="J56" s="2111"/>
      <c r="K56" s="2111"/>
    </row>
    <row r="57" spans="1:11" ht="13.5" customHeight="1" x14ac:dyDescent="0.15">
      <c r="A57" s="2111"/>
      <c r="B57" s="2111"/>
      <c r="C57" s="2111"/>
      <c r="D57" s="2111"/>
      <c r="E57" s="2111"/>
      <c r="F57" s="2111"/>
      <c r="G57" s="2111"/>
      <c r="H57" s="2111"/>
      <c r="I57" s="2111"/>
      <c r="J57" s="2111"/>
      <c r="K57" s="2111"/>
    </row>
    <row r="58" spans="1:11" ht="13.5" customHeight="1" x14ac:dyDescent="0.15">
      <c r="A58" s="2111"/>
      <c r="B58" s="2111"/>
      <c r="C58" s="2111"/>
      <c r="D58" s="2111"/>
      <c r="E58" s="2111"/>
      <c r="F58" s="2111"/>
      <c r="G58" s="2111"/>
      <c r="H58" s="2111"/>
      <c r="I58" s="2111"/>
      <c r="J58" s="2111"/>
      <c r="K58" s="2111"/>
    </row>
    <row r="59" spans="1:11" ht="13.5" customHeight="1" x14ac:dyDescent="0.15">
      <c r="A59" s="2111"/>
      <c r="B59" s="2111"/>
      <c r="C59" s="2111"/>
      <c r="D59" s="2111"/>
      <c r="E59" s="2111"/>
      <c r="F59" s="2111"/>
      <c r="G59" s="2111"/>
      <c r="H59" s="2111"/>
      <c r="I59" s="2111"/>
      <c r="J59" s="2111"/>
      <c r="K59" s="2111"/>
    </row>
    <row r="60" spans="1:11" ht="13.5" customHeight="1" x14ac:dyDescent="0.15">
      <c r="A60" s="2111"/>
      <c r="B60" s="2111"/>
      <c r="C60" s="2111"/>
      <c r="D60" s="2111"/>
      <c r="E60" s="2111"/>
      <c r="F60" s="2111"/>
      <c r="G60" s="2111"/>
      <c r="H60" s="2111"/>
      <c r="I60" s="2111"/>
      <c r="J60" s="2111"/>
      <c r="K60" s="2111"/>
    </row>
    <row r="61" spans="1:11" ht="13.5" customHeight="1" x14ac:dyDescent="0.15">
      <c r="A61" s="2111"/>
      <c r="B61" s="2111"/>
      <c r="C61" s="2111"/>
      <c r="D61" s="2111"/>
      <c r="E61" s="2111"/>
      <c r="F61" s="2111"/>
      <c r="G61" s="2111"/>
      <c r="H61" s="2111"/>
      <c r="I61" s="2111"/>
      <c r="J61" s="2111"/>
      <c r="K61" s="2111"/>
    </row>
    <row r="62" spans="1:11" ht="13.5" customHeight="1" x14ac:dyDescent="0.15">
      <c r="A62" s="2111"/>
      <c r="B62" s="2111"/>
      <c r="C62" s="2111"/>
      <c r="D62" s="2111"/>
      <c r="E62" s="2111"/>
      <c r="F62" s="2111"/>
      <c r="G62" s="2111"/>
      <c r="H62" s="2111"/>
      <c r="I62" s="2111"/>
      <c r="J62" s="2111"/>
      <c r="K62" s="2111"/>
    </row>
    <row r="63" spans="1:11" ht="13.5" customHeight="1" x14ac:dyDescent="0.15">
      <c r="K63" s="2111"/>
    </row>
    <row r="64" spans="1:11" ht="13.5" customHeight="1" x14ac:dyDescent="0.15">
      <c r="K64" s="2111"/>
    </row>
    <row r="65" spans="11:11" ht="13.5" customHeight="1" x14ac:dyDescent="0.15">
      <c r="K65" s="2111"/>
    </row>
    <row r="66" spans="11:11" ht="13.5" customHeight="1" x14ac:dyDescent="0.15">
      <c r="K66" s="2111"/>
    </row>
  </sheetData>
  <printOptions horizontalCentered="1"/>
  <pageMargins left="0.7" right="0.7" top="0.75" bottom="0.75" header="0.3" footer="0.3"/>
  <pageSetup paperSize="9" scale="77" orientation="portrait" r:id="rId1"/>
  <headerFooter>
    <oddHeader>&amp;R&amp;"Arial,normal"&amp;8Personal Banking</oddHeader>
    <oddFooter>&amp;C&amp;"Arial,normal"&amp;7Fact book - Q4 2016</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sheetPr>
  <dimension ref="A1:R64"/>
  <sheetViews>
    <sheetView view="pageBreakPreview" zoomScaleNormal="100" zoomScaleSheetLayoutView="100" workbookViewId="0">
      <selection activeCell="K52" sqref="K52"/>
    </sheetView>
  </sheetViews>
  <sheetFormatPr defaultRowHeight="11.25" x14ac:dyDescent="0.2"/>
  <cols>
    <col min="1" max="1" width="32.5" style="1208" customWidth="1"/>
    <col min="2" max="9" width="10.1640625" style="1208" customWidth="1"/>
    <col min="10" max="16384" width="9.33203125" style="1208"/>
  </cols>
  <sheetData>
    <row r="1" spans="1:18" ht="13.5" customHeight="1" x14ac:dyDescent="0.2">
      <c r="A1" s="1229" t="s">
        <v>504</v>
      </c>
      <c r="B1" s="1243"/>
      <c r="C1" s="1243"/>
      <c r="D1" s="1243"/>
      <c r="E1" s="1243"/>
      <c r="F1" s="1243"/>
      <c r="G1" s="1243"/>
      <c r="H1" s="1243"/>
      <c r="I1" s="1243"/>
    </row>
    <row r="2" spans="1:18" s="1246" customFormat="1" ht="13.5" customHeight="1" x14ac:dyDescent="0.15">
      <c r="A2" s="1248" t="s">
        <v>505</v>
      </c>
      <c r="B2" s="1247"/>
      <c r="C2" s="1247"/>
      <c r="D2" s="1247"/>
      <c r="E2" s="1247"/>
      <c r="F2" s="1247"/>
      <c r="G2" s="1247"/>
      <c r="H2" s="1247"/>
      <c r="I2" s="1247"/>
    </row>
    <row r="3" spans="1:18" ht="13.5" customHeight="1" x14ac:dyDescent="0.2"/>
    <row r="4" spans="1:18" ht="13.5" customHeight="1" thickBot="1" x14ac:dyDescent="0.25">
      <c r="A4" s="1225" t="s">
        <v>142</v>
      </c>
      <c r="B4" s="1224" t="s">
        <v>619</v>
      </c>
      <c r="C4" s="1224" t="s">
        <v>143</v>
      </c>
      <c r="D4" s="1224" t="s">
        <v>144</v>
      </c>
      <c r="E4" s="1224" t="s">
        <v>145</v>
      </c>
      <c r="F4" s="1224" t="s">
        <v>146</v>
      </c>
      <c r="G4" s="1224" t="s">
        <v>147</v>
      </c>
      <c r="H4" s="1224" t="s">
        <v>148</v>
      </c>
      <c r="I4" s="1223" t="s">
        <v>149</v>
      </c>
      <c r="J4" s="1223" t="s">
        <v>619</v>
      </c>
      <c r="K4" s="1213"/>
      <c r="L4" s="1213"/>
      <c r="M4" s="1213"/>
      <c r="N4" s="1213"/>
      <c r="O4" s="1213"/>
      <c r="P4" s="1213"/>
      <c r="Q4" s="1213"/>
      <c r="R4" s="1213"/>
    </row>
    <row r="5" spans="1:18" ht="13.5" customHeight="1" x14ac:dyDescent="0.2">
      <c r="A5" s="1219" t="s">
        <v>153</v>
      </c>
      <c r="B5" s="1218">
        <v>119.84</v>
      </c>
      <c r="C5" s="1218">
        <v>115.27</v>
      </c>
      <c r="D5" s="1218">
        <v>109.5</v>
      </c>
      <c r="E5" s="1218">
        <v>108.92</v>
      </c>
      <c r="F5" s="1218">
        <v>121.78</v>
      </c>
      <c r="G5" s="1218">
        <v>121.47</v>
      </c>
      <c r="H5" s="1218">
        <v>122.21</v>
      </c>
      <c r="I5" s="1217">
        <v>120</v>
      </c>
      <c r="J5" s="1217">
        <v>119.84</v>
      </c>
      <c r="K5" s="1213"/>
      <c r="L5" s="1213"/>
      <c r="M5" s="1213"/>
      <c r="N5" s="1213"/>
      <c r="O5" s="1213"/>
      <c r="P5" s="1213"/>
      <c r="Q5" s="1213"/>
      <c r="R5" s="1213"/>
    </row>
    <row r="6" spans="1:18" ht="13.5" customHeight="1" x14ac:dyDescent="0.2">
      <c r="A6" s="1219" t="s">
        <v>129</v>
      </c>
      <c r="B6" s="1218">
        <v>30.47</v>
      </c>
      <c r="C6" s="1218">
        <v>30.24</v>
      </c>
      <c r="D6" s="1218">
        <v>30.69</v>
      </c>
      <c r="E6" s="1218">
        <v>30.82</v>
      </c>
      <c r="F6" s="1218">
        <v>32.81</v>
      </c>
      <c r="G6" s="1218">
        <v>32.770000000000003</v>
      </c>
      <c r="H6" s="1218">
        <v>34.159999999999997</v>
      </c>
      <c r="I6" s="1217">
        <v>32.31</v>
      </c>
      <c r="J6" s="1217">
        <v>30.47</v>
      </c>
      <c r="K6" s="1213"/>
      <c r="L6" s="1213"/>
      <c r="M6" s="1213"/>
      <c r="N6" s="1213"/>
      <c r="O6" s="1213"/>
      <c r="P6" s="1213"/>
      <c r="Q6" s="1213"/>
      <c r="R6" s="1213"/>
    </row>
    <row r="7" spans="1:18" ht="13.5" customHeight="1" x14ac:dyDescent="0.2">
      <c r="A7" s="1219" t="s">
        <v>161</v>
      </c>
      <c r="B7" s="1218">
        <v>0</v>
      </c>
      <c r="C7" s="1218">
        <v>0</v>
      </c>
      <c r="D7" s="1218">
        <v>0</v>
      </c>
      <c r="E7" s="1218">
        <v>0</v>
      </c>
      <c r="F7" s="1218">
        <v>0</v>
      </c>
      <c r="G7" s="1218">
        <v>0</v>
      </c>
      <c r="H7" s="1218">
        <v>0</v>
      </c>
      <c r="I7" s="1217">
        <v>0</v>
      </c>
      <c r="J7" s="1217">
        <v>0</v>
      </c>
      <c r="K7" s="1213"/>
      <c r="L7" s="1213"/>
      <c r="M7" s="1213"/>
      <c r="N7" s="1213"/>
      <c r="O7" s="1213"/>
      <c r="P7" s="1213"/>
      <c r="Q7" s="1213"/>
      <c r="R7" s="1213"/>
    </row>
    <row r="8" spans="1:18" ht="13.5" customHeight="1" thickBot="1" x14ac:dyDescent="0.25">
      <c r="A8" s="1216" t="s">
        <v>424</v>
      </c>
      <c r="B8" s="1215">
        <v>7.26</v>
      </c>
      <c r="C8" s="1215">
        <v>5.53</v>
      </c>
      <c r="D8" s="1215">
        <v>6.1</v>
      </c>
      <c r="E8" s="1215">
        <v>5.08</v>
      </c>
      <c r="F8" s="1215">
        <v>6.63</v>
      </c>
      <c r="G8" s="1215">
        <v>6.18</v>
      </c>
      <c r="H8" s="1215">
        <v>6.31</v>
      </c>
      <c r="I8" s="1214">
        <v>5.49</v>
      </c>
      <c r="J8" s="1214">
        <v>7.26</v>
      </c>
      <c r="K8" s="1213"/>
      <c r="L8" s="1213"/>
      <c r="M8" s="1213"/>
      <c r="N8" s="1213"/>
      <c r="O8" s="1213"/>
      <c r="P8" s="1213"/>
      <c r="Q8" s="1213"/>
      <c r="R8" s="1213"/>
    </row>
    <row r="9" spans="1:18" ht="13.5" customHeight="1" x14ac:dyDescent="0.2">
      <c r="A9" s="1212" t="s">
        <v>172</v>
      </c>
      <c r="B9" s="1211">
        <v>157.57</v>
      </c>
      <c r="C9" s="1211">
        <v>151.05000000000001</v>
      </c>
      <c r="D9" s="1211">
        <v>146.30000000000001</v>
      </c>
      <c r="E9" s="1211">
        <v>144.82</v>
      </c>
      <c r="F9" s="1211">
        <v>161.22999999999999</v>
      </c>
      <c r="G9" s="1211">
        <v>160.41999999999999</v>
      </c>
      <c r="H9" s="1211">
        <v>162.68</v>
      </c>
      <c r="I9" s="1210">
        <v>157.80000000000001</v>
      </c>
      <c r="J9" s="1210">
        <v>157.57</v>
      </c>
      <c r="K9" s="1213"/>
      <c r="L9" s="1213"/>
      <c r="M9" s="1213"/>
      <c r="N9" s="1213"/>
      <c r="O9" s="1213"/>
      <c r="P9" s="1213"/>
      <c r="Q9" s="1213"/>
      <c r="R9" s="1213"/>
    </row>
    <row r="10" spans="1:18" ht="13.5" customHeight="1" x14ac:dyDescent="0.2">
      <c r="A10" s="1219" t="s">
        <v>201</v>
      </c>
      <c r="B10" s="1218">
        <v>-7.09</v>
      </c>
      <c r="C10" s="1218">
        <v>-7.11</v>
      </c>
      <c r="D10" s="1218">
        <v>-8.16</v>
      </c>
      <c r="E10" s="1218">
        <v>-9.3000000000000007</v>
      </c>
      <c r="F10" s="1218">
        <v>-40.130000000000003</v>
      </c>
      <c r="G10" s="1218">
        <v>-12.34</v>
      </c>
      <c r="H10" s="1218">
        <v>-7.81</v>
      </c>
      <c r="I10" s="1217">
        <v>-10.4</v>
      </c>
      <c r="J10" s="1217">
        <v>-7.09</v>
      </c>
      <c r="K10" s="1213"/>
      <c r="L10" s="1213"/>
      <c r="M10" s="1213"/>
      <c r="N10" s="1213"/>
      <c r="O10" s="1213"/>
      <c r="P10" s="1213"/>
      <c r="Q10" s="1213"/>
      <c r="R10" s="1213"/>
    </row>
    <row r="11" spans="1:18" ht="13.5" customHeight="1" x14ac:dyDescent="0.2">
      <c r="A11" s="1219"/>
      <c r="B11" s="1218"/>
      <c r="C11" s="1218"/>
      <c r="D11" s="1218"/>
      <c r="E11" s="1218"/>
      <c r="F11" s="1218"/>
      <c r="G11" s="1218"/>
      <c r="H11" s="1218"/>
      <c r="I11" s="1217"/>
      <c r="J11" s="1217"/>
      <c r="K11" s="1213"/>
      <c r="L11" s="1213"/>
      <c r="M11" s="1213"/>
      <c r="N11" s="1213"/>
      <c r="O11" s="1213"/>
      <c r="P11" s="1213"/>
      <c r="Q11" s="1213"/>
      <c r="R11" s="1213"/>
    </row>
    <row r="12" spans="1:18" ht="13.5" customHeight="1" x14ac:dyDescent="0.2">
      <c r="A12" s="1219" t="s">
        <v>428</v>
      </c>
      <c r="B12" s="1218">
        <v>1703.59</v>
      </c>
      <c r="C12" s="1218">
        <v>1693.75</v>
      </c>
      <c r="D12" s="1218">
        <v>1632.32</v>
      </c>
      <c r="E12" s="1218">
        <v>1525.88</v>
      </c>
      <c r="F12" s="1218">
        <v>1534.67</v>
      </c>
      <c r="G12" s="1218">
        <v>1550.11</v>
      </c>
      <c r="H12" s="1218">
        <v>1530.56</v>
      </c>
      <c r="I12" s="1217">
        <v>1439.86</v>
      </c>
      <c r="J12" s="1217">
        <v>1703.59</v>
      </c>
      <c r="K12" s="1213"/>
      <c r="L12" s="1213"/>
      <c r="M12" s="1213"/>
      <c r="N12" s="1213"/>
      <c r="O12" s="1213"/>
      <c r="P12" s="1213"/>
      <c r="Q12" s="1213"/>
      <c r="R12" s="1213"/>
    </row>
    <row r="13" spans="1:18" ht="13.5" customHeight="1" x14ac:dyDescent="0.2">
      <c r="A13" s="1219" t="s">
        <v>429</v>
      </c>
      <c r="B13" s="1218">
        <v>10362.64</v>
      </c>
      <c r="C13" s="1218">
        <v>10431.26</v>
      </c>
      <c r="D13" s="1218">
        <v>10061.780000000001</v>
      </c>
      <c r="E13" s="1218">
        <v>9396.59</v>
      </c>
      <c r="F13" s="1218">
        <v>10146.15</v>
      </c>
      <c r="G13" s="1218">
        <v>10077.59</v>
      </c>
      <c r="H13" s="1218">
        <v>10094.07</v>
      </c>
      <c r="I13" s="1217">
        <v>10037.26</v>
      </c>
      <c r="J13" s="1217">
        <v>10362.64</v>
      </c>
      <c r="K13" s="1213"/>
      <c r="L13" s="1213"/>
      <c r="M13" s="1213"/>
      <c r="N13" s="1213"/>
      <c r="O13" s="1213"/>
      <c r="P13" s="1213"/>
      <c r="Q13" s="1213"/>
      <c r="R13" s="1213"/>
    </row>
    <row r="14" spans="1:18" ht="13.5" customHeight="1" x14ac:dyDescent="0.2">
      <c r="A14" s="1219" t="s">
        <v>430</v>
      </c>
      <c r="B14" s="1218">
        <v>1188.76</v>
      </c>
      <c r="C14" s="1218">
        <v>1181.0999999999999</v>
      </c>
      <c r="D14" s="1218">
        <v>1217.67</v>
      </c>
      <c r="E14" s="1218">
        <v>1163.1300000000001</v>
      </c>
      <c r="F14" s="1218">
        <v>1143.22</v>
      </c>
      <c r="G14" s="1218">
        <v>1146.73</v>
      </c>
      <c r="H14" s="1218">
        <v>1147.79</v>
      </c>
      <c r="I14" s="1217">
        <v>1128.78</v>
      </c>
      <c r="J14" s="1217">
        <v>1188.76</v>
      </c>
      <c r="K14" s="1213"/>
      <c r="L14" s="1213"/>
      <c r="M14" s="1213"/>
      <c r="N14" s="1213"/>
      <c r="O14" s="1213"/>
      <c r="P14" s="1213"/>
      <c r="Q14" s="1213"/>
      <c r="R14" s="1213"/>
    </row>
    <row r="15" spans="1:18" ht="13.5" customHeight="1" x14ac:dyDescent="0.2">
      <c r="A15" s="1245"/>
      <c r="B15" s="1244"/>
      <c r="C15" s="1244"/>
      <c r="D15" s="1244"/>
      <c r="E15" s="1244"/>
      <c r="F15" s="1244"/>
      <c r="G15" s="1244"/>
      <c r="H15" s="1244"/>
      <c r="I15" s="1210"/>
      <c r="J15" s="1210"/>
      <c r="K15" s="1213"/>
      <c r="L15" s="1213"/>
      <c r="M15" s="1213"/>
      <c r="N15" s="1213"/>
      <c r="O15" s="1213"/>
      <c r="P15" s="1213"/>
      <c r="Q15" s="1213"/>
      <c r="R15" s="1213"/>
    </row>
    <row r="16" spans="1:18" ht="13.5" customHeight="1" x14ac:dyDescent="0.2">
      <c r="A16" s="1235"/>
      <c r="B16" s="1218"/>
      <c r="C16" s="1218"/>
      <c r="D16" s="1218"/>
      <c r="E16" s="1218"/>
      <c r="F16" s="1218"/>
      <c r="G16" s="1218"/>
      <c r="H16" s="1218"/>
      <c r="I16" s="1217"/>
      <c r="J16" s="1217"/>
      <c r="K16" s="1213"/>
      <c r="L16" s="1213"/>
      <c r="M16" s="1213"/>
      <c r="N16" s="1213"/>
      <c r="O16" s="1213"/>
      <c r="P16" s="1213"/>
      <c r="Q16" s="1213"/>
      <c r="R16" s="1213"/>
    </row>
    <row r="17" spans="1:18" ht="13.5" customHeight="1" x14ac:dyDescent="0.2">
      <c r="A17" s="1229" t="s">
        <v>506</v>
      </c>
      <c r="B17" s="1243"/>
      <c r="C17" s="1243"/>
      <c r="D17" s="1243"/>
      <c r="E17" s="1243"/>
      <c r="F17" s="1243"/>
      <c r="G17" s="1243"/>
      <c r="H17" s="1243"/>
      <c r="I17" s="1242"/>
      <c r="J17" s="1242"/>
      <c r="K17" s="1213"/>
      <c r="L17" s="1213"/>
      <c r="M17" s="1213"/>
      <c r="N17" s="1213"/>
      <c r="O17" s="1213"/>
      <c r="P17" s="1213"/>
      <c r="Q17" s="1213"/>
      <c r="R17" s="1213"/>
    </row>
    <row r="18" spans="1:18" ht="13.5" customHeight="1" x14ac:dyDescent="0.2">
      <c r="A18" s="1243"/>
      <c r="B18" s="1243"/>
      <c r="C18" s="1243"/>
      <c r="D18" s="1243"/>
      <c r="E18" s="1243"/>
      <c r="F18" s="1243"/>
      <c r="G18" s="1243"/>
      <c r="H18" s="1243"/>
      <c r="I18" s="1242"/>
      <c r="J18" s="1242"/>
      <c r="K18" s="1213"/>
      <c r="L18" s="1213"/>
      <c r="M18" s="1213"/>
      <c r="N18" s="1213"/>
      <c r="O18" s="1213"/>
      <c r="P18" s="1213"/>
      <c r="Q18" s="1213"/>
      <c r="R18" s="1213"/>
    </row>
    <row r="19" spans="1:18" ht="13.5" customHeight="1" thickBot="1" x14ac:dyDescent="0.25">
      <c r="A19" s="1225" t="s">
        <v>432</v>
      </c>
      <c r="B19" s="1224" t="s">
        <v>619</v>
      </c>
      <c r="C19" s="1224" t="s">
        <v>143</v>
      </c>
      <c r="D19" s="1224" t="s">
        <v>144</v>
      </c>
      <c r="E19" s="1224" t="s">
        <v>145</v>
      </c>
      <c r="F19" s="1224" t="s">
        <v>146</v>
      </c>
      <c r="G19" s="1224" t="s">
        <v>147</v>
      </c>
      <c r="H19" s="1224" t="s">
        <v>148</v>
      </c>
      <c r="I19" s="1223" t="s">
        <v>149</v>
      </c>
      <c r="J19" s="1223" t="s">
        <v>619</v>
      </c>
      <c r="K19" s="1213"/>
      <c r="L19" s="1213"/>
      <c r="M19" s="1213"/>
      <c r="N19" s="1213"/>
      <c r="O19" s="1213"/>
      <c r="P19" s="1213"/>
      <c r="Q19" s="1213"/>
      <c r="R19" s="1213"/>
    </row>
    <row r="20" spans="1:18" ht="13.5" customHeight="1" x14ac:dyDescent="0.2">
      <c r="A20" s="1219" t="s">
        <v>507</v>
      </c>
      <c r="B20" s="1241">
        <v>0</v>
      </c>
      <c r="C20" s="1241" t="s">
        <v>508</v>
      </c>
      <c r="D20" s="1241" t="s">
        <v>286</v>
      </c>
      <c r="E20" s="1241" t="s">
        <v>351</v>
      </c>
      <c r="F20" s="1241" t="s">
        <v>351</v>
      </c>
      <c r="G20" s="1241" t="s">
        <v>349</v>
      </c>
      <c r="H20" s="1241" t="s">
        <v>279</v>
      </c>
      <c r="I20" s="1240" t="s">
        <v>279</v>
      </c>
      <c r="J20" s="1240">
        <v>0</v>
      </c>
      <c r="K20" s="1213"/>
      <c r="L20" s="1213"/>
      <c r="M20" s="1213"/>
      <c r="N20" s="1213"/>
      <c r="O20" s="1213"/>
      <c r="P20" s="1213"/>
      <c r="Q20" s="1213"/>
      <c r="R20" s="1213"/>
    </row>
    <row r="21" spans="1:18" ht="13.5" customHeight="1" x14ac:dyDescent="0.2">
      <c r="A21" s="1219" t="s">
        <v>509</v>
      </c>
      <c r="B21" s="1241">
        <v>2.68</v>
      </c>
      <c r="C21" s="1241" t="s">
        <v>510</v>
      </c>
      <c r="D21" s="1241" t="s">
        <v>510</v>
      </c>
      <c r="E21" s="1241" t="s">
        <v>511</v>
      </c>
      <c r="F21" s="1241" t="s">
        <v>510</v>
      </c>
      <c r="G21" s="1241" t="s">
        <v>512</v>
      </c>
      <c r="H21" s="1241" t="s">
        <v>510</v>
      </c>
      <c r="I21" s="1240" t="s">
        <v>511</v>
      </c>
      <c r="J21" s="1240">
        <v>2.68</v>
      </c>
      <c r="K21" s="1213"/>
      <c r="L21" s="1213"/>
      <c r="M21" s="1213"/>
      <c r="N21" s="1213"/>
      <c r="O21" s="1213"/>
      <c r="P21" s="1213"/>
      <c r="Q21" s="1213"/>
      <c r="R21" s="1213"/>
    </row>
    <row r="22" spans="1:18" ht="13.5" customHeight="1" thickBot="1" x14ac:dyDescent="0.25">
      <c r="A22" s="1216" t="s">
        <v>513</v>
      </c>
      <c r="B22" s="1239">
        <v>2.59</v>
      </c>
      <c r="C22" s="1239" t="s">
        <v>514</v>
      </c>
      <c r="D22" s="1239" t="s">
        <v>515</v>
      </c>
      <c r="E22" s="1239" t="s">
        <v>515</v>
      </c>
      <c r="F22" s="1239" t="s">
        <v>515</v>
      </c>
      <c r="G22" s="1239" t="s">
        <v>515</v>
      </c>
      <c r="H22" s="1239" t="s">
        <v>516</v>
      </c>
      <c r="I22" s="1238" t="s">
        <v>515</v>
      </c>
      <c r="J22" s="1238">
        <v>2.59</v>
      </c>
      <c r="K22" s="1213"/>
      <c r="L22" s="1213"/>
      <c r="M22" s="1213"/>
      <c r="N22" s="1213"/>
      <c r="O22" s="1213"/>
      <c r="P22" s="1213"/>
      <c r="Q22" s="1213"/>
      <c r="R22" s="1213"/>
    </row>
    <row r="23" spans="1:18" ht="13.5" customHeight="1" x14ac:dyDescent="0.2">
      <c r="A23" s="1212" t="s">
        <v>517</v>
      </c>
      <c r="B23" s="1237">
        <v>17.39</v>
      </c>
      <c r="C23" s="1237" t="s">
        <v>518</v>
      </c>
      <c r="D23" s="1237" t="s">
        <v>519</v>
      </c>
      <c r="E23" s="1237" t="s">
        <v>331</v>
      </c>
      <c r="F23" s="1237" t="s">
        <v>520</v>
      </c>
      <c r="G23" s="1237" t="s">
        <v>331</v>
      </c>
      <c r="H23" s="1237" t="s">
        <v>329</v>
      </c>
      <c r="I23" s="1236" t="s">
        <v>520</v>
      </c>
      <c r="J23" s="1236">
        <v>17.39</v>
      </c>
      <c r="K23" s="1213"/>
      <c r="L23" s="1213"/>
      <c r="M23" s="1213"/>
      <c r="N23" s="1213"/>
      <c r="O23" s="1213"/>
      <c r="P23" s="1213"/>
      <c r="Q23" s="1213"/>
      <c r="R23" s="1213"/>
    </row>
    <row r="24" spans="1:18" ht="13.5" customHeight="1" x14ac:dyDescent="0.2">
      <c r="A24" s="1235"/>
      <c r="B24" s="1234"/>
      <c r="C24" s="1234"/>
      <c r="D24" s="1234"/>
      <c r="E24" s="1234"/>
      <c r="F24" s="1234"/>
      <c r="G24" s="1234"/>
      <c r="H24" s="1234"/>
      <c r="I24" s="1233"/>
      <c r="J24" s="1233"/>
      <c r="K24" s="1213"/>
      <c r="L24" s="1213"/>
      <c r="M24" s="1213"/>
      <c r="N24" s="1213"/>
      <c r="O24" s="1213"/>
      <c r="P24" s="1213"/>
      <c r="Q24" s="1213"/>
      <c r="R24" s="1213"/>
    </row>
    <row r="25" spans="1:18" ht="13.5" customHeight="1" x14ac:dyDescent="0.2">
      <c r="A25" s="1232"/>
      <c r="B25" s="1231"/>
      <c r="C25" s="1231"/>
      <c r="D25" s="1231"/>
      <c r="E25" s="1231"/>
      <c r="F25" s="1231"/>
      <c r="G25" s="1231"/>
      <c r="H25" s="1231"/>
      <c r="I25" s="1230"/>
      <c r="J25" s="1230"/>
      <c r="K25" s="1213"/>
      <c r="L25" s="1213"/>
      <c r="M25" s="1213"/>
      <c r="N25" s="1213"/>
      <c r="O25" s="1213"/>
      <c r="P25" s="1213"/>
      <c r="Q25" s="1213"/>
      <c r="R25" s="1213"/>
    </row>
    <row r="26" spans="1:18" ht="13.5" customHeight="1" x14ac:dyDescent="0.2">
      <c r="A26" s="1229" t="s">
        <v>521</v>
      </c>
      <c r="B26" s="1227"/>
      <c r="C26" s="1227"/>
      <c r="D26" s="1227"/>
      <c r="E26" s="1227"/>
      <c r="F26" s="1227"/>
      <c r="G26" s="1227"/>
      <c r="H26" s="1227"/>
      <c r="I26" s="1226"/>
      <c r="J26" s="1226"/>
      <c r="K26" s="1213"/>
      <c r="L26" s="1213"/>
      <c r="M26" s="1213"/>
      <c r="N26" s="1213"/>
      <c r="O26" s="1213"/>
      <c r="P26" s="1213"/>
      <c r="Q26" s="1213"/>
      <c r="R26" s="1213"/>
    </row>
    <row r="27" spans="1:18" ht="13.5" customHeight="1" x14ac:dyDescent="0.2">
      <c r="A27" s="1228"/>
      <c r="B27" s="1227"/>
      <c r="C27" s="1227"/>
      <c r="D27" s="1227"/>
      <c r="E27" s="1227"/>
      <c r="F27" s="1227"/>
      <c r="G27" s="1227"/>
      <c r="H27" s="1227"/>
      <c r="I27" s="1226"/>
      <c r="J27" s="1226"/>
      <c r="K27" s="1213"/>
      <c r="L27" s="1213"/>
      <c r="M27" s="1213"/>
      <c r="N27" s="1213"/>
      <c r="O27" s="1213"/>
      <c r="P27" s="1213"/>
      <c r="Q27" s="1213"/>
      <c r="R27" s="1213"/>
    </row>
    <row r="28" spans="1:18" ht="13.5" customHeight="1" thickBot="1" x14ac:dyDescent="0.25">
      <c r="A28" s="1225" t="s">
        <v>142</v>
      </c>
      <c r="B28" s="1224" t="s">
        <v>619</v>
      </c>
      <c r="C28" s="1224" t="s">
        <v>143</v>
      </c>
      <c r="D28" s="1224" t="s">
        <v>144</v>
      </c>
      <c r="E28" s="1224" t="s">
        <v>145</v>
      </c>
      <c r="F28" s="1224" t="s">
        <v>146</v>
      </c>
      <c r="G28" s="1224" t="s">
        <v>147</v>
      </c>
      <c r="H28" s="1224" t="s">
        <v>148</v>
      </c>
      <c r="I28" s="1223" t="s">
        <v>149</v>
      </c>
      <c r="J28" s="1223" t="s">
        <v>619</v>
      </c>
      <c r="K28" s="1213"/>
      <c r="L28" s="1213"/>
      <c r="M28" s="1213"/>
      <c r="N28" s="1213"/>
      <c r="O28" s="1213"/>
      <c r="P28" s="1213"/>
      <c r="Q28" s="1213"/>
      <c r="R28" s="1213"/>
    </row>
    <row r="29" spans="1:18" ht="13.5" customHeight="1" x14ac:dyDescent="0.2">
      <c r="A29" s="1220" t="s">
        <v>522</v>
      </c>
      <c r="B29" s="1222"/>
      <c r="C29" s="1222"/>
      <c r="D29" s="1222"/>
      <c r="E29" s="1222"/>
      <c r="F29" s="1222"/>
      <c r="G29" s="1222"/>
      <c r="H29" s="1222"/>
      <c r="I29" s="1221"/>
      <c r="J29" s="1221"/>
      <c r="K29" s="1213"/>
      <c r="L29" s="1213"/>
      <c r="M29" s="1213"/>
      <c r="N29" s="1213"/>
      <c r="O29" s="1213"/>
      <c r="P29" s="1213"/>
      <c r="Q29" s="1213"/>
      <c r="R29" s="1213"/>
    </row>
    <row r="30" spans="1:18" ht="13.5" customHeight="1" x14ac:dyDescent="0.2">
      <c r="A30" s="1219" t="s">
        <v>523</v>
      </c>
      <c r="B30" s="1218">
        <v>382.36</v>
      </c>
      <c r="C30" s="1218">
        <v>367.84</v>
      </c>
      <c r="D30" s="1218">
        <v>391.85</v>
      </c>
      <c r="E30" s="1218">
        <v>277.25</v>
      </c>
      <c r="F30" s="1218">
        <v>342.61</v>
      </c>
      <c r="G30" s="1218">
        <v>309.27</v>
      </c>
      <c r="H30" s="1218">
        <v>323.52999999999997</v>
      </c>
      <c r="I30" s="1217">
        <v>266.87</v>
      </c>
      <c r="J30" s="1217">
        <v>382.36</v>
      </c>
      <c r="K30" s="1213"/>
      <c r="L30" s="1213"/>
      <c r="M30" s="1213"/>
      <c r="N30" s="1213"/>
      <c r="O30" s="1213"/>
      <c r="P30" s="1213"/>
      <c r="Q30" s="1213"/>
      <c r="R30" s="1213"/>
    </row>
    <row r="31" spans="1:18" ht="13.5" customHeight="1" x14ac:dyDescent="0.2">
      <c r="A31" s="1219" t="s">
        <v>524</v>
      </c>
      <c r="B31" s="1218">
        <v>543.84</v>
      </c>
      <c r="C31" s="1218">
        <v>526.15</v>
      </c>
      <c r="D31" s="1218">
        <v>556.57000000000005</v>
      </c>
      <c r="E31" s="1218">
        <v>451.15</v>
      </c>
      <c r="F31" s="1218">
        <v>446.86</v>
      </c>
      <c r="G31" s="1218">
        <v>465.36</v>
      </c>
      <c r="H31" s="1218">
        <v>481.97</v>
      </c>
      <c r="I31" s="1217">
        <v>455.96</v>
      </c>
      <c r="J31" s="1217">
        <v>543.84</v>
      </c>
      <c r="K31" s="1213"/>
      <c r="L31" s="1213"/>
      <c r="M31" s="1213"/>
      <c r="N31" s="1213"/>
      <c r="O31" s="1213"/>
      <c r="P31" s="1213"/>
      <c r="Q31" s="1213"/>
      <c r="R31" s="1213"/>
    </row>
    <row r="32" spans="1:18" ht="13.5" customHeight="1" x14ac:dyDescent="0.2">
      <c r="A32" s="1219" t="s">
        <v>525</v>
      </c>
      <c r="B32" s="1218">
        <v>511.86</v>
      </c>
      <c r="C32" s="1218">
        <v>467.73</v>
      </c>
      <c r="D32" s="1218">
        <v>541.48</v>
      </c>
      <c r="E32" s="1218">
        <v>441.69</v>
      </c>
      <c r="F32" s="1218">
        <v>541.59</v>
      </c>
      <c r="G32" s="1218">
        <v>501.19</v>
      </c>
      <c r="H32" s="1218">
        <v>501.74</v>
      </c>
      <c r="I32" s="1217">
        <v>476.95</v>
      </c>
      <c r="J32" s="1217">
        <v>511.86</v>
      </c>
      <c r="K32" s="1213"/>
      <c r="L32" s="1213"/>
      <c r="M32" s="1213"/>
      <c r="N32" s="1213"/>
      <c r="O32" s="1213"/>
      <c r="P32" s="1213"/>
      <c r="Q32" s="1213"/>
      <c r="R32" s="1213"/>
    </row>
    <row r="33" spans="1:18" ht="13.5" customHeight="1" x14ac:dyDescent="0.2">
      <c r="A33" s="1220" t="s">
        <v>526</v>
      </c>
      <c r="B33" s="1218"/>
      <c r="C33" s="1218"/>
      <c r="D33" s="1218"/>
      <c r="E33" s="1218"/>
      <c r="F33" s="1218"/>
      <c r="G33" s="1218"/>
      <c r="H33" s="1218"/>
      <c r="I33" s="1217"/>
      <c r="J33" s="1217"/>
      <c r="K33" s="1213"/>
      <c r="L33" s="1213"/>
      <c r="M33" s="1213"/>
      <c r="N33" s="1213"/>
      <c r="O33" s="1213"/>
      <c r="P33" s="1213"/>
      <c r="Q33" s="1213"/>
      <c r="R33" s="1213"/>
    </row>
    <row r="34" spans="1:18" ht="13.5" customHeight="1" x14ac:dyDescent="0.2">
      <c r="A34" s="1219" t="s">
        <v>527</v>
      </c>
      <c r="B34" s="1218">
        <v>752.7</v>
      </c>
      <c r="C34" s="1218">
        <v>592.24</v>
      </c>
      <c r="D34" s="1218">
        <v>907.94</v>
      </c>
      <c r="E34" s="1218">
        <v>680.64</v>
      </c>
      <c r="F34" s="1218">
        <v>671.43</v>
      </c>
      <c r="G34" s="1218">
        <v>671.73</v>
      </c>
      <c r="H34" s="1218">
        <v>730.48</v>
      </c>
      <c r="I34" s="1217">
        <v>617.75</v>
      </c>
      <c r="J34" s="1217">
        <v>752.7</v>
      </c>
      <c r="K34" s="1213"/>
      <c r="L34" s="1213"/>
      <c r="M34" s="1213"/>
      <c r="N34" s="1213"/>
      <c r="O34" s="1213"/>
      <c r="P34" s="1213"/>
      <c r="Q34" s="1213"/>
      <c r="R34" s="1213"/>
    </row>
    <row r="35" spans="1:18" ht="13.5" customHeight="1" thickBot="1" x14ac:dyDescent="0.25">
      <c r="A35" s="1216" t="s">
        <v>528</v>
      </c>
      <c r="B35" s="1215">
        <v>582.16</v>
      </c>
      <c r="C35" s="1215">
        <v>568.44000000000005</v>
      </c>
      <c r="D35" s="1215">
        <v>620.24</v>
      </c>
      <c r="E35" s="1215">
        <v>543.29</v>
      </c>
      <c r="F35" s="1215">
        <v>587.63</v>
      </c>
      <c r="G35" s="1215">
        <v>564.14</v>
      </c>
      <c r="H35" s="1215">
        <v>600.01</v>
      </c>
      <c r="I35" s="1214">
        <v>548.62</v>
      </c>
      <c r="J35" s="1214">
        <v>582.16</v>
      </c>
      <c r="K35" s="1213"/>
      <c r="L35" s="1213"/>
      <c r="M35" s="1213"/>
      <c r="N35" s="1213"/>
      <c r="O35" s="1213"/>
      <c r="P35" s="1213"/>
      <c r="Q35" s="1213"/>
      <c r="R35" s="1213"/>
    </row>
    <row r="36" spans="1:18" ht="13.5" customHeight="1" x14ac:dyDescent="0.2">
      <c r="A36" s="1212" t="s">
        <v>517</v>
      </c>
      <c r="B36" s="1211">
        <v>2782.5</v>
      </c>
      <c r="C36" s="1211">
        <v>2522.4</v>
      </c>
      <c r="D36" s="1211">
        <v>3018.08</v>
      </c>
      <c r="E36" s="1211">
        <v>2394.02</v>
      </c>
      <c r="F36" s="1211">
        <v>2590.13</v>
      </c>
      <c r="G36" s="1211">
        <v>2511.69</v>
      </c>
      <c r="H36" s="1211">
        <v>2637.74</v>
      </c>
      <c r="I36" s="1210">
        <v>2366.15</v>
      </c>
      <c r="J36" s="1210">
        <v>2782.5</v>
      </c>
    </row>
    <row r="37" spans="1:18" ht="13.5" customHeight="1" x14ac:dyDescent="0.2"/>
    <row r="38" spans="1:18" ht="13.5" customHeight="1" x14ac:dyDescent="0.2"/>
    <row r="39" spans="1:18" ht="13.5" customHeight="1" x14ac:dyDescent="0.2"/>
    <row r="40" spans="1:18" ht="13.5" customHeight="1" x14ac:dyDescent="0.2"/>
    <row r="41" spans="1:18" ht="13.5" customHeight="1" x14ac:dyDescent="0.2"/>
    <row r="42" spans="1:18" ht="13.5" customHeight="1" x14ac:dyDescent="0.2"/>
    <row r="43" spans="1:18" ht="13.5" customHeight="1" x14ac:dyDescent="0.2"/>
    <row r="44" spans="1:18" ht="13.5" customHeight="1" x14ac:dyDescent="0.2"/>
    <row r="45" spans="1:18" ht="13.5" customHeight="1" x14ac:dyDescent="0.2"/>
    <row r="46" spans="1:18" ht="13.5" customHeight="1" x14ac:dyDescent="0.2"/>
    <row r="47" spans="1:18" ht="13.5" customHeight="1" x14ac:dyDescent="0.2"/>
    <row r="48" spans="1:18" ht="13.5" customHeight="1" x14ac:dyDescent="0.2"/>
    <row r="49" spans="1:1" ht="13.5" customHeight="1" x14ac:dyDescent="0.2"/>
    <row r="50" spans="1:1" ht="13.5" customHeight="1" x14ac:dyDescent="0.2"/>
    <row r="51" spans="1:1" ht="13.5" customHeight="1" x14ac:dyDescent="0.2"/>
    <row r="52" spans="1:1" ht="13.5" customHeight="1" x14ac:dyDescent="0.2"/>
    <row r="53" spans="1:1" ht="13.5" customHeight="1" x14ac:dyDescent="0.2"/>
    <row r="54" spans="1:1" ht="13.5" customHeight="1" x14ac:dyDescent="0.2"/>
    <row r="55" spans="1:1" ht="13.5" customHeight="1" x14ac:dyDescent="0.2"/>
    <row r="56" spans="1:1" ht="13.5" customHeight="1" x14ac:dyDescent="0.25">
      <c r="A56" s="1209"/>
    </row>
    <row r="57" spans="1:1" ht="13.5" customHeight="1" x14ac:dyDescent="0.2"/>
    <row r="58" spans="1:1" ht="13.5" customHeight="1" x14ac:dyDescent="0.2"/>
    <row r="59" spans="1:1" ht="13.5" customHeight="1" x14ac:dyDescent="0.2"/>
    <row r="60" spans="1:1" ht="13.5" customHeight="1" x14ac:dyDescent="0.2"/>
    <row r="61" spans="1:1" ht="13.5" customHeight="1" x14ac:dyDescent="0.2"/>
    <row r="62" spans="1:1" ht="13.5" customHeight="1" x14ac:dyDescent="0.2"/>
    <row r="63" spans="1:1" ht="13.5" customHeight="1" x14ac:dyDescent="0.2"/>
    <row r="64" spans="1:1" ht="13.5" customHeight="1" x14ac:dyDescent="0.2"/>
  </sheetData>
  <printOptions horizontalCentered="1"/>
  <pageMargins left="0.7" right="0.7" top="0.75" bottom="0.75" header="0.3" footer="0.3"/>
  <pageSetup paperSize="9" scale="77" orientation="portrait" r:id="rId1"/>
  <headerFooter>
    <oddHeader>&amp;R&amp;"Arial,Normal"&amp;8Retail Banking</oddHeader>
    <oddFooter>&amp;C&amp;"Arial,Normal"&amp;7Fact book - Q4 2016</oddFooter>
  </headerFooter>
  <ignoredErrors>
    <ignoredError sqref="C20:I23"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view="pageLayout" zoomScaleNormal="100" workbookViewId="0">
      <selection activeCell="M39" sqref="M39"/>
    </sheetView>
  </sheetViews>
  <sheetFormatPr defaultRowHeight="11.25" x14ac:dyDescent="0.2"/>
  <sheetData/>
  <pageMargins left="0.7" right="0.7" top="0.75" bottom="0.75" header="0.3" footer="0.3"/>
  <pageSetup paperSize="9" orientation="portrait" verticalDpi="597"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59999389629810485"/>
  </sheetPr>
  <dimension ref="A1:M97"/>
  <sheetViews>
    <sheetView view="pageLayout" topLeftCell="A34" zoomScale="90" zoomScaleNormal="100" zoomScaleSheetLayoutView="90" zoomScalePageLayoutView="90" workbookViewId="0">
      <selection activeCell="A56" sqref="A56"/>
    </sheetView>
  </sheetViews>
  <sheetFormatPr defaultRowHeight="8.25" x14ac:dyDescent="0.15"/>
  <cols>
    <col min="1" max="1" width="31.6640625" style="2106" customWidth="1"/>
    <col min="2" max="8" width="8.33203125" style="2107" customWidth="1"/>
    <col min="9" max="11" width="8.33203125" style="2106" customWidth="1"/>
    <col min="12" max="12" width="11.33203125" style="2106" customWidth="1"/>
    <col min="13" max="16384" width="9.33203125" style="2106"/>
  </cols>
  <sheetData>
    <row r="1" spans="1:12" ht="13.5" customHeight="1" x14ac:dyDescent="0.2">
      <c r="A1" s="2313" t="s">
        <v>1505</v>
      </c>
      <c r="B1" s="2188"/>
      <c r="C1" s="2188"/>
      <c r="D1" s="2188"/>
      <c r="E1" s="2188"/>
      <c r="F1" s="2171"/>
      <c r="G1" s="2171"/>
      <c r="H1" s="2171"/>
      <c r="I1" s="2314" t="s">
        <v>423</v>
      </c>
      <c r="J1" s="2170"/>
      <c r="K1" s="2314" t="s">
        <v>1445</v>
      </c>
      <c r="L1" s="2169"/>
    </row>
    <row r="2" spans="1:12" ht="13.5" customHeight="1" thickBot="1" x14ac:dyDescent="0.25">
      <c r="I2" s="2167"/>
      <c r="J2" s="2168"/>
      <c r="K2" s="2167"/>
      <c r="L2" s="2166"/>
    </row>
    <row r="3" spans="1:12" s="2189" customFormat="1" ht="13.5" customHeight="1" thickBot="1" x14ac:dyDescent="0.25">
      <c r="A3" s="2139" t="s">
        <v>142</v>
      </c>
      <c r="B3" s="2138" t="s">
        <v>619</v>
      </c>
      <c r="C3" s="2138" t="s">
        <v>143</v>
      </c>
      <c r="D3" s="2138" t="s">
        <v>144</v>
      </c>
      <c r="E3" s="2138" t="s">
        <v>145</v>
      </c>
      <c r="F3" s="2138" t="s">
        <v>146</v>
      </c>
      <c r="G3" s="2138" t="s">
        <v>147</v>
      </c>
      <c r="H3" s="2138"/>
      <c r="I3" s="2164" t="s">
        <v>1339</v>
      </c>
      <c r="J3" s="2163" t="s">
        <v>1338</v>
      </c>
      <c r="K3" s="2164" t="s">
        <v>1339</v>
      </c>
      <c r="L3" s="2268" t="s">
        <v>1338</v>
      </c>
    </row>
    <row r="4" spans="1:12" s="2189" customFormat="1" ht="13.5" customHeight="1" x14ac:dyDescent="0.2">
      <c r="A4" s="2136" t="s">
        <v>153</v>
      </c>
      <c r="B4" s="102">
        <v>276</v>
      </c>
      <c r="C4" s="102">
        <v>273</v>
      </c>
      <c r="D4" s="102">
        <v>282</v>
      </c>
      <c r="E4" s="102">
        <v>279</v>
      </c>
      <c r="F4" s="102">
        <v>302</v>
      </c>
      <c r="G4" s="102">
        <v>292</v>
      </c>
      <c r="H4" s="102"/>
      <c r="I4" s="2151">
        <v>1.2811419426227695E-2</v>
      </c>
      <c r="J4" s="2152">
        <v>-8.3581478997444822E-2</v>
      </c>
      <c r="K4" s="2151">
        <v>9.8493359114866594E-3</v>
      </c>
      <c r="L4" s="2150">
        <v>-8.5257403340719212E-2</v>
      </c>
    </row>
    <row r="5" spans="1:12" s="2189" customFormat="1" ht="13.5" customHeight="1" x14ac:dyDescent="0.2">
      <c r="A5" s="2136" t="s">
        <v>129</v>
      </c>
      <c r="B5" s="103">
        <v>118</v>
      </c>
      <c r="C5" s="103">
        <v>99</v>
      </c>
      <c r="D5" s="103">
        <v>102</v>
      </c>
      <c r="E5" s="103">
        <v>94</v>
      </c>
      <c r="F5" s="103">
        <v>102</v>
      </c>
      <c r="G5" s="103">
        <v>110</v>
      </c>
      <c r="H5" s="103"/>
      <c r="I5" s="2151">
        <v>0.18658828979227404</v>
      </c>
      <c r="J5" s="2152">
        <v>0.14951393167777841</v>
      </c>
      <c r="K5" s="2151">
        <v>0.19874737222346675</v>
      </c>
      <c r="L5" s="2150">
        <v>0.15520635422516194</v>
      </c>
    </row>
    <row r="6" spans="1:12" s="2189" customFormat="1" ht="13.5" customHeight="1" x14ac:dyDescent="0.2">
      <c r="A6" s="2136" t="s">
        <v>161</v>
      </c>
      <c r="B6" s="103">
        <v>66</v>
      </c>
      <c r="C6" s="103">
        <v>67</v>
      </c>
      <c r="D6" s="103">
        <v>75</v>
      </c>
      <c r="E6" s="103">
        <v>70</v>
      </c>
      <c r="F6" s="103">
        <v>61</v>
      </c>
      <c r="G6" s="103">
        <v>63</v>
      </c>
      <c r="H6" s="103"/>
      <c r="I6" s="2151">
        <v>-1.0563023758063523E-2</v>
      </c>
      <c r="J6" s="2152">
        <v>9.0593301884543662E-2</v>
      </c>
      <c r="K6" s="2151">
        <v>-9.0062319593281707E-3</v>
      </c>
      <c r="L6" s="2150">
        <v>9.5594263288378889E-2</v>
      </c>
    </row>
    <row r="7" spans="1:12" s="2189" customFormat="1" ht="13.5" customHeight="1" x14ac:dyDescent="0.2">
      <c r="A7" s="2136" t="s">
        <v>424</v>
      </c>
      <c r="B7" s="103">
        <v>9</v>
      </c>
      <c r="C7" s="103">
        <v>6</v>
      </c>
      <c r="D7" s="103">
        <v>6</v>
      </c>
      <c r="E7" s="103">
        <v>11</v>
      </c>
      <c r="F7" s="103">
        <v>4</v>
      </c>
      <c r="G7" s="103">
        <v>16</v>
      </c>
      <c r="H7" s="103"/>
      <c r="I7" s="2151">
        <v>0.45263949047383273</v>
      </c>
      <c r="J7" s="2152">
        <v>1.1225261540824651</v>
      </c>
      <c r="K7" s="2151">
        <v>0.451088704842733</v>
      </c>
      <c r="L7" s="2150">
        <v>1.1293384630098959</v>
      </c>
    </row>
    <row r="8" spans="1:12" s="2189" customFormat="1" ht="13.5" customHeight="1" x14ac:dyDescent="0.2">
      <c r="A8" s="2135" t="s">
        <v>172</v>
      </c>
      <c r="B8" s="104">
        <v>469</v>
      </c>
      <c r="C8" s="104">
        <v>445</v>
      </c>
      <c r="D8" s="104">
        <v>465</v>
      </c>
      <c r="E8" s="104">
        <v>454</v>
      </c>
      <c r="F8" s="104">
        <v>469</v>
      </c>
      <c r="G8" s="104">
        <v>481</v>
      </c>
      <c r="H8" s="104"/>
      <c r="I8" s="2159">
        <v>5.4242761205106245E-2</v>
      </c>
      <c r="J8" s="2160">
        <v>1.074474538998695E-3</v>
      </c>
      <c r="K8" s="2159">
        <v>5.5225912062170271E-2</v>
      </c>
      <c r="L8" s="2158">
        <v>2.0807833834702279E-3</v>
      </c>
    </row>
    <row r="9" spans="1:12" s="2189" customFormat="1" ht="13.5" customHeight="1" x14ac:dyDescent="0.2">
      <c r="A9" s="2136" t="s">
        <v>183</v>
      </c>
      <c r="B9" s="103">
        <v>-116</v>
      </c>
      <c r="C9" s="103">
        <v>-122</v>
      </c>
      <c r="D9" s="103">
        <v>-122</v>
      </c>
      <c r="E9" s="103">
        <v>-126</v>
      </c>
      <c r="F9" s="103">
        <v>-128</v>
      </c>
      <c r="G9" s="103">
        <v>-129</v>
      </c>
      <c r="H9" s="103"/>
      <c r="I9" s="2151">
        <v>-4.808137084728413E-2</v>
      </c>
      <c r="J9" s="2152">
        <v>-8.9768170396922961E-2</v>
      </c>
      <c r="K9" s="2151">
        <v>-4.4609761983555402E-2</v>
      </c>
      <c r="L9" s="2150">
        <v>-8.2012361422982141E-2</v>
      </c>
    </row>
    <row r="10" spans="1:12" s="2189" customFormat="1" ht="13.5" customHeight="1" x14ac:dyDescent="0.2">
      <c r="A10" s="2136" t="s">
        <v>425</v>
      </c>
      <c r="B10" s="103">
        <v>-117</v>
      </c>
      <c r="C10" s="103">
        <v>-102</v>
      </c>
      <c r="D10" s="103">
        <v>-127</v>
      </c>
      <c r="E10" s="103">
        <v>-78</v>
      </c>
      <c r="F10" s="103">
        <v>-91</v>
      </c>
      <c r="G10" s="103">
        <v>-94</v>
      </c>
      <c r="H10" s="103"/>
      <c r="I10" s="2151">
        <v>0.14708219210146922</v>
      </c>
      <c r="J10" s="2152">
        <v>0.28686357088326364</v>
      </c>
      <c r="K10" s="2151">
        <v>0.15387428011075643</v>
      </c>
      <c r="L10" s="2150">
        <v>0.30070091796715548</v>
      </c>
    </row>
    <row r="11" spans="1:12" s="2189" customFormat="1" ht="13.5" customHeight="1" x14ac:dyDescent="0.2">
      <c r="A11" s="2135" t="s">
        <v>196</v>
      </c>
      <c r="B11" s="105">
        <v>-242</v>
      </c>
      <c r="C11" s="105">
        <v>-232</v>
      </c>
      <c r="D11" s="105">
        <v>-256</v>
      </c>
      <c r="E11" s="105">
        <v>-211</v>
      </c>
      <c r="F11" s="105">
        <v>-225</v>
      </c>
      <c r="G11" s="105">
        <v>-229</v>
      </c>
      <c r="H11" s="105"/>
      <c r="I11" s="2159">
        <v>4.3325237103608166E-2</v>
      </c>
      <c r="J11" s="2160">
        <v>7.5756783612125914E-2</v>
      </c>
      <c r="K11" s="2159">
        <v>4.8253900922286361E-2</v>
      </c>
      <c r="L11" s="2158">
        <v>8.6146691021187785E-2</v>
      </c>
    </row>
    <row r="12" spans="1:12" s="2189" customFormat="1" ht="13.5" customHeight="1" x14ac:dyDescent="0.2">
      <c r="A12" s="2135" t="s">
        <v>199</v>
      </c>
      <c r="B12" s="105">
        <v>227</v>
      </c>
      <c r="C12" s="105">
        <v>213</v>
      </c>
      <c r="D12" s="105">
        <v>209</v>
      </c>
      <c r="E12" s="105">
        <v>243</v>
      </c>
      <c r="F12" s="105">
        <v>244</v>
      </c>
      <c r="G12" s="105">
        <v>252</v>
      </c>
      <c r="H12" s="105"/>
      <c r="I12" s="2159">
        <v>6.6157533589718959E-2</v>
      </c>
      <c r="J12" s="2160">
        <v>-6.8023975754421206E-2</v>
      </c>
      <c r="K12" s="2159">
        <v>6.2905590281330193E-2</v>
      </c>
      <c r="L12" s="2158">
        <v>-7.5638703214751246E-2</v>
      </c>
    </row>
    <row r="13" spans="1:12" s="2189" customFormat="1" ht="13.5" customHeight="1" x14ac:dyDescent="0.2">
      <c r="A13" s="2136" t="s">
        <v>201</v>
      </c>
      <c r="B13" s="103">
        <v>-34</v>
      </c>
      <c r="C13" s="103">
        <v>-49</v>
      </c>
      <c r="D13" s="103">
        <v>-36</v>
      </c>
      <c r="E13" s="103">
        <v>-41</v>
      </c>
      <c r="F13" s="103">
        <v>-6</v>
      </c>
      <c r="G13" s="103">
        <v>-52</v>
      </c>
      <c r="H13" s="103"/>
      <c r="I13" s="2151">
        <v>-0.29447620863079538</v>
      </c>
      <c r="J13" s="2152" t="s">
        <v>447</v>
      </c>
      <c r="K13" s="2151">
        <v>-0.30638036788420075</v>
      </c>
      <c r="L13" s="2150" t="s">
        <v>447</v>
      </c>
    </row>
    <row r="14" spans="1:12" s="2189" customFormat="1" ht="13.5" customHeight="1" x14ac:dyDescent="0.2">
      <c r="A14" s="2135" t="s">
        <v>202</v>
      </c>
      <c r="B14" s="105">
        <v>193</v>
      </c>
      <c r="C14" s="105">
        <v>164</v>
      </c>
      <c r="D14" s="105">
        <v>173</v>
      </c>
      <c r="E14" s="105">
        <v>202</v>
      </c>
      <c r="F14" s="105">
        <v>238</v>
      </c>
      <c r="G14" s="105">
        <v>200</v>
      </c>
      <c r="H14" s="105"/>
      <c r="I14" s="2159">
        <v>0.17314326310493214</v>
      </c>
      <c r="J14" s="2160">
        <v>-0.19013727405133621</v>
      </c>
      <c r="K14" s="2159">
        <v>0.17284197568876844</v>
      </c>
      <c r="L14" s="2158">
        <v>-0.19373662324650581</v>
      </c>
    </row>
    <row r="15" spans="1:12" s="2189" customFormat="1" ht="13.5" customHeight="1" x14ac:dyDescent="0.2">
      <c r="A15" s="2187"/>
      <c r="B15" s="2186"/>
      <c r="C15" s="2186"/>
      <c r="D15" s="2185"/>
      <c r="E15" s="2185"/>
      <c r="F15" s="2185"/>
      <c r="G15" s="2185"/>
      <c r="H15" s="2185"/>
      <c r="I15" s="2184"/>
      <c r="J15" s="2156"/>
      <c r="K15" s="2184"/>
      <c r="L15" s="2183"/>
    </row>
    <row r="16" spans="1:12" s="2189" customFormat="1" ht="13.5" customHeight="1" x14ac:dyDescent="0.2">
      <c r="A16" s="2136" t="s">
        <v>426</v>
      </c>
      <c r="B16" s="106">
        <v>51.6</v>
      </c>
      <c r="C16" s="106">
        <v>52.1</v>
      </c>
      <c r="D16" s="106">
        <v>55.1</v>
      </c>
      <c r="E16" s="106">
        <v>46.5</v>
      </c>
      <c r="F16" s="106">
        <v>48</v>
      </c>
      <c r="G16" s="106">
        <v>47.6</v>
      </c>
      <c r="H16" s="106"/>
      <c r="I16" s="2181"/>
      <c r="J16" s="2182"/>
      <c r="K16" s="2181"/>
      <c r="L16" s="2180"/>
    </row>
    <row r="17" spans="1:13" s="2189" customFormat="1" ht="13.5" customHeight="1" x14ac:dyDescent="0.2">
      <c r="A17" s="2136" t="s">
        <v>427</v>
      </c>
      <c r="B17" s="106">
        <v>9.7047284694156701</v>
      </c>
      <c r="C17" s="106">
        <v>8.0082863828842221</v>
      </c>
      <c r="D17" s="106">
        <v>8.4045993442655877</v>
      </c>
      <c r="E17" s="106">
        <v>10.523957921247725</v>
      </c>
      <c r="F17" s="106">
        <v>13.377352809420472</v>
      </c>
      <c r="G17" s="106">
        <v>11.874930222698858</v>
      </c>
      <c r="H17" s="106"/>
      <c r="I17" s="2179"/>
      <c r="J17" s="2178"/>
      <c r="K17" s="2177"/>
      <c r="L17" s="2176"/>
    </row>
    <row r="18" spans="1:13" s="2189" customFormat="1" ht="13.5" customHeight="1" x14ac:dyDescent="0.2">
      <c r="A18" s="2136" t="s">
        <v>428</v>
      </c>
      <c r="B18" s="102">
        <v>5966</v>
      </c>
      <c r="C18" s="102">
        <v>6256</v>
      </c>
      <c r="D18" s="102">
        <v>6364</v>
      </c>
      <c r="E18" s="102">
        <v>6325</v>
      </c>
      <c r="F18" s="102">
        <v>5453</v>
      </c>
      <c r="G18" s="102">
        <v>5348</v>
      </c>
      <c r="H18" s="102"/>
      <c r="I18" s="2175">
        <v>-4.7653419462352742E-2</v>
      </c>
      <c r="J18" s="2150">
        <v>9.2500670685448108E-2</v>
      </c>
      <c r="K18" s="2175">
        <v>-4.6194637091592418E-2</v>
      </c>
      <c r="L18" s="2150">
        <v>8.0739313093447271E-2</v>
      </c>
    </row>
    <row r="19" spans="1:13" s="2189" customFormat="1" ht="13.5" customHeight="1" x14ac:dyDescent="0.2">
      <c r="A19" s="2136" t="s">
        <v>429</v>
      </c>
      <c r="B19" s="102">
        <v>33041</v>
      </c>
      <c r="C19" s="102">
        <v>35186</v>
      </c>
      <c r="D19" s="102">
        <v>37964</v>
      </c>
      <c r="E19" s="102">
        <v>37805</v>
      </c>
      <c r="F19" s="102">
        <v>38256</v>
      </c>
      <c r="G19" s="102">
        <v>38675</v>
      </c>
      <c r="H19" s="102"/>
      <c r="I19" s="2175">
        <v>-6.0963155656496903E-2</v>
      </c>
      <c r="J19" s="2150">
        <v>-0.13632843608565506</v>
      </c>
      <c r="K19" s="2175">
        <v>-6.1709691928128356E-2</v>
      </c>
      <c r="L19" s="2150">
        <v>-0.14394467046598974</v>
      </c>
    </row>
    <row r="20" spans="1:13" s="2189" customFormat="1" ht="13.5" customHeight="1" thickBot="1" x14ac:dyDescent="0.25">
      <c r="A20" s="2136" t="s">
        <v>430</v>
      </c>
      <c r="B20" s="102">
        <v>6082</v>
      </c>
      <c r="C20" s="102">
        <v>6152</v>
      </c>
      <c r="D20" s="102">
        <v>6129</v>
      </c>
      <c r="E20" s="102">
        <v>6020</v>
      </c>
      <c r="F20" s="102">
        <v>6011</v>
      </c>
      <c r="G20" s="102">
        <v>6165</v>
      </c>
      <c r="H20" s="102"/>
      <c r="I20" s="2174">
        <v>-1.1291132738270232E-2</v>
      </c>
      <c r="J20" s="2173">
        <v>1.1880163570604001E-2</v>
      </c>
      <c r="K20" s="2174">
        <v>-1.1291132738270232E-2</v>
      </c>
      <c r="L20" s="2173">
        <v>1.1880163570604001E-2</v>
      </c>
    </row>
    <row r="21" spans="1:13" s="2189" customFormat="1" ht="13.5" customHeight="1" x14ac:dyDescent="0.2">
      <c r="A21" s="2136"/>
      <c r="B21" s="102"/>
      <c r="C21" s="102"/>
      <c r="D21" s="102"/>
      <c r="E21" s="102"/>
      <c r="F21" s="102"/>
      <c r="G21" s="102"/>
      <c r="H21" s="102"/>
      <c r="I21" s="107"/>
      <c r="J21" s="108"/>
      <c r="K21" s="108"/>
    </row>
    <row r="22" spans="1:13" s="2189" customFormat="1" ht="13.5" customHeight="1" thickBot="1" x14ac:dyDescent="0.25">
      <c r="A22" s="2313" t="s">
        <v>1506</v>
      </c>
      <c r="B22" s="102"/>
      <c r="C22" s="102"/>
      <c r="D22" s="102"/>
      <c r="E22" s="102"/>
      <c r="F22" s="102"/>
      <c r="G22" s="102"/>
      <c r="H22" s="102"/>
      <c r="I22" s="107"/>
      <c r="J22" s="108"/>
      <c r="K22" s="108"/>
    </row>
    <row r="23" spans="1:13" ht="13.5" customHeight="1" x14ac:dyDescent="0.2">
      <c r="B23" s="2188"/>
      <c r="C23" s="2188"/>
      <c r="D23" s="2188"/>
      <c r="E23" s="2188"/>
      <c r="F23" s="2171"/>
      <c r="G23" s="2171"/>
      <c r="H23" s="2171"/>
      <c r="I23" s="2314" t="s">
        <v>423</v>
      </c>
      <c r="J23" s="2170"/>
      <c r="K23" s="2314" t="s">
        <v>1445</v>
      </c>
      <c r="L23" s="2169"/>
    </row>
    <row r="24" spans="1:13" ht="13.5" customHeight="1" thickBot="1" x14ac:dyDescent="0.25">
      <c r="I24" s="2167"/>
      <c r="J24" s="2168"/>
      <c r="K24" s="2167"/>
      <c r="L24" s="2166"/>
      <c r="M24" s="2111"/>
    </row>
    <row r="25" spans="1:13" ht="13.5" customHeight="1" thickBot="1" x14ac:dyDescent="0.25">
      <c r="A25" s="2139" t="s">
        <v>142</v>
      </c>
      <c r="B25" s="2138" t="s">
        <v>619</v>
      </c>
      <c r="C25" s="2138" t="s">
        <v>143</v>
      </c>
      <c r="D25" s="2138" t="s">
        <v>144</v>
      </c>
      <c r="E25" s="2138" t="s">
        <v>145</v>
      </c>
      <c r="F25" s="2138" t="s">
        <v>146</v>
      </c>
      <c r="G25" s="2138" t="s">
        <v>147</v>
      </c>
      <c r="H25" s="2138"/>
      <c r="I25" s="2164" t="s">
        <v>1339</v>
      </c>
      <c r="J25" s="2163" t="s">
        <v>1338</v>
      </c>
      <c r="K25" s="2164" t="s">
        <v>1339</v>
      </c>
      <c r="L25" s="2268" t="s">
        <v>1338</v>
      </c>
      <c r="M25" s="2111"/>
    </row>
    <row r="26" spans="1:13" ht="13.5" customHeight="1" x14ac:dyDescent="0.15">
      <c r="A26" s="2136" t="s">
        <v>153</v>
      </c>
      <c r="B26" s="102">
        <v>276</v>
      </c>
      <c r="C26" s="102">
        <v>272</v>
      </c>
      <c r="D26" s="102">
        <v>281</v>
      </c>
      <c r="E26" s="102">
        <v>278</v>
      </c>
      <c r="F26" s="102">
        <v>302</v>
      </c>
      <c r="G26" s="102">
        <v>292</v>
      </c>
      <c r="H26" s="102"/>
      <c r="I26" s="2151">
        <v>1.2811419426227695E-2</v>
      </c>
      <c r="J26" s="2152">
        <v>-8.3581478997444822E-2</v>
      </c>
      <c r="K26" s="2151">
        <v>9.8493359114866594E-3</v>
      </c>
      <c r="L26" s="2150">
        <v>-8.5257403340719212E-2</v>
      </c>
      <c r="M26" s="2111"/>
    </row>
    <row r="27" spans="1:13" ht="13.5" customHeight="1" x14ac:dyDescent="0.15">
      <c r="A27" s="2136" t="s">
        <v>129</v>
      </c>
      <c r="B27" s="103">
        <v>142</v>
      </c>
      <c r="C27" s="103">
        <v>124</v>
      </c>
      <c r="D27" s="103">
        <v>130</v>
      </c>
      <c r="E27" s="103">
        <v>115</v>
      </c>
      <c r="F27" s="103">
        <v>124</v>
      </c>
      <c r="G27" s="103">
        <v>132</v>
      </c>
      <c r="H27" s="103"/>
      <c r="I27" s="2151">
        <v>0.14960227534484991</v>
      </c>
      <c r="J27" s="2152">
        <v>0.14230432035873522</v>
      </c>
      <c r="K27" s="2151">
        <v>0.15829647023685026</v>
      </c>
      <c r="L27" s="2150">
        <v>0.15003070666671281</v>
      </c>
      <c r="M27" s="2111"/>
    </row>
    <row r="28" spans="1:13" ht="13.5" customHeight="1" x14ac:dyDescent="0.15">
      <c r="A28" s="2136" t="s">
        <v>161</v>
      </c>
      <c r="B28" s="103">
        <v>66</v>
      </c>
      <c r="C28" s="103">
        <v>67</v>
      </c>
      <c r="D28" s="103">
        <v>75</v>
      </c>
      <c r="E28" s="103">
        <v>70</v>
      </c>
      <c r="F28" s="103">
        <v>61</v>
      </c>
      <c r="G28" s="103">
        <v>63</v>
      </c>
      <c r="H28" s="103"/>
      <c r="I28" s="2151">
        <v>-1.0563023758063523E-2</v>
      </c>
      <c r="J28" s="2152">
        <v>9.0593301884543662E-2</v>
      </c>
      <c r="K28" s="2151">
        <v>-9.0062319593281707E-3</v>
      </c>
      <c r="L28" s="2150">
        <v>9.5594263288378889E-2</v>
      </c>
      <c r="M28" s="2111"/>
    </row>
    <row r="29" spans="1:13" ht="13.5" customHeight="1" x14ac:dyDescent="0.15">
      <c r="A29" s="2136" t="s">
        <v>424</v>
      </c>
      <c r="B29" s="103">
        <v>9</v>
      </c>
      <c r="C29" s="103">
        <v>6</v>
      </c>
      <c r="D29" s="103">
        <v>6</v>
      </c>
      <c r="E29" s="103">
        <v>11</v>
      </c>
      <c r="F29" s="103">
        <v>4</v>
      </c>
      <c r="G29" s="103">
        <v>16</v>
      </c>
      <c r="H29" s="103"/>
      <c r="I29" s="2151">
        <v>0.45263949047383273</v>
      </c>
      <c r="J29" s="2152">
        <v>1.1225261540824651</v>
      </c>
      <c r="K29" s="2151">
        <v>0.451088704842733</v>
      </c>
      <c r="L29" s="2150">
        <v>1.1293384630098959</v>
      </c>
      <c r="M29" s="2111"/>
    </row>
    <row r="30" spans="1:13" ht="13.5" customHeight="1" x14ac:dyDescent="0.15">
      <c r="A30" s="2135" t="s">
        <v>172</v>
      </c>
      <c r="B30" s="104">
        <v>493</v>
      </c>
      <c r="C30" s="104">
        <v>469</v>
      </c>
      <c r="D30" s="104">
        <v>492</v>
      </c>
      <c r="E30" s="104">
        <v>474</v>
      </c>
      <c r="F30" s="104">
        <v>491</v>
      </c>
      <c r="G30" s="104">
        <v>503</v>
      </c>
      <c r="H30" s="104"/>
      <c r="I30" s="2159">
        <v>5.1387274415456166E-2</v>
      </c>
      <c r="J30" s="2160">
        <v>5.9017436418486264E-3</v>
      </c>
      <c r="K30" s="2159">
        <v>5.2174530536812348E-2</v>
      </c>
      <c r="L30" s="2158">
        <v>7.6462210320575553E-3</v>
      </c>
    </row>
    <row r="31" spans="1:13" ht="13.5" customHeight="1" x14ac:dyDescent="0.15">
      <c r="A31" s="2136" t="s">
        <v>183</v>
      </c>
      <c r="B31" s="103">
        <v>-116</v>
      </c>
      <c r="C31" s="103">
        <v>-122</v>
      </c>
      <c r="D31" s="103">
        <v>-122</v>
      </c>
      <c r="E31" s="103">
        <v>-126</v>
      </c>
      <c r="F31" s="103">
        <v>-128</v>
      </c>
      <c r="G31" s="103">
        <v>-129</v>
      </c>
      <c r="H31" s="103"/>
      <c r="I31" s="2151">
        <v>-4.808137084728413E-2</v>
      </c>
      <c r="J31" s="2152">
        <v>-8.9768170396922961E-2</v>
      </c>
      <c r="K31" s="2151">
        <v>-4.4609761983555402E-2</v>
      </c>
      <c r="L31" s="2150">
        <v>-8.2012361422982141E-2</v>
      </c>
    </row>
    <row r="32" spans="1:13" ht="13.5" customHeight="1" x14ac:dyDescent="0.15">
      <c r="A32" s="2136" t="s">
        <v>425</v>
      </c>
      <c r="B32" s="103">
        <v>-124</v>
      </c>
      <c r="C32" s="103">
        <v>-110</v>
      </c>
      <c r="D32" s="103">
        <v>-135</v>
      </c>
      <c r="E32" s="103">
        <v>-86</v>
      </c>
      <c r="F32" s="103">
        <v>-99</v>
      </c>
      <c r="G32" s="103">
        <v>-102</v>
      </c>
      <c r="H32" s="103"/>
      <c r="I32" s="2151">
        <v>0.13608610295630352</v>
      </c>
      <c r="J32" s="2152">
        <v>0.25984177651591994</v>
      </c>
      <c r="K32" s="2151">
        <v>0.14207533121685861</v>
      </c>
      <c r="L32" s="2150">
        <v>0.27401511204037537</v>
      </c>
    </row>
    <row r="33" spans="1:12" ht="13.5" customHeight="1" x14ac:dyDescent="0.15">
      <c r="A33" s="2135" t="s">
        <v>196</v>
      </c>
      <c r="B33" s="105">
        <v>-250</v>
      </c>
      <c r="C33" s="105">
        <v>-240</v>
      </c>
      <c r="D33" s="105">
        <v>-263</v>
      </c>
      <c r="E33" s="105">
        <v>-219</v>
      </c>
      <c r="F33" s="105">
        <v>-233</v>
      </c>
      <c r="G33" s="105">
        <v>-237</v>
      </c>
      <c r="H33" s="105"/>
      <c r="I33" s="2159">
        <v>4.158625005062716E-2</v>
      </c>
      <c r="J33" s="2160">
        <v>7.146382711405784E-2</v>
      </c>
      <c r="K33" s="2159">
        <v>4.6265139784187614E-2</v>
      </c>
      <c r="L33" s="2158">
        <v>8.2127590841530138E-2</v>
      </c>
    </row>
    <row r="34" spans="1:12" ht="13.5" customHeight="1" x14ac:dyDescent="0.15">
      <c r="A34" s="2135" t="s">
        <v>199</v>
      </c>
      <c r="B34" s="105">
        <v>243</v>
      </c>
      <c r="C34" s="105">
        <v>229</v>
      </c>
      <c r="D34" s="105">
        <v>229</v>
      </c>
      <c r="E34" s="105">
        <v>255</v>
      </c>
      <c r="F34" s="105">
        <v>258</v>
      </c>
      <c r="G34" s="105">
        <v>266</v>
      </c>
      <c r="H34" s="105"/>
      <c r="I34" s="2159">
        <v>6.1624484392639622E-2</v>
      </c>
      <c r="J34" s="2160">
        <v>-5.3452541766536348E-2</v>
      </c>
      <c r="K34" s="2159">
        <v>5.8398465262116589E-2</v>
      </c>
      <c r="L34" s="2158">
        <v>-5.9734341815172856E-2</v>
      </c>
    </row>
    <row r="35" spans="1:12" ht="13.5" customHeight="1" x14ac:dyDescent="0.15">
      <c r="A35" s="2136" t="s">
        <v>201</v>
      </c>
      <c r="B35" s="103">
        <v>-34</v>
      </c>
      <c r="C35" s="103">
        <v>-49</v>
      </c>
      <c r="D35" s="103">
        <v>-36</v>
      </c>
      <c r="E35" s="103">
        <v>-41</v>
      </c>
      <c r="F35" s="103">
        <v>-6</v>
      </c>
      <c r="G35" s="103">
        <v>-52</v>
      </c>
      <c r="H35" s="103"/>
      <c r="I35" s="2151">
        <v>-0.29447620863079538</v>
      </c>
      <c r="J35" s="2152" t="s">
        <v>447</v>
      </c>
      <c r="K35" s="2151">
        <v>-0.30638036788420075</v>
      </c>
      <c r="L35" s="2150" t="s">
        <v>447</v>
      </c>
    </row>
    <row r="36" spans="1:12" ht="13.5" customHeight="1" x14ac:dyDescent="0.15">
      <c r="A36" s="2135" t="s">
        <v>202</v>
      </c>
      <c r="B36" s="105">
        <v>209</v>
      </c>
      <c r="C36" s="105">
        <v>180</v>
      </c>
      <c r="D36" s="105">
        <v>193</v>
      </c>
      <c r="E36" s="105">
        <v>214</v>
      </c>
      <c r="F36" s="105">
        <v>252</v>
      </c>
      <c r="G36" s="105">
        <v>214</v>
      </c>
      <c r="H36" s="105"/>
      <c r="I36" s="2159">
        <v>0.15744878118198605</v>
      </c>
      <c r="J36" s="2160">
        <v>-0.16840309639031012</v>
      </c>
      <c r="K36" s="2159">
        <v>0.15669429800295895</v>
      </c>
      <c r="L36" s="2158">
        <v>-0.17081819709173404</v>
      </c>
    </row>
    <row r="37" spans="1:12" ht="13.5" customHeight="1" x14ac:dyDescent="0.15">
      <c r="A37" s="2187"/>
      <c r="B37" s="2186"/>
      <c r="C37" s="2186"/>
      <c r="D37" s="2185"/>
      <c r="E37" s="2185"/>
      <c r="F37" s="2185"/>
      <c r="G37" s="2185"/>
      <c r="H37" s="2185"/>
      <c r="I37" s="2184"/>
      <c r="J37" s="2156"/>
      <c r="K37" s="2184"/>
      <c r="L37" s="2183"/>
    </row>
    <row r="38" spans="1:12" ht="13.5" customHeight="1" x14ac:dyDescent="0.15">
      <c r="A38" s="2136" t="s">
        <v>426</v>
      </c>
      <c r="B38" s="106">
        <v>50.7</v>
      </c>
      <c r="C38" s="106">
        <v>51.2</v>
      </c>
      <c r="D38" s="106">
        <v>53.5</v>
      </c>
      <c r="E38" s="106">
        <v>46.2</v>
      </c>
      <c r="F38" s="106">
        <v>47.5</v>
      </c>
      <c r="G38" s="106">
        <v>47.1</v>
      </c>
      <c r="H38" s="106"/>
      <c r="I38" s="2181"/>
      <c r="J38" s="2182"/>
      <c r="K38" s="2181"/>
      <c r="L38" s="2180"/>
    </row>
    <row r="39" spans="1:12" ht="13.5" customHeight="1" x14ac:dyDescent="0.15">
      <c r="A39" s="2136" t="s">
        <v>427</v>
      </c>
      <c r="B39" s="106">
        <v>10.175197769299658</v>
      </c>
      <c r="C39" s="106">
        <v>8.5198864930966902</v>
      </c>
      <c r="D39" s="106">
        <v>9.0599691021480542</v>
      </c>
      <c r="E39" s="106">
        <v>10.815357323347499</v>
      </c>
      <c r="F39" s="106">
        <v>13.688798994751513</v>
      </c>
      <c r="G39" s="106">
        <v>12.258419948418524</v>
      </c>
      <c r="H39" s="106"/>
      <c r="I39" s="2179"/>
      <c r="J39" s="2178"/>
      <c r="K39" s="2177"/>
      <c r="L39" s="2176"/>
    </row>
    <row r="40" spans="1:12" ht="13.5" customHeight="1" x14ac:dyDescent="0.15">
      <c r="A40" s="2136" t="s">
        <v>428</v>
      </c>
      <c r="B40" s="102">
        <v>6194</v>
      </c>
      <c r="C40" s="102">
        <v>6484</v>
      </c>
      <c r="D40" s="102">
        <v>6592</v>
      </c>
      <c r="E40" s="102">
        <v>6554</v>
      </c>
      <c r="F40" s="102">
        <v>5643</v>
      </c>
      <c r="G40" s="102">
        <v>5538</v>
      </c>
      <c r="H40" s="102"/>
      <c r="I40" s="2175">
        <v>-4.4760622220010302E-2</v>
      </c>
      <c r="J40" s="2150">
        <v>9.6105945216038255E-2</v>
      </c>
      <c r="K40" s="2175">
        <v>-4.2373099590909312E-2</v>
      </c>
      <c r="L40" s="2150">
        <v>8.9485027883124846E-2</v>
      </c>
    </row>
    <row r="41" spans="1:12" ht="13.5" customHeight="1" x14ac:dyDescent="0.15">
      <c r="A41" s="2136" t="s">
        <v>429</v>
      </c>
      <c r="B41" s="102">
        <v>33041</v>
      </c>
      <c r="C41" s="102">
        <v>35186</v>
      </c>
      <c r="D41" s="102">
        <v>37964</v>
      </c>
      <c r="E41" s="102">
        <v>37805</v>
      </c>
      <c r="F41" s="102">
        <v>38256</v>
      </c>
      <c r="G41" s="102">
        <v>38675</v>
      </c>
      <c r="H41" s="102"/>
      <c r="I41" s="2175">
        <v>-6.0963155656496903E-2</v>
      </c>
      <c r="J41" s="2150">
        <v>-0.13632843608565506</v>
      </c>
      <c r="K41" s="2175">
        <v>-6.1709691928128356E-2</v>
      </c>
      <c r="L41" s="2150">
        <v>-0.14394467046598974</v>
      </c>
    </row>
    <row r="42" spans="1:12" ht="13.5" customHeight="1" thickBot="1" x14ac:dyDescent="0.2">
      <c r="A42" s="2136" t="s">
        <v>430</v>
      </c>
      <c r="B42" s="102">
        <v>6082</v>
      </c>
      <c r="C42" s="102">
        <v>6152</v>
      </c>
      <c r="D42" s="102">
        <v>6129</v>
      </c>
      <c r="E42" s="102">
        <v>6020</v>
      </c>
      <c r="F42" s="102">
        <v>6011</v>
      </c>
      <c r="G42" s="102">
        <v>6165</v>
      </c>
      <c r="H42" s="102"/>
      <c r="I42" s="2174">
        <v>-1.1291132738270232E-2</v>
      </c>
      <c r="J42" s="2173">
        <v>1.1880163570604001E-2</v>
      </c>
      <c r="K42" s="2174">
        <v>-1.1291132738270232E-2</v>
      </c>
      <c r="L42" s="2173">
        <v>1.1880163570604001E-2</v>
      </c>
    </row>
    <row r="43" spans="1:12" ht="13.5" customHeight="1" thickBot="1" x14ac:dyDescent="0.25">
      <c r="A43" s="2172"/>
      <c r="B43" s="102"/>
      <c r="C43" s="102"/>
      <c r="D43" s="102"/>
      <c r="E43" s="102"/>
      <c r="F43" s="102"/>
      <c r="G43" s="102"/>
      <c r="H43" s="102"/>
      <c r="I43" s="108"/>
      <c r="J43" s="108"/>
      <c r="K43" s="2133"/>
    </row>
    <row r="44" spans="1:12" ht="13.5" customHeight="1" x14ac:dyDescent="0.2">
      <c r="A44" s="2313" t="s">
        <v>1507</v>
      </c>
      <c r="B44" s="2171"/>
      <c r="C44" s="2171"/>
      <c r="D44" s="2171"/>
      <c r="E44" s="2171"/>
      <c r="F44" s="2171"/>
      <c r="G44" s="2171"/>
      <c r="H44" s="2171"/>
      <c r="I44" s="2314" t="s">
        <v>423</v>
      </c>
      <c r="J44" s="2170"/>
      <c r="K44" s="2314" t="s">
        <v>431</v>
      </c>
      <c r="L44" s="2169"/>
    </row>
    <row r="45" spans="1:12" ht="13.5" customHeight="1" thickBot="1" x14ac:dyDescent="0.25">
      <c r="I45" s="2167"/>
      <c r="J45" s="2168"/>
      <c r="K45" s="2167"/>
      <c r="L45" s="2166"/>
    </row>
    <row r="46" spans="1:12" ht="13.5" customHeight="1" thickBot="1" x14ac:dyDescent="0.25">
      <c r="A46" s="2165" t="s">
        <v>432</v>
      </c>
      <c r="B46" s="2138" t="s">
        <v>619</v>
      </c>
      <c r="C46" s="2138" t="s">
        <v>143</v>
      </c>
      <c r="D46" s="2138" t="s">
        <v>144</v>
      </c>
      <c r="E46" s="2138" t="s">
        <v>145</v>
      </c>
      <c r="F46" s="2138" t="s">
        <v>146</v>
      </c>
      <c r="G46" s="2138" t="s">
        <v>147</v>
      </c>
      <c r="H46" s="2138"/>
      <c r="I46" s="2164" t="s">
        <v>1339</v>
      </c>
      <c r="J46" s="2163" t="s">
        <v>1338</v>
      </c>
      <c r="K46" s="2164" t="s">
        <v>1339</v>
      </c>
      <c r="L46" s="2268" t="s">
        <v>1338</v>
      </c>
    </row>
    <row r="47" spans="1:12" ht="13.5" customHeight="1" x14ac:dyDescent="0.15">
      <c r="A47" s="2162" t="s">
        <v>433</v>
      </c>
      <c r="B47" s="111">
        <v>70.599999999999994</v>
      </c>
      <c r="C47" s="111">
        <v>71.199999999999989</v>
      </c>
      <c r="D47" s="111">
        <v>70.800000000000011</v>
      </c>
      <c r="E47" s="111">
        <v>70.899999999999991</v>
      </c>
      <c r="F47" s="111">
        <v>70.699999999999989</v>
      </c>
      <c r="G47" s="111">
        <v>71.3</v>
      </c>
      <c r="H47" s="111"/>
      <c r="I47" s="2151">
        <v>-8.7620969972258839E-3</v>
      </c>
      <c r="J47" s="2152">
        <v>-9.5977745164725885E-4</v>
      </c>
      <c r="K47" s="2151">
        <v>-8.5305136948410076E-3</v>
      </c>
      <c r="L47" s="2150">
        <v>-4.8230543511821877E-3</v>
      </c>
    </row>
    <row r="48" spans="1:12" ht="13.5" customHeight="1" x14ac:dyDescent="0.15">
      <c r="A48" s="2162" t="s">
        <v>434</v>
      </c>
      <c r="B48" s="111">
        <v>6.9</v>
      </c>
      <c r="C48" s="111">
        <v>7</v>
      </c>
      <c r="D48" s="111">
        <v>7.1</v>
      </c>
      <c r="E48" s="111">
        <v>7</v>
      </c>
      <c r="F48" s="111">
        <v>6.9</v>
      </c>
      <c r="G48" s="111">
        <v>6.7</v>
      </c>
      <c r="H48" s="111"/>
      <c r="I48" s="2151">
        <v>-1.8976134234103929E-2</v>
      </c>
      <c r="J48" s="2152">
        <v>-2.8772211785600487E-4</v>
      </c>
      <c r="K48" s="2151">
        <v>-2.2827394497891989E-2</v>
      </c>
      <c r="L48" s="2150">
        <v>7.2383198754995045E-3</v>
      </c>
    </row>
    <row r="49" spans="1:12" ht="13.5" customHeight="1" thickBot="1" x14ac:dyDescent="0.2">
      <c r="A49" s="2161" t="s">
        <v>435</v>
      </c>
      <c r="B49" s="112">
        <v>2.2999999999999998</v>
      </c>
      <c r="C49" s="112">
        <v>2.4</v>
      </c>
      <c r="D49" s="112">
        <v>2.2999999999999998</v>
      </c>
      <c r="E49" s="112">
        <v>2.4</v>
      </c>
      <c r="F49" s="112">
        <v>2.4</v>
      </c>
      <c r="G49" s="112">
        <v>2.2999999999999998</v>
      </c>
      <c r="H49" s="112"/>
      <c r="I49" s="2147">
        <v>-2.101071608821174E-3</v>
      </c>
      <c r="J49" s="2148">
        <v>-2.6030106775049754E-2</v>
      </c>
      <c r="K49" s="2147">
        <v>-4.1382431845057308E-3</v>
      </c>
      <c r="L49" s="2146">
        <v>-2.2950681503090452E-2</v>
      </c>
    </row>
    <row r="50" spans="1:12" ht="13.5" customHeight="1" x14ac:dyDescent="0.15">
      <c r="A50" s="2135" t="s">
        <v>436</v>
      </c>
      <c r="B50" s="113">
        <v>79.8</v>
      </c>
      <c r="C50" s="113">
        <v>80.599999999999994</v>
      </c>
      <c r="D50" s="113">
        <v>80.2</v>
      </c>
      <c r="E50" s="113">
        <v>80.3</v>
      </c>
      <c r="F50" s="113">
        <v>80</v>
      </c>
      <c r="G50" s="113">
        <v>80.3</v>
      </c>
      <c r="H50" s="113"/>
      <c r="I50" s="2159">
        <v>-9.4605770699801445E-3</v>
      </c>
      <c r="J50" s="2160">
        <v>-1.656990175730764E-3</v>
      </c>
      <c r="K50" s="2159">
        <v>-9.6591376218378884E-3</v>
      </c>
      <c r="L50" s="2158">
        <v>-4.3310303459804054E-3</v>
      </c>
    </row>
    <row r="51" spans="1:12" ht="13.5" customHeight="1" x14ac:dyDescent="0.15">
      <c r="A51" s="2157"/>
      <c r="B51" s="2156"/>
      <c r="C51" s="2156"/>
      <c r="D51" s="2156"/>
      <c r="E51" s="2156"/>
      <c r="F51" s="2156"/>
      <c r="G51" s="2156"/>
      <c r="H51" s="2156"/>
      <c r="I51" s="2154"/>
      <c r="J51" s="2155"/>
      <c r="K51" s="2154"/>
      <c r="L51" s="2153"/>
    </row>
    <row r="52" spans="1:12" ht="13.5" customHeight="1" x14ac:dyDescent="0.15">
      <c r="A52" s="2136" t="s">
        <v>437</v>
      </c>
      <c r="B52" s="111">
        <v>36</v>
      </c>
      <c r="C52" s="111">
        <v>34.6</v>
      </c>
      <c r="D52" s="111">
        <v>36</v>
      </c>
      <c r="E52" s="111">
        <v>36.4</v>
      </c>
      <c r="F52" s="111">
        <v>37.4</v>
      </c>
      <c r="G52" s="111">
        <v>35.200000000000003</v>
      </c>
      <c r="H52" s="111"/>
      <c r="I52" s="2151">
        <v>4.1652018852171874E-2</v>
      </c>
      <c r="J52" s="2152">
        <v>-3.5522177897241713E-2</v>
      </c>
      <c r="K52" s="2151">
        <v>3.9062743705580549E-2</v>
      </c>
      <c r="L52" s="2150">
        <v>-4.2876526437805207E-2</v>
      </c>
    </row>
    <row r="53" spans="1:12" ht="13.5" customHeight="1" thickBot="1" x14ac:dyDescent="0.2">
      <c r="A53" s="2149" t="s">
        <v>438</v>
      </c>
      <c r="B53" s="112">
        <v>3.3</v>
      </c>
      <c r="C53" s="112">
        <v>3.3</v>
      </c>
      <c r="D53" s="112">
        <v>3.3</v>
      </c>
      <c r="E53" s="112">
        <v>3.2</v>
      </c>
      <c r="F53" s="112">
        <v>3.2</v>
      </c>
      <c r="G53" s="112">
        <v>3.3</v>
      </c>
      <c r="H53" s="112"/>
      <c r="I53" s="2147">
        <v>4.4167763168827543E-3</v>
      </c>
      <c r="J53" s="2148">
        <v>9.2474937191452666E-3</v>
      </c>
      <c r="K53" s="2147">
        <v>2.3086435836467918E-2</v>
      </c>
      <c r="L53" s="2146">
        <v>0.19843304111920274</v>
      </c>
    </row>
    <row r="54" spans="1:12" ht="13.5" customHeight="1" thickBot="1" x14ac:dyDescent="0.2">
      <c r="A54" s="2135" t="s">
        <v>439</v>
      </c>
      <c r="B54" s="113">
        <v>39.299999999999997</v>
      </c>
      <c r="C54" s="113">
        <v>37.9</v>
      </c>
      <c r="D54" s="113">
        <v>39.299999999999997</v>
      </c>
      <c r="E54" s="113">
        <v>39.6</v>
      </c>
      <c r="F54" s="113">
        <v>40.6</v>
      </c>
      <c r="G54" s="113">
        <v>38.5</v>
      </c>
      <c r="H54" s="113"/>
      <c r="I54" s="2145">
        <v>3.8445759369979571E-2</v>
      </c>
      <c r="J54" s="2144">
        <v>-3.194565848276306E-2</v>
      </c>
      <c r="K54" s="2143">
        <v>3.8185240729786324E-2</v>
      </c>
      <c r="L54" s="2142">
        <v>-3.2330288431960952E-2</v>
      </c>
    </row>
    <row r="55" spans="1:12" ht="13.5" customHeight="1" x14ac:dyDescent="0.15">
      <c r="K55" s="2108"/>
    </row>
    <row r="56" spans="1:12" ht="13.5" customHeight="1" x14ac:dyDescent="0.15">
      <c r="A56" s="2313" t="s">
        <v>1508</v>
      </c>
      <c r="K56" s="2108"/>
    </row>
    <row r="57" spans="1:12" ht="13.5" customHeight="1" x14ac:dyDescent="0.15">
      <c r="A57" s="2140" t="s">
        <v>53</v>
      </c>
      <c r="J57" s="2108"/>
    </row>
    <row r="58" spans="1:12" ht="13.5" customHeight="1" thickBot="1" x14ac:dyDescent="0.2">
      <c r="J58" s="2108"/>
    </row>
    <row r="59" spans="1:12" ht="13.5" customHeight="1" thickBot="1" x14ac:dyDescent="0.2">
      <c r="A59" s="2139" t="s">
        <v>142</v>
      </c>
      <c r="B59" s="2138" t="s">
        <v>1419</v>
      </c>
      <c r="C59" s="2138" t="s">
        <v>1418</v>
      </c>
      <c r="D59" s="2138" t="s">
        <v>124</v>
      </c>
      <c r="E59" s="2138" t="s">
        <v>445</v>
      </c>
      <c r="F59" s="2106"/>
      <c r="G59" s="2111"/>
      <c r="H59" s="2106"/>
    </row>
    <row r="60" spans="1:12" ht="13.5" customHeight="1" x14ac:dyDescent="0.15">
      <c r="A60" s="2136" t="s">
        <v>153</v>
      </c>
      <c r="B60" s="102">
        <v>118</v>
      </c>
      <c r="C60" s="102">
        <v>150</v>
      </c>
      <c r="D60" s="102">
        <v>7</v>
      </c>
      <c r="E60" s="2127">
        <v>276</v>
      </c>
      <c r="F60" s="2106"/>
      <c r="G60" s="2111"/>
      <c r="H60" s="2106"/>
    </row>
    <row r="61" spans="1:12" ht="13.5" customHeight="1" x14ac:dyDescent="0.15">
      <c r="A61" s="2136" t="s">
        <v>129</v>
      </c>
      <c r="B61" s="103">
        <v>59</v>
      </c>
      <c r="C61" s="103">
        <v>67</v>
      </c>
      <c r="D61" s="103">
        <v>-8</v>
      </c>
      <c r="E61" s="2132">
        <v>118</v>
      </c>
      <c r="F61" s="2106"/>
      <c r="G61" s="2111"/>
      <c r="H61" s="2106"/>
    </row>
    <row r="62" spans="1:12" ht="13.5" customHeight="1" x14ac:dyDescent="0.15">
      <c r="A62" s="2136" t="s">
        <v>161</v>
      </c>
      <c r="B62" s="103">
        <v>53</v>
      </c>
      <c r="C62" s="103">
        <v>19</v>
      </c>
      <c r="D62" s="103">
        <v>-5</v>
      </c>
      <c r="E62" s="2132">
        <v>66</v>
      </c>
      <c r="F62" s="2106"/>
      <c r="G62" s="2111"/>
      <c r="H62" s="2106"/>
    </row>
    <row r="63" spans="1:12" ht="13.5" customHeight="1" x14ac:dyDescent="0.15">
      <c r="A63" s="2136" t="s">
        <v>424</v>
      </c>
      <c r="B63" s="103">
        <v>1</v>
      </c>
      <c r="C63" s="103">
        <v>2</v>
      </c>
      <c r="D63" s="103">
        <v>6</v>
      </c>
      <c r="E63" s="2132">
        <v>9</v>
      </c>
      <c r="F63" s="2106"/>
      <c r="G63" s="2111"/>
      <c r="H63" s="2106"/>
    </row>
    <row r="64" spans="1:12" ht="13.5" customHeight="1" x14ac:dyDescent="0.15">
      <c r="A64" s="2135" t="s">
        <v>172</v>
      </c>
      <c r="B64" s="104">
        <v>231</v>
      </c>
      <c r="C64" s="104">
        <v>238</v>
      </c>
      <c r="D64" s="104">
        <v>0</v>
      </c>
      <c r="E64" s="2137">
        <v>469</v>
      </c>
      <c r="F64" s="2106"/>
      <c r="G64" s="2111"/>
      <c r="H64" s="2106"/>
    </row>
    <row r="65" spans="1:12" ht="13.5" customHeight="1" x14ac:dyDescent="0.15">
      <c r="A65" s="2136" t="s">
        <v>183</v>
      </c>
      <c r="B65" s="103">
        <v>-27</v>
      </c>
      <c r="C65" s="103">
        <v>-38</v>
      </c>
      <c r="D65" s="103">
        <v>-52</v>
      </c>
      <c r="E65" s="2132">
        <v>-116</v>
      </c>
      <c r="F65" s="2106"/>
      <c r="G65" s="2111"/>
      <c r="H65" s="2106"/>
    </row>
    <row r="66" spans="1:12" ht="13.5" customHeight="1" x14ac:dyDescent="0.15">
      <c r="A66" s="2136" t="s">
        <v>425</v>
      </c>
      <c r="B66" s="103">
        <v>-63</v>
      </c>
      <c r="C66" s="103">
        <v>-92</v>
      </c>
      <c r="D66" s="103">
        <v>38</v>
      </c>
      <c r="E66" s="2132">
        <v>-117</v>
      </c>
      <c r="F66" s="2106"/>
      <c r="G66" s="2111"/>
      <c r="H66" s="2106"/>
    </row>
    <row r="67" spans="1:12" ht="13.5" customHeight="1" x14ac:dyDescent="0.15">
      <c r="A67" s="2135" t="s">
        <v>196</v>
      </c>
      <c r="B67" s="105">
        <v>-90</v>
      </c>
      <c r="C67" s="105">
        <v>-131</v>
      </c>
      <c r="D67" s="105">
        <v>-21</v>
      </c>
      <c r="E67" s="2134">
        <v>-242</v>
      </c>
      <c r="F67" s="2106"/>
      <c r="G67" s="2111"/>
      <c r="H67" s="2106"/>
    </row>
    <row r="68" spans="1:12" ht="13.5" customHeight="1" x14ac:dyDescent="0.15">
      <c r="A68" s="2135" t="s">
        <v>199</v>
      </c>
      <c r="B68" s="104">
        <v>141</v>
      </c>
      <c r="C68" s="105">
        <v>107</v>
      </c>
      <c r="D68" s="105">
        <v>-21</v>
      </c>
      <c r="E68" s="2134">
        <v>227</v>
      </c>
      <c r="F68" s="2106"/>
      <c r="G68" s="2111"/>
      <c r="H68" s="2106"/>
    </row>
    <row r="69" spans="1:12" ht="13.5" customHeight="1" x14ac:dyDescent="0.15">
      <c r="A69" s="2136" t="s">
        <v>201</v>
      </c>
      <c r="B69" s="103">
        <v>-20</v>
      </c>
      <c r="C69" s="103">
        <v>-14</v>
      </c>
      <c r="D69" s="103">
        <v>0</v>
      </c>
      <c r="E69" s="2132">
        <v>-34</v>
      </c>
      <c r="F69" s="2106"/>
      <c r="G69" s="2111"/>
      <c r="H69" s="2106"/>
    </row>
    <row r="70" spans="1:12" ht="13.5" customHeight="1" x14ac:dyDescent="0.15">
      <c r="A70" s="2135" t="s">
        <v>202</v>
      </c>
      <c r="B70" s="104">
        <v>121</v>
      </c>
      <c r="C70" s="105">
        <v>93</v>
      </c>
      <c r="D70" s="105">
        <v>-21</v>
      </c>
      <c r="E70" s="2134">
        <v>193</v>
      </c>
      <c r="F70" s="2106"/>
      <c r="G70" s="2133"/>
      <c r="H70" s="2106"/>
    </row>
    <row r="71" spans="1:12" ht="13.5" customHeight="1" x14ac:dyDescent="0.2">
      <c r="A71" s="2128"/>
      <c r="B71" s="2132"/>
      <c r="C71" s="2132"/>
      <c r="D71" s="2132"/>
      <c r="E71" s="2131"/>
      <c r="F71" s="2130"/>
      <c r="G71" s="2129"/>
      <c r="H71" s="2111"/>
      <c r="I71" s="2111"/>
    </row>
    <row r="72" spans="1:12" ht="13.5" customHeight="1" x14ac:dyDescent="0.15">
      <c r="A72" s="2128" t="s">
        <v>446</v>
      </c>
      <c r="B72" s="102">
        <v>925</v>
      </c>
      <c r="C72" s="102">
        <v>1829</v>
      </c>
      <c r="D72" s="102">
        <v>3329</v>
      </c>
      <c r="E72" s="2127">
        <v>6082</v>
      </c>
      <c r="F72" s="2111"/>
      <c r="G72" s="2111"/>
      <c r="H72" s="2111"/>
      <c r="I72" s="2111"/>
    </row>
    <row r="73" spans="1:12" ht="13.5" customHeight="1" x14ac:dyDescent="0.2">
      <c r="A73" s="2126"/>
      <c r="B73" s="2125"/>
      <c r="C73" s="2125"/>
      <c r="D73" s="2125"/>
      <c r="E73" s="2125"/>
      <c r="F73" s="2125"/>
      <c r="G73" s="2125"/>
      <c r="H73" s="2125"/>
      <c r="I73" s="2124"/>
      <c r="J73" s="2124"/>
      <c r="K73" s="2124"/>
      <c r="L73" s="2111"/>
    </row>
    <row r="74" spans="1:12" ht="13.5" customHeight="1" x14ac:dyDescent="0.2">
      <c r="A74" s="2123"/>
      <c r="B74" s="2122"/>
      <c r="C74" s="2122"/>
      <c r="D74" s="2122"/>
      <c r="E74" s="2122"/>
      <c r="F74" s="2122"/>
      <c r="G74" s="2122"/>
      <c r="H74" s="2122"/>
      <c r="I74" s="2121"/>
      <c r="J74" s="116"/>
      <c r="K74" s="116"/>
      <c r="L74" s="2111"/>
    </row>
    <row r="75" spans="1:12" ht="13.5" customHeight="1" x14ac:dyDescent="0.2">
      <c r="A75" s="2123"/>
      <c r="B75" s="2122"/>
      <c r="C75" s="2122"/>
      <c r="D75" s="2122"/>
      <c r="E75" s="2122"/>
      <c r="F75" s="2122"/>
      <c r="G75" s="2122"/>
      <c r="H75" s="2122"/>
      <c r="I75" s="2121"/>
      <c r="J75" s="116"/>
      <c r="K75" s="116"/>
      <c r="L75" s="2111"/>
    </row>
    <row r="76" spans="1:12" ht="13.5" customHeight="1" x14ac:dyDescent="0.15">
      <c r="A76" s="2120"/>
      <c r="B76" s="2119"/>
      <c r="C76" s="2119"/>
      <c r="D76" s="2119"/>
      <c r="E76" s="2119"/>
      <c r="F76" s="2119"/>
      <c r="G76" s="2119"/>
      <c r="H76" s="2119"/>
      <c r="I76" s="2118"/>
      <c r="J76" s="2111"/>
      <c r="K76" s="2111"/>
      <c r="L76" s="2111"/>
    </row>
    <row r="77" spans="1:12" ht="13.5" customHeight="1" x14ac:dyDescent="0.15">
      <c r="G77" s="2110"/>
      <c r="H77" s="2110"/>
      <c r="I77" s="2111"/>
      <c r="J77" s="2111"/>
      <c r="K77" s="2111"/>
      <c r="L77" s="2111"/>
    </row>
    <row r="78" spans="1:12" ht="13.5" customHeight="1" x14ac:dyDescent="0.2">
      <c r="G78" s="2112"/>
      <c r="H78" s="2112"/>
      <c r="I78" s="2114"/>
      <c r="J78" s="2117"/>
      <c r="K78" s="2111"/>
      <c r="L78" s="2111"/>
    </row>
    <row r="79" spans="1:12" ht="13.5" customHeight="1" x14ac:dyDescent="0.2">
      <c r="G79" s="2112"/>
      <c r="H79" s="2112"/>
      <c r="I79" s="2114"/>
      <c r="J79" s="2117"/>
      <c r="K79" s="2111"/>
      <c r="L79" s="2111"/>
    </row>
    <row r="80" spans="1:12" ht="13.5" customHeight="1" x14ac:dyDescent="0.2">
      <c r="G80" s="2112"/>
      <c r="H80" s="2112"/>
      <c r="I80" s="2116"/>
      <c r="J80" s="2115"/>
      <c r="K80" s="2111"/>
      <c r="L80" s="2111"/>
    </row>
    <row r="81" spans="1:12" ht="13.5" customHeight="1" x14ac:dyDescent="0.2">
      <c r="G81" s="2112"/>
      <c r="H81" s="2112"/>
      <c r="I81" s="2116"/>
      <c r="J81" s="2115"/>
      <c r="K81" s="2111"/>
      <c r="L81" s="2111"/>
    </row>
    <row r="82" spans="1:12" ht="13.5" customHeight="1" x14ac:dyDescent="0.2">
      <c r="G82" s="2112"/>
      <c r="H82" s="2112"/>
      <c r="I82" s="2116"/>
      <c r="J82" s="2115"/>
      <c r="K82" s="2111"/>
      <c r="L82" s="2111"/>
    </row>
    <row r="83" spans="1:12" ht="13.5" customHeight="1" x14ac:dyDescent="0.2">
      <c r="G83" s="2112"/>
      <c r="H83" s="2112"/>
      <c r="I83" s="2114"/>
      <c r="J83" s="2113"/>
      <c r="K83" s="2111"/>
      <c r="L83" s="2111"/>
    </row>
    <row r="84" spans="1:12" ht="13.5" customHeight="1" x14ac:dyDescent="0.2">
      <c r="G84" s="2112"/>
      <c r="H84" s="2112"/>
      <c r="I84" s="2114"/>
      <c r="J84" s="2113"/>
      <c r="K84" s="2111"/>
      <c r="L84" s="2111"/>
    </row>
    <row r="85" spans="1:12" ht="13.5" customHeight="1" x14ac:dyDescent="0.2">
      <c r="G85" s="2112"/>
      <c r="H85" s="2112"/>
      <c r="I85" s="2114"/>
      <c r="J85" s="2113"/>
      <c r="K85" s="2111"/>
      <c r="L85" s="2111"/>
    </row>
    <row r="86" spans="1:12" ht="12.75" x14ac:dyDescent="0.2">
      <c r="G86" s="2112"/>
      <c r="H86" s="2112"/>
      <c r="I86" s="2114"/>
      <c r="J86" s="2113"/>
      <c r="K86" s="2111"/>
    </row>
    <row r="87" spans="1:12" ht="12.75" x14ac:dyDescent="0.2">
      <c r="G87" s="2112"/>
      <c r="H87" s="2112"/>
      <c r="I87" s="2114"/>
      <c r="J87" s="2113"/>
      <c r="K87" s="2111"/>
    </row>
    <row r="88" spans="1:12" x14ac:dyDescent="0.15">
      <c r="G88" s="2112"/>
      <c r="H88" s="2112"/>
      <c r="I88" s="2111"/>
      <c r="J88" s="2111"/>
      <c r="K88" s="2108"/>
    </row>
    <row r="89" spans="1:12" x14ac:dyDescent="0.15">
      <c r="G89" s="2112"/>
      <c r="H89" s="2112"/>
      <c r="I89" s="2111"/>
      <c r="J89" s="2111"/>
      <c r="K89" s="2108"/>
    </row>
    <row r="90" spans="1:12" x14ac:dyDescent="0.15">
      <c r="A90" s="2111"/>
      <c r="B90" s="2112"/>
      <c r="C90" s="2112"/>
      <c r="D90" s="2112"/>
      <c r="E90" s="2112"/>
      <c r="F90" s="2112"/>
      <c r="G90" s="2112"/>
      <c r="H90" s="2112"/>
      <c r="I90" s="2111"/>
      <c r="J90" s="2111"/>
      <c r="K90" s="2108"/>
    </row>
    <row r="91" spans="1:12" x14ac:dyDescent="0.15">
      <c r="A91" s="2111"/>
      <c r="B91" s="2112"/>
      <c r="C91" s="2112"/>
      <c r="D91" s="2112"/>
      <c r="E91" s="2112"/>
      <c r="F91" s="2112"/>
      <c r="G91" s="2112"/>
      <c r="H91" s="2112"/>
      <c r="I91" s="2111"/>
      <c r="J91" s="2111"/>
      <c r="K91" s="2108"/>
    </row>
    <row r="92" spans="1:12" x14ac:dyDescent="0.15">
      <c r="A92" s="2111"/>
      <c r="B92" s="2112"/>
      <c r="C92" s="2112"/>
      <c r="D92" s="2112"/>
      <c r="E92" s="2112"/>
      <c r="F92" s="2112"/>
      <c r="G92" s="2112"/>
      <c r="H92" s="2112"/>
      <c r="I92" s="2111"/>
      <c r="J92" s="2111"/>
      <c r="K92" s="2108"/>
    </row>
    <row r="93" spans="1:12" x14ac:dyDescent="0.15">
      <c r="A93" s="2111"/>
      <c r="B93" s="2112"/>
      <c r="C93" s="2112"/>
      <c r="D93" s="2112"/>
      <c r="E93" s="2112"/>
      <c r="F93" s="2112"/>
      <c r="G93" s="2112"/>
      <c r="H93" s="2112"/>
      <c r="I93" s="2111"/>
      <c r="J93" s="2111"/>
      <c r="K93" s="2108"/>
    </row>
    <row r="94" spans="1:12" x14ac:dyDescent="0.15">
      <c r="A94" s="2111"/>
      <c r="B94" s="2112"/>
      <c r="C94" s="2112"/>
      <c r="D94" s="2112"/>
      <c r="E94" s="2112"/>
      <c r="F94" s="2112"/>
      <c r="G94" s="2112"/>
      <c r="H94" s="2112"/>
      <c r="I94" s="2111"/>
      <c r="J94" s="2111"/>
      <c r="K94" s="2108"/>
    </row>
    <row r="95" spans="1:12" x14ac:dyDescent="0.15">
      <c r="A95" s="2111"/>
      <c r="B95" s="2112"/>
      <c r="C95" s="2112"/>
      <c r="D95" s="2112"/>
      <c r="E95" s="2112"/>
      <c r="F95" s="2112"/>
      <c r="G95" s="2112"/>
      <c r="H95" s="2112"/>
      <c r="I95" s="2111"/>
      <c r="J95" s="2111"/>
      <c r="K95" s="2108"/>
    </row>
    <row r="96" spans="1:12" x14ac:dyDescent="0.15">
      <c r="A96" s="2111"/>
      <c r="B96" s="2112"/>
      <c r="C96" s="2112"/>
      <c r="D96" s="2112"/>
      <c r="E96" s="2112"/>
      <c r="F96" s="2112"/>
      <c r="G96" s="2112"/>
      <c r="H96" s="2112"/>
      <c r="I96" s="2111"/>
      <c r="J96" s="2111"/>
      <c r="K96" s="2108"/>
    </row>
    <row r="97" spans="1:11" x14ac:dyDescent="0.15">
      <c r="A97" s="2109"/>
      <c r="B97" s="2110"/>
      <c r="C97" s="2110"/>
      <c r="D97" s="2110"/>
      <c r="E97" s="2110"/>
      <c r="F97" s="2110"/>
      <c r="G97" s="2110"/>
      <c r="H97" s="2110"/>
      <c r="I97" s="2109"/>
      <c r="J97" s="2109"/>
      <c r="K97" s="2108"/>
    </row>
  </sheetData>
  <printOptions horizontalCentered="1"/>
  <pageMargins left="0.7" right="0.7" top="0.75" bottom="0.75" header="0.3" footer="0.3"/>
  <pageSetup paperSize="9" scale="77" orientation="portrait" r:id="rId1"/>
  <headerFooter>
    <oddHeader>&amp;R&amp;"Arial,Normal"&amp;8Retail Banking</oddHeader>
    <oddFooter>&amp;C&amp;7Fact book - Q4 2016</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Q76"/>
  <sheetViews>
    <sheetView view="pageLayout" topLeftCell="A34" zoomScale="90" zoomScaleNormal="100" zoomScaleSheetLayoutView="100" zoomScalePageLayoutView="90" workbookViewId="0"/>
  </sheetViews>
  <sheetFormatPr defaultRowHeight="13.5" customHeight="1" x14ac:dyDescent="0.25"/>
  <cols>
    <col min="1" max="1" width="30.6640625" style="2190" customWidth="1"/>
    <col min="2" max="7" width="9" style="2190" customWidth="1"/>
    <col min="8" max="8" width="10" style="2190" customWidth="1"/>
    <col min="9" max="11" width="9.5" style="2190" customWidth="1"/>
    <col min="12" max="12" width="10.1640625" style="2190" customWidth="1"/>
    <col min="13" max="16384" width="9.33203125" style="2190"/>
  </cols>
  <sheetData>
    <row r="1" spans="1:12" ht="13.5" customHeight="1" x14ac:dyDescent="0.25">
      <c r="A1" s="2313" t="s">
        <v>1332</v>
      </c>
      <c r="B1" s="2141"/>
      <c r="C1" s="2230"/>
      <c r="D1" s="2230"/>
      <c r="E1" s="2230"/>
      <c r="F1" s="2230"/>
      <c r="G1" s="2230"/>
      <c r="H1" s="2230"/>
      <c r="I1" s="2230"/>
      <c r="J1" s="2230"/>
    </row>
    <row r="2" spans="1:12" s="2189" customFormat="1" ht="13.5" customHeight="1" thickBot="1" x14ac:dyDescent="0.25">
      <c r="K2" s="2229"/>
      <c r="L2" s="2229"/>
    </row>
    <row r="3" spans="1:12" ht="13.5" customHeight="1" x14ac:dyDescent="0.25">
      <c r="A3" s="2317" t="s">
        <v>1423</v>
      </c>
      <c r="B3" s="2204"/>
      <c r="C3" s="2141"/>
      <c r="D3" s="2141"/>
      <c r="E3" s="2141"/>
      <c r="F3" s="2141"/>
      <c r="G3" s="2141"/>
      <c r="H3" s="2141"/>
      <c r="I3" s="2314" t="s">
        <v>423</v>
      </c>
      <c r="J3" s="2170"/>
      <c r="K3" s="2318" t="s">
        <v>431</v>
      </c>
      <c r="L3" s="2221"/>
    </row>
    <row r="4" spans="1:12" ht="13.5" customHeight="1" thickBot="1" x14ac:dyDescent="0.3">
      <c r="A4" s="2106"/>
      <c r="B4" s="2106"/>
      <c r="C4" s="2106"/>
      <c r="D4" s="2106"/>
      <c r="E4" s="2106"/>
      <c r="F4" s="2106"/>
      <c r="G4" s="2106"/>
      <c r="H4" s="2106"/>
      <c r="I4" s="2167"/>
      <c r="J4" s="2168"/>
      <c r="K4" s="2228"/>
      <c r="L4" s="2219"/>
    </row>
    <row r="5" spans="1:12" ht="13.5" customHeight="1" thickBot="1" x14ac:dyDescent="0.3">
      <c r="A5" s="2196" t="s">
        <v>142</v>
      </c>
      <c r="B5" s="2195" t="s">
        <v>619</v>
      </c>
      <c r="C5" s="2195" t="s">
        <v>143</v>
      </c>
      <c r="D5" s="2195" t="s">
        <v>144</v>
      </c>
      <c r="E5" s="2195" t="s">
        <v>145</v>
      </c>
      <c r="F5" s="2195" t="s">
        <v>146</v>
      </c>
      <c r="G5" s="2195" t="s">
        <v>147</v>
      </c>
      <c r="H5" s="2194"/>
      <c r="I5" s="2193" t="s">
        <v>1339</v>
      </c>
      <c r="J5" s="2192" t="s">
        <v>1338</v>
      </c>
      <c r="K5" s="2193" t="s">
        <v>1339</v>
      </c>
      <c r="L5" s="2315" t="s">
        <v>1338</v>
      </c>
    </row>
    <row r="6" spans="1:12" ht="13.5" customHeight="1" x14ac:dyDescent="0.25">
      <c r="A6" s="2205" t="s">
        <v>153</v>
      </c>
      <c r="B6" s="2218">
        <v>118</v>
      </c>
      <c r="C6" s="2218">
        <v>114</v>
      </c>
      <c r="D6" s="2218">
        <v>119</v>
      </c>
      <c r="E6" s="2218">
        <v>115</v>
      </c>
      <c r="F6" s="2218">
        <v>127</v>
      </c>
      <c r="G6" s="2218">
        <v>120</v>
      </c>
      <c r="H6" s="2227"/>
      <c r="I6" s="2217">
        <v>3.6379850916774675E-2</v>
      </c>
      <c r="J6" s="124">
        <v>-6.5716050954559027E-2</v>
      </c>
      <c r="K6" s="125">
        <v>2.9774777840090663E-2</v>
      </c>
      <c r="L6" s="126">
        <v>-7.1020295346733361E-2</v>
      </c>
    </row>
    <row r="7" spans="1:12" ht="13.5" customHeight="1" x14ac:dyDescent="0.25">
      <c r="A7" s="2205" t="s">
        <v>129</v>
      </c>
      <c r="B7" s="2215">
        <v>59</v>
      </c>
      <c r="C7" s="2215">
        <v>49</v>
      </c>
      <c r="D7" s="2215">
        <v>58</v>
      </c>
      <c r="E7" s="2215">
        <v>52</v>
      </c>
      <c r="F7" s="2215">
        <v>52</v>
      </c>
      <c r="G7" s="2215">
        <v>54</v>
      </c>
      <c r="H7" s="2215"/>
      <c r="I7" s="127">
        <v>0.20477578846799929</v>
      </c>
      <c r="J7" s="128">
        <v>0.1270911169125232</v>
      </c>
      <c r="K7" s="127">
        <v>0.21517355219173087</v>
      </c>
      <c r="L7" s="129">
        <v>0.15575714301977558</v>
      </c>
    </row>
    <row r="8" spans="1:12" ht="13.5" customHeight="1" x14ac:dyDescent="0.25">
      <c r="A8" s="2205" t="s">
        <v>161</v>
      </c>
      <c r="B8" s="2215">
        <v>53</v>
      </c>
      <c r="C8" s="2215">
        <v>49</v>
      </c>
      <c r="D8" s="2215">
        <v>57</v>
      </c>
      <c r="E8" s="2215">
        <v>52</v>
      </c>
      <c r="F8" s="2215">
        <v>43</v>
      </c>
      <c r="G8" s="2215">
        <v>45</v>
      </c>
      <c r="H8" s="2215"/>
      <c r="I8" s="127">
        <v>6.3289105608926463E-2</v>
      </c>
      <c r="J8" s="128">
        <v>0.22609146528942067</v>
      </c>
      <c r="K8" s="127">
        <v>7.1667348608346282E-2</v>
      </c>
      <c r="L8" s="129">
        <v>0.25073057178171343</v>
      </c>
    </row>
    <row r="9" spans="1:12" ht="13.5" customHeight="1" x14ac:dyDescent="0.25">
      <c r="A9" s="2205" t="s">
        <v>424</v>
      </c>
      <c r="B9" s="2215">
        <v>1</v>
      </c>
      <c r="C9" s="2215">
        <v>1</v>
      </c>
      <c r="D9" s="2215">
        <v>1</v>
      </c>
      <c r="E9" s="2215">
        <v>5</v>
      </c>
      <c r="F9" s="2215">
        <v>-3</v>
      </c>
      <c r="G9" s="2215">
        <v>7</v>
      </c>
      <c r="H9" s="2215"/>
      <c r="I9" s="127">
        <v>0.48207916182943333</v>
      </c>
      <c r="J9" s="128" t="s">
        <v>447</v>
      </c>
      <c r="K9" s="127">
        <v>0.48477966790344273</v>
      </c>
      <c r="L9" s="130" t="s">
        <v>447</v>
      </c>
    </row>
    <row r="10" spans="1:12" ht="13.5" customHeight="1" x14ac:dyDescent="0.25">
      <c r="A10" s="2213" t="s">
        <v>172</v>
      </c>
      <c r="B10" s="2216">
        <v>231</v>
      </c>
      <c r="C10" s="2216">
        <v>213</v>
      </c>
      <c r="D10" s="2216">
        <v>235</v>
      </c>
      <c r="E10" s="2216">
        <v>224</v>
      </c>
      <c r="F10" s="2216">
        <v>219</v>
      </c>
      <c r="G10" s="2216">
        <v>226</v>
      </c>
      <c r="H10" s="2216"/>
      <c r="I10" s="131">
        <v>8.257550477929658E-2</v>
      </c>
      <c r="J10" s="132">
        <v>5.444281970172922E-2</v>
      </c>
      <c r="K10" s="131">
        <v>8.3605559911651903E-2</v>
      </c>
      <c r="L10" s="133">
        <v>6.2630868329214939E-2</v>
      </c>
    </row>
    <row r="11" spans="1:12" ht="13.5" customHeight="1" x14ac:dyDescent="0.25">
      <c r="A11" s="2205" t="s">
        <v>183</v>
      </c>
      <c r="B11" s="2215">
        <v>-27</v>
      </c>
      <c r="C11" s="2215">
        <v>-27</v>
      </c>
      <c r="D11" s="2215">
        <v>-27</v>
      </c>
      <c r="E11" s="2215">
        <v>-27</v>
      </c>
      <c r="F11" s="2215">
        <v>-27</v>
      </c>
      <c r="G11" s="2215">
        <v>-26</v>
      </c>
      <c r="H11" s="2215"/>
      <c r="I11" s="127">
        <v>-1.1838289728501043E-2</v>
      </c>
      <c r="J11" s="128">
        <v>-1.6961690455718659E-2</v>
      </c>
      <c r="K11" s="127">
        <v>-7.0828796329567316E-3</v>
      </c>
      <c r="L11" s="129">
        <v>-5.9242559518479379E-3</v>
      </c>
    </row>
    <row r="12" spans="1:12" ht="13.5" customHeight="1" x14ac:dyDescent="0.25">
      <c r="A12" s="2205" t="s">
        <v>425</v>
      </c>
      <c r="B12" s="2215">
        <v>-63</v>
      </c>
      <c r="C12" s="2215">
        <v>-64</v>
      </c>
      <c r="D12" s="2215">
        <v>-65</v>
      </c>
      <c r="E12" s="2215">
        <v>-62</v>
      </c>
      <c r="F12" s="2215">
        <v>-67</v>
      </c>
      <c r="G12" s="2215">
        <v>-65</v>
      </c>
      <c r="H12" s="2215"/>
      <c r="I12" s="127">
        <v>-1.991446680137459E-2</v>
      </c>
      <c r="J12" s="128">
        <v>-5.534388464695085E-2</v>
      </c>
      <c r="K12" s="127">
        <v>-1.6463970238914074E-2</v>
      </c>
      <c r="L12" s="129">
        <v>-4.6747769190373073E-2</v>
      </c>
    </row>
    <row r="13" spans="1:12" ht="13.5" customHeight="1" x14ac:dyDescent="0.25">
      <c r="A13" s="2213" t="s">
        <v>196</v>
      </c>
      <c r="B13" s="2212">
        <v>-90</v>
      </c>
      <c r="C13" s="2212">
        <v>-92</v>
      </c>
      <c r="D13" s="2212">
        <v>-93</v>
      </c>
      <c r="E13" s="2212">
        <v>-89</v>
      </c>
      <c r="F13" s="2212">
        <v>-95</v>
      </c>
      <c r="G13" s="2212">
        <v>-91</v>
      </c>
      <c r="H13" s="2212"/>
      <c r="I13" s="131">
        <v>-1.8174308411229932E-2</v>
      </c>
      <c r="J13" s="132">
        <v>-4.480554437900771E-2</v>
      </c>
      <c r="K13" s="131">
        <v>-1.4364766235277814E-2</v>
      </c>
      <c r="L13" s="133">
        <v>-3.557642649998112E-2</v>
      </c>
    </row>
    <row r="14" spans="1:12" ht="13.5" customHeight="1" x14ac:dyDescent="0.25">
      <c r="A14" s="2213" t="s">
        <v>199</v>
      </c>
      <c r="B14" s="2212">
        <v>141</v>
      </c>
      <c r="C14" s="2212">
        <v>121</v>
      </c>
      <c r="D14" s="2212">
        <v>142</v>
      </c>
      <c r="E14" s="2212">
        <v>135</v>
      </c>
      <c r="F14" s="2212">
        <v>124</v>
      </c>
      <c r="G14" s="2212">
        <v>135</v>
      </c>
      <c r="H14" s="2212"/>
      <c r="I14" s="131">
        <v>0.15897086676501065</v>
      </c>
      <c r="J14" s="132">
        <v>0.12985451534980838</v>
      </c>
      <c r="K14" s="131">
        <v>0.1581675386878291</v>
      </c>
      <c r="L14" s="133">
        <v>0.13766484650824182</v>
      </c>
    </row>
    <row r="15" spans="1:12" ht="13.5" customHeight="1" x14ac:dyDescent="0.25">
      <c r="A15" s="2205" t="s">
        <v>201</v>
      </c>
      <c r="B15" s="2215">
        <v>-20</v>
      </c>
      <c r="C15" s="2215">
        <v>-24</v>
      </c>
      <c r="D15" s="2215">
        <v>-7</v>
      </c>
      <c r="E15" s="2215">
        <v>-17</v>
      </c>
      <c r="F15" s="2215">
        <v>31</v>
      </c>
      <c r="G15" s="2215">
        <v>-23</v>
      </c>
      <c r="H15" s="2215"/>
      <c r="I15" s="127">
        <v>-0.16496058943855973</v>
      </c>
      <c r="J15" s="128" t="s">
        <v>447</v>
      </c>
      <c r="K15" s="127">
        <v>-0.17918935974061875</v>
      </c>
      <c r="L15" s="129" t="s">
        <v>447</v>
      </c>
    </row>
    <row r="16" spans="1:12" ht="13.5" customHeight="1" x14ac:dyDescent="0.25">
      <c r="A16" s="2213" t="s">
        <v>202</v>
      </c>
      <c r="B16" s="2212">
        <v>121</v>
      </c>
      <c r="C16" s="2212">
        <v>97</v>
      </c>
      <c r="D16" s="2212">
        <v>135</v>
      </c>
      <c r="E16" s="2212">
        <v>118</v>
      </c>
      <c r="F16" s="2212">
        <v>155</v>
      </c>
      <c r="G16" s="2212">
        <v>112</v>
      </c>
      <c r="H16" s="2212"/>
      <c r="I16" s="131">
        <v>0.23941012853298782</v>
      </c>
      <c r="J16" s="132">
        <v>-0.22664908847517246</v>
      </c>
      <c r="K16" s="131">
        <v>0.24158164062706267</v>
      </c>
      <c r="L16" s="133">
        <v>-0.21659761506266123</v>
      </c>
    </row>
    <row r="17" spans="1:16" ht="13.5" customHeight="1" x14ac:dyDescent="0.25">
      <c r="A17" s="2211"/>
      <c r="B17" s="2210"/>
      <c r="C17" s="2210"/>
      <c r="D17" s="2210"/>
      <c r="E17" s="2210"/>
      <c r="F17" s="2210"/>
      <c r="G17" s="2210"/>
      <c r="H17" s="2226"/>
      <c r="I17" s="2209"/>
      <c r="J17" s="2185"/>
      <c r="K17" s="2225"/>
      <c r="L17" s="2224"/>
    </row>
    <row r="18" spans="1:16" ht="13.5" customHeight="1" x14ac:dyDescent="0.25">
      <c r="A18" s="2205" t="s">
        <v>426</v>
      </c>
      <c r="B18" s="117">
        <v>39</v>
      </c>
      <c r="C18" s="117">
        <v>43.2</v>
      </c>
      <c r="D18" s="117">
        <v>39.6</v>
      </c>
      <c r="E18" s="117">
        <v>39.700000000000003</v>
      </c>
      <c r="F18" s="117">
        <v>43.4</v>
      </c>
      <c r="G18" s="117">
        <v>40.299999999999997</v>
      </c>
      <c r="H18" s="134"/>
      <c r="I18" s="118"/>
      <c r="J18" s="106"/>
      <c r="K18" s="2225"/>
      <c r="L18" s="2224"/>
    </row>
    <row r="19" spans="1:16" s="2106" customFormat="1" ht="13.5" customHeight="1" x14ac:dyDescent="0.15">
      <c r="A19" s="2136" t="s">
        <v>427</v>
      </c>
      <c r="B19" s="117">
        <v>9.8651994517066708</v>
      </c>
      <c r="C19" s="117">
        <v>7.6744354271473663</v>
      </c>
      <c r="D19" s="117">
        <v>10.576178435388552</v>
      </c>
      <c r="E19" s="117">
        <v>9.8658347858768014</v>
      </c>
      <c r="F19" s="117">
        <v>14.545509798259419</v>
      </c>
      <c r="G19" s="117">
        <v>11.792692405933431</v>
      </c>
      <c r="H19" s="134"/>
      <c r="I19" s="118"/>
      <c r="J19" s="106"/>
      <c r="K19" s="2223"/>
      <c r="L19" s="2222"/>
    </row>
    <row r="20" spans="1:16" ht="13.5" customHeight="1" x14ac:dyDescent="0.25">
      <c r="A20" s="2205" t="s">
        <v>428</v>
      </c>
      <c r="B20" s="107">
        <v>3645</v>
      </c>
      <c r="C20" s="107">
        <v>3884</v>
      </c>
      <c r="D20" s="107">
        <v>3922</v>
      </c>
      <c r="E20" s="107">
        <v>3925</v>
      </c>
      <c r="F20" s="107">
        <v>3424</v>
      </c>
      <c r="G20" s="107">
        <v>3091</v>
      </c>
      <c r="H20" s="135"/>
      <c r="I20" s="120">
        <v>-6.2711606850741577E-2</v>
      </c>
      <c r="J20" s="136">
        <v>6.32954369258035E-2</v>
      </c>
      <c r="K20" s="120">
        <v>-6.0860293967969804E-2</v>
      </c>
      <c r="L20" s="121">
        <v>5.1620281591952089E-2</v>
      </c>
    </row>
    <row r="21" spans="1:16" ht="13.5" customHeight="1" x14ac:dyDescent="0.25">
      <c r="A21" s="2136" t="s">
        <v>429</v>
      </c>
      <c r="B21" s="107">
        <v>20510</v>
      </c>
      <c r="C21" s="107">
        <v>22223</v>
      </c>
      <c r="D21" s="107">
        <v>23278</v>
      </c>
      <c r="E21" s="107">
        <v>23337</v>
      </c>
      <c r="F21" s="107">
        <v>24071</v>
      </c>
      <c r="G21" s="107">
        <v>22566</v>
      </c>
      <c r="H21" s="135"/>
      <c r="I21" s="120">
        <v>-7.709146965323313E-2</v>
      </c>
      <c r="J21" s="136">
        <v>-0.14793542342145261</v>
      </c>
      <c r="K21" s="120">
        <v>-7.7066917538748128E-2</v>
      </c>
      <c r="L21" s="121">
        <v>-0.1570235695784008</v>
      </c>
    </row>
    <row r="22" spans="1:16" ht="13.5" customHeight="1" thickBot="1" x14ac:dyDescent="0.3">
      <c r="A22" s="2205" t="s">
        <v>430</v>
      </c>
      <c r="B22" s="107">
        <v>925</v>
      </c>
      <c r="C22" s="107">
        <v>952</v>
      </c>
      <c r="D22" s="107">
        <v>970</v>
      </c>
      <c r="E22" s="107">
        <v>956</v>
      </c>
      <c r="F22" s="107">
        <v>945</v>
      </c>
      <c r="G22" s="107">
        <v>1038</v>
      </c>
      <c r="H22" s="135"/>
      <c r="I22" s="122">
        <v>-2.8923102774685423E-2</v>
      </c>
      <c r="J22" s="137">
        <v>-2.146213436058076E-2</v>
      </c>
      <c r="K22" s="122">
        <v>-2.8923102774685423E-2</v>
      </c>
      <c r="L22" s="123">
        <v>-2.146213436058076E-2</v>
      </c>
      <c r="P22" s="2214"/>
    </row>
    <row r="23" spans="1:16" ht="13.5" customHeight="1" thickBot="1" x14ac:dyDescent="0.3">
      <c r="A23" s="2106"/>
      <c r="B23" s="2106"/>
      <c r="C23" s="2106"/>
      <c r="D23" s="2106"/>
      <c r="E23" s="2106"/>
      <c r="F23" s="2106"/>
      <c r="G23" s="2106"/>
      <c r="H23" s="2106"/>
      <c r="I23" s="2106"/>
      <c r="J23" s="2106"/>
    </row>
    <row r="24" spans="1:16" ht="13.5" customHeight="1" x14ac:dyDescent="0.25">
      <c r="A24" s="2317" t="s">
        <v>1422</v>
      </c>
      <c r="B24" s="2141"/>
      <c r="C24" s="2141"/>
      <c r="D24" s="2141"/>
      <c r="E24" s="2141"/>
      <c r="F24" s="2141"/>
      <c r="G24" s="2141"/>
      <c r="H24" s="2141"/>
      <c r="I24" s="2319" t="s">
        <v>423</v>
      </c>
      <c r="J24" s="2202"/>
      <c r="K24" s="2320" t="s">
        <v>431</v>
      </c>
      <c r="L24" s="2201"/>
    </row>
    <row r="25" spans="1:16" ht="13.5" customHeight="1" thickBot="1" x14ac:dyDescent="0.3">
      <c r="A25" s="2106"/>
      <c r="B25" s="2106"/>
      <c r="C25" s="2106"/>
      <c r="D25" s="2106"/>
      <c r="E25" s="2106"/>
      <c r="F25" s="2106"/>
      <c r="G25" s="2106"/>
      <c r="H25" s="2109"/>
      <c r="I25" s="2200"/>
      <c r="J25" s="2108"/>
      <c r="K25" s="2198"/>
      <c r="L25" s="2197"/>
    </row>
    <row r="26" spans="1:16" ht="13.5" customHeight="1" thickBot="1" x14ac:dyDescent="0.3">
      <c r="A26" s="2196" t="s">
        <v>432</v>
      </c>
      <c r="B26" s="2195" t="s">
        <v>619</v>
      </c>
      <c r="C26" s="2195" t="s">
        <v>143</v>
      </c>
      <c r="D26" s="2195" t="s">
        <v>144</v>
      </c>
      <c r="E26" s="2195" t="s">
        <v>145</v>
      </c>
      <c r="F26" s="2195" t="s">
        <v>146</v>
      </c>
      <c r="G26" s="2195" t="s">
        <v>147</v>
      </c>
      <c r="H26" s="2194"/>
      <c r="I26" s="2193" t="s">
        <v>1339</v>
      </c>
      <c r="J26" s="2192" t="s">
        <v>1338</v>
      </c>
      <c r="K26" s="2193" t="s">
        <v>1339</v>
      </c>
      <c r="L26" s="2316" t="s">
        <v>1338</v>
      </c>
    </row>
    <row r="27" spans="1:16" ht="13.5" customHeight="1" x14ac:dyDescent="0.25">
      <c r="A27" s="2162" t="s">
        <v>433</v>
      </c>
      <c r="B27" s="111">
        <v>42.199999999999996</v>
      </c>
      <c r="C27" s="111">
        <v>42.9</v>
      </c>
      <c r="D27" s="111">
        <v>42.699999999999996</v>
      </c>
      <c r="E27" s="111">
        <v>43.099999999999994</v>
      </c>
      <c r="F27" s="111">
        <v>42.9</v>
      </c>
      <c r="G27" s="111">
        <v>42.9</v>
      </c>
      <c r="H27" s="111"/>
      <c r="I27" s="2151">
        <v>-1.546546213307457E-2</v>
      </c>
      <c r="J27" s="2152">
        <v>-1.6337814919610279E-2</v>
      </c>
      <c r="K27" s="2151">
        <v>-1.4876237845476106E-2</v>
      </c>
      <c r="L27" s="2150">
        <v>-2.268123238058144E-2</v>
      </c>
      <c r="M27" s="2214"/>
      <c r="N27" s="2214"/>
    </row>
    <row r="28" spans="1:16" ht="13.5" customHeight="1" x14ac:dyDescent="0.25">
      <c r="A28" s="2162" t="s">
        <v>434</v>
      </c>
      <c r="B28" s="111">
        <v>0.2</v>
      </c>
      <c r="C28" s="111">
        <v>0.2</v>
      </c>
      <c r="D28" s="111">
        <v>0.2</v>
      </c>
      <c r="E28" s="111">
        <v>0.2</v>
      </c>
      <c r="F28" s="111">
        <v>0.2</v>
      </c>
      <c r="G28" s="111">
        <v>0.2</v>
      </c>
      <c r="H28" s="111"/>
      <c r="I28" s="2151">
        <v>-6.5452431576113589E-3</v>
      </c>
      <c r="J28" s="2152">
        <v>-6.2979555163871742E-2</v>
      </c>
      <c r="K28" s="2151">
        <v>-1.0236666484701222E-2</v>
      </c>
      <c r="L28" s="2150">
        <v>-4.7807738257256024E-2</v>
      </c>
      <c r="M28" s="2214"/>
      <c r="N28" s="2214"/>
    </row>
    <row r="29" spans="1:16" ht="13.5" customHeight="1" thickBot="1" x14ac:dyDescent="0.3">
      <c r="A29" s="2161" t="s">
        <v>435</v>
      </c>
      <c r="B29" s="112">
        <v>0.7</v>
      </c>
      <c r="C29" s="112">
        <v>0.6</v>
      </c>
      <c r="D29" s="112">
        <v>0.6</v>
      </c>
      <c r="E29" s="112">
        <v>0.6</v>
      </c>
      <c r="F29" s="112">
        <v>0.6</v>
      </c>
      <c r="G29" s="112">
        <v>0.6</v>
      </c>
      <c r="H29" s="112"/>
      <c r="I29" s="2147">
        <v>5.97161489404886E-2</v>
      </c>
      <c r="J29" s="2148">
        <v>7.1778445519968981E-2</v>
      </c>
      <c r="K29" s="2147">
        <v>5.8096153199934615E-2</v>
      </c>
      <c r="L29" s="2146">
        <v>7.6340773476907389E-2</v>
      </c>
    </row>
    <row r="30" spans="1:16" ht="15" x14ac:dyDescent="0.25">
      <c r="A30" s="2135" t="s">
        <v>436</v>
      </c>
      <c r="B30" s="113">
        <v>43.1</v>
      </c>
      <c r="C30" s="113">
        <v>43.7</v>
      </c>
      <c r="D30" s="113">
        <v>43.5</v>
      </c>
      <c r="E30" s="113">
        <v>43.9</v>
      </c>
      <c r="F30" s="113">
        <v>43.7</v>
      </c>
      <c r="G30" s="113">
        <v>43.7</v>
      </c>
      <c r="H30" s="113"/>
      <c r="I30" s="2159">
        <v>-1.436173796532963E-2</v>
      </c>
      <c r="J30" s="2160">
        <v>-1.5276727331606762E-2</v>
      </c>
      <c r="K30" s="2159">
        <v>-1.3815117453908388E-2</v>
      </c>
      <c r="L30" s="2158">
        <v>-2.1395244766191184E-2</v>
      </c>
    </row>
    <row r="31" spans="1:16" ht="15" customHeight="1" x14ac:dyDescent="0.25">
      <c r="A31" s="2157"/>
      <c r="B31" s="2156"/>
      <c r="C31" s="2156"/>
      <c r="D31" s="2156"/>
      <c r="E31" s="2156"/>
      <c r="F31" s="2156"/>
      <c r="G31" s="2156"/>
      <c r="H31" s="2156"/>
      <c r="I31" s="2154"/>
      <c r="J31" s="2155"/>
      <c r="K31" s="2154"/>
      <c r="L31" s="2153"/>
    </row>
    <row r="32" spans="1:16" ht="15" customHeight="1" x14ac:dyDescent="0.25">
      <c r="A32" s="2136" t="s">
        <v>437</v>
      </c>
      <c r="B32" s="111">
        <v>17</v>
      </c>
      <c r="C32" s="111">
        <v>16.600000000000001</v>
      </c>
      <c r="D32" s="111">
        <v>17.8</v>
      </c>
      <c r="E32" s="111">
        <v>18.400000000000002</v>
      </c>
      <c r="F32" s="111">
        <v>18.8</v>
      </c>
      <c r="G32" s="111">
        <v>17.399999999999999</v>
      </c>
      <c r="H32" s="111"/>
      <c r="I32" s="2151">
        <v>2.5732137916164272E-2</v>
      </c>
      <c r="J32" s="2152">
        <v>-9.1899704942952826E-2</v>
      </c>
      <c r="K32" s="2151">
        <v>2.542412347503907E-2</v>
      </c>
      <c r="L32" s="2150">
        <v>-9.766396842390497E-2</v>
      </c>
    </row>
    <row r="33" spans="1:12" ht="15" customHeight="1" thickBot="1" x14ac:dyDescent="0.3">
      <c r="A33" s="2149" t="s">
        <v>438</v>
      </c>
      <c r="B33" s="112">
        <v>0.2</v>
      </c>
      <c r="C33" s="112">
        <v>0.2</v>
      </c>
      <c r="D33" s="112">
        <v>0.2</v>
      </c>
      <c r="E33" s="112">
        <v>0.2</v>
      </c>
      <c r="F33" s="112">
        <v>0.2</v>
      </c>
      <c r="G33" s="112">
        <v>0.3</v>
      </c>
      <c r="H33" s="112"/>
      <c r="I33" s="2147">
        <v>9.0174228508986716E-3</v>
      </c>
      <c r="J33" s="2148">
        <v>-0.13576395279074094</v>
      </c>
      <c r="K33" s="2147">
        <v>8.2097316517783896E-3</v>
      </c>
      <c r="L33" s="2146">
        <v>-0.33833417355627882</v>
      </c>
    </row>
    <row r="34" spans="1:12" ht="15" customHeight="1" thickBot="1" x14ac:dyDescent="0.3">
      <c r="A34" s="2135" t="s">
        <v>439</v>
      </c>
      <c r="B34" s="113">
        <v>17.2</v>
      </c>
      <c r="C34" s="113">
        <v>16.8</v>
      </c>
      <c r="D34" s="113">
        <v>18</v>
      </c>
      <c r="E34" s="113">
        <v>18.600000000000001</v>
      </c>
      <c r="F34" s="113">
        <v>19</v>
      </c>
      <c r="G34" s="113">
        <v>17.7</v>
      </c>
      <c r="H34" s="113"/>
      <c r="I34" s="2145">
        <v>2.553676282273469E-2</v>
      </c>
      <c r="J34" s="2144">
        <v>-9.2429461514262456E-2</v>
      </c>
      <c r="K34" s="2143">
        <v>2.5723000325170838E-2</v>
      </c>
      <c r="L34" s="2142">
        <v>-9.2027883613848172E-2</v>
      </c>
    </row>
    <row r="35" spans="1:12" ht="15" customHeight="1" x14ac:dyDescent="0.25">
      <c r="A35" s="2111"/>
      <c r="B35" s="2111"/>
      <c r="C35" s="2111"/>
      <c r="D35" s="2111"/>
      <c r="E35" s="2111"/>
      <c r="F35" s="2111"/>
      <c r="G35" s="2111"/>
      <c r="H35" s="2111"/>
      <c r="I35" s="2111"/>
      <c r="J35" s="2111"/>
    </row>
    <row r="36" spans="1:12" ht="13.5" customHeight="1" thickBot="1" x14ac:dyDescent="0.3">
      <c r="A36" s="2106"/>
      <c r="B36" s="2106"/>
      <c r="C36" s="2106"/>
      <c r="D36" s="2106"/>
      <c r="E36" s="2106"/>
      <c r="F36" s="2106"/>
      <c r="G36" s="2106"/>
      <c r="H36" s="2106"/>
      <c r="I36" s="2106"/>
      <c r="J36" s="2106"/>
    </row>
    <row r="37" spans="1:12" ht="13.5" customHeight="1" x14ac:dyDescent="0.25">
      <c r="A37" s="2317" t="s">
        <v>1421</v>
      </c>
      <c r="B37" s="2141"/>
      <c r="C37" s="2141"/>
      <c r="D37" s="2141"/>
      <c r="E37" s="2141"/>
      <c r="F37" s="2141"/>
      <c r="G37" s="2141"/>
      <c r="H37" s="2141"/>
      <c r="I37" s="2321" t="s">
        <v>423</v>
      </c>
      <c r="J37" s="2170"/>
      <c r="K37" s="2318" t="s">
        <v>431</v>
      </c>
      <c r="L37" s="2221"/>
    </row>
    <row r="38" spans="1:12" ht="13.5" customHeight="1" thickBot="1" x14ac:dyDescent="0.3">
      <c r="A38" s="2106"/>
      <c r="B38" s="2106"/>
      <c r="C38" s="2106"/>
      <c r="D38" s="2106"/>
      <c r="E38" s="2106"/>
      <c r="F38" s="2106"/>
      <c r="G38" s="2106"/>
      <c r="H38" s="2109"/>
      <c r="I38" s="2220"/>
      <c r="J38" s="2199"/>
      <c r="L38" s="2219"/>
    </row>
    <row r="39" spans="1:12" ht="13.5" customHeight="1" thickBot="1" x14ac:dyDescent="0.3">
      <c r="A39" s="2196" t="s">
        <v>142</v>
      </c>
      <c r="B39" s="2195" t="s">
        <v>619</v>
      </c>
      <c r="C39" s="2195" t="s">
        <v>143</v>
      </c>
      <c r="D39" s="2195" t="s">
        <v>144</v>
      </c>
      <c r="E39" s="2195" t="s">
        <v>145</v>
      </c>
      <c r="F39" s="2195" t="s">
        <v>146</v>
      </c>
      <c r="G39" s="2195" t="s">
        <v>147</v>
      </c>
      <c r="H39" s="2194"/>
      <c r="I39" s="2193" t="s">
        <v>1339</v>
      </c>
      <c r="J39" s="2192" t="s">
        <v>1338</v>
      </c>
      <c r="K39" s="2193" t="s">
        <v>1339</v>
      </c>
      <c r="L39" s="2316" t="s">
        <v>1338</v>
      </c>
    </row>
    <row r="40" spans="1:12" ht="13.5" customHeight="1" x14ac:dyDescent="0.25">
      <c r="A40" s="2205" t="s">
        <v>153</v>
      </c>
      <c r="B40" s="2218">
        <v>150</v>
      </c>
      <c r="C40" s="2218">
        <v>150</v>
      </c>
      <c r="D40" s="2218">
        <v>152</v>
      </c>
      <c r="E40" s="2218">
        <v>150</v>
      </c>
      <c r="F40" s="2218">
        <v>160</v>
      </c>
      <c r="G40" s="2218">
        <v>161</v>
      </c>
      <c r="H40" s="2218"/>
      <c r="I40" s="2217">
        <v>-8.8711095309731338E-3</v>
      </c>
      <c r="J40" s="152">
        <v>-6.5110309991171456E-2</v>
      </c>
      <c r="K40" s="153">
        <v>-1.0462348191863089E-2</v>
      </c>
      <c r="L40" s="126">
        <v>-6.6849736985886851E-2</v>
      </c>
    </row>
    <row r="41" spans="1:12" ht="13.5" customHeight="1" x14ac:dyDescent="0.25">
      <c r="A41" s="2205" t="s">
        <v>129</v>
      </c>
      <c r="B41" s="2215">
        <v>67</v>
      </c>
      <c r="C41" s="2215">
        <v>62</v>
      </c>
      <c r="D41" s="2215">
        <v>64</v>
      </c>
      <c r="E41" s="2215">
        <v>59</v>
      </c>
      <c r="F41" s="2215">
        <v>68</v>
      </c>
      <c r="G41" s="2215">
        <v>66</v>
      </c>
      <c r="H41" s="2215"/>
      <c r="I41" s="127">
        <v>8.9342441328593175E-2</v>
      </c>
      <c r="J41" s="129">
        <v>-1.0308875772697193E-2</v>
      </c>
      <c r="K41" s="153">
        <v>8.6147226971343624E-2</v>
      </c>
      <c r="L41" s="129">
        <v>-2.0788910076681984E-2</v>
      </c>
    </row>
    <row r="42" spans="1:12" ht="13.5" customHeight="1" x14ac:dyDescent="0.25">
      <c r="A42" s="2205" t="s">
        <v>161</v>
      </c>
      <c r="B42" s="2215">
        <v>19</v>
      </c>
      <c r="C42" s="2215">
        <v>18</v>
      </c>
      <c r="D42" s="2215">
        <v>18</v>
      </c>
      <c r="E42" s="2215">
        <v>18</v>
      </c>
      <c r="F42" s="2215">
        <v>18</v>
      </c>
      <c r="G42" s="2215">
        <v>18</v>
      </c>
      <c r="H42" s="2215"/>
      <c r="I42" s="127">
        <v>7.3527979615564384E-2</v>
      </c>
      <c r="J42" s="129">
        <v>4.1882323062935177E-2</v>
      </c>
      <c r="K42" s="153">
        <v>5.9156981896671845E-2</v>
      </c>
      <c r="L42" s="129">
        <v>7.6386512244012742E-3</v>
      </c>
    </row>
    <row r="43" spans="1:12" ht="13.5" customHeight="1" x14ac:dyDescent="0.25">
      <c r="A43" s="2205" t="s">
        <v>424</v>
      </c>
      <c r="B43" s="2215">
        <v>2</v>
      </c>
      <c r="C43" s="2215">
        <v>0</v>
      </c>
      <c r="D43" s="2215">
        <v>-1</v>
      </c>
      <c r="E43" s="2215">
        <v>-1</v>
      </c>
      <c r="F43" s="2215">
        <v>0</v>
      </c>
      <c r="G43" s="2215">
        <v>4</v>
      </c>
      <c r="H43" s="2215"/>
      <c r="I43" s="127" t="s">
        <v>447</v>
      </c>
      <c r="J43" s="129" t="s">
        <v>447</v>
      </c>
      <c r="K43" s="153" t="s">
        <v>447</v>
      </c>
      <c r="L43" s="130" t="s">
        <v>447</v>
      </c>
    </row>
    <row r="44" spans="1:12" ht="13.5" customHeight="1" x14ac:dyDescent="0.25">
      <c r="A44" s="2213" t="s">
        <v>172</v>
      </c>
      <c r="B44" s="2216">
        <v>238</v>
      </c>
      <c r="C44" s="2216">
        <v>230</v>
      </c>
      <c r="D44" s="2216">
        <v>233</v>
      </c>
      <c r="E44" s="2216">
        <v>226</v>
      </c>
      <c r="F44" s="2216">
        <v>246</v>
      </c>
      <c r="G44" s="2216">
        <v>249</v>
      </c>
      <c r="H44" s="2216"/>
      <c r="I44" s="131">
        <v>3.2708283593498234E-2</v>
      </c>
      <c r="J44" s="133">
        <v>-3.3724917898905214E-2</v>
      </c>
      <c r="K44" s="154">
        <v>2.9686457304287893E-2</v>
      </c>
      <c r="L44" s="133">
        <v>-4.0022806510408113E-2</v>
      </c>
    </row>
    <row r="45" spans="1:12" ht="13.5" customHeight="1" x14ac:dyDescent="0.25">
      <c r="A45" s="2205" t="s">
        <v>183</v>
      </c>
      <c r="B45" s="2215">
        <v>-38</v>
      </c>
      <c r="C45" s="2215">
        <v>-39</v>
      </c>
      <c r="D45" s="2215">
        <v>-40</v>
      </c>
      <c r="E45" s="2215">
        <v>-40</v>
      </c>
      <c r="F45" s="2215">
        <v>-39</v>
      </c>
      <c r="G45" s="2215">
        <v>-40</v>
      </c>
      <c r="H45" s="2215"/>
      <c r="I45" s="127">
        <v>-4.5475822017067603E-2</v>
      </c>
      <c r="J45" s="129">
        <v>-3.1884594791795846E-2</v>
      </c>
      <c r="K45" s="153">
        <v>-4.2302475028355963E-2</v>
      </c>
      <c r="L45" s="129">
        <v>-2.4641829835952412E-2</v>
      </c>
    </row>
    <row r="46" spans="1:12" ht="13.5" customHeight="1" x14ac:dyDescent="0.25">
      <c r="A46" s="2205" t="s">
        <v>425</v>
      </c>
      <c r="B46" s="2215">
        <v>-92</v>
      </c>
      <c r="C46" s="2215">
        <v>-90</v>
      </c>
      <c r="D46" s="2215">
        <v>-94</v>
      </c>
      <c r="E46" s="2215">
        <v>-90</v>
      </c>
      <c r="F46" s="2215">
        <v>-96</v>
      </c>
      <c r="G46" s="2215">
        <v>-91</v>
      </c>
      <c r="H46" s="2215"/>
      <c r="I46" s="127">
        <v>2.345953320350724E-2</v>
      </c>
      <c r="J46" s="129">
        <v>-3.7676069882126649E-2</v>
      </c>
      <c r="K46" s="153">
        <v>2.8816244594439256E-2</v>
      </c>
      <c r="L46" s="129">
        <v>-2.6843042089315327E-2</v>
      </c>
    </row>
    <row r="47" spans="1:12" ht="13.5" customHeight="1" x14ac:dyDescent="0.25">
      <c r="A47" s="2213" t="s">
        <v>196</v>
      </c>
      <c r="B47" s="2212">
        <v>-131</v>
      </c>
      <c r="C47" s="2212">
        <v>-131</v>
      </c>
      <c r="D47" s="2212">
        <v>-136</v>
      </c>
      <c r="E47" s="2212">
        <v>-131</v>
      </c>
      <c r="F47" s="2212">
        <v>-136</v>
      </c>
      <c r="G47" s="2212">
        <v>-132</v>
      </c>
      <c r="H47" s="2212"/>
      <c r="I47" s="131">
        <v>1.6409799391825615E-3</v>
      </c>
      <c r="J47" s="133">
        <v>-3.7091997402030369E-2</v>
      </c>
      <c r="K47" s="154">
        <v>6.3844950678529589E-3</v>
      </c>
      <c r="L47" s="133">
        <v>-2.7303813483988845E-2</v>
      </c>
    </row>
    <row r="48" spans="1:12" ht="13.5" customHeight="1" x14ac:dyDescent="0.25">
      <c r="A48" s="2213" t="s">
        <v>199</v>
      </c>
      <c r="B48" s="2212">
        <v>107</v>
      </c>
      <c r="C48" s="2212">
        <v>99</v>
      </c>
      <c r="D48" s="2212">
        <v>97</v>
      </c>
      <c r="E48" s="2212">
        <v>95</v>
      </c>
      <c r="F48" s="2212">
        <v>110</v>
      </c>
      <c r="G48" s="2212">
        <v>117</v>
      </c>
      <c r="H48" s="2212"/>
      <c r="I48" s="131">
        <v>7.3383136205522517E-2</v>
      </c>
      <c r="J48" s="133">
        <v>-2.9579116908307748E-2</v>
      </c>
      <c r="K48" s="154">
        <v>6.0700085441226147E-2</v>
      </c>
      <c r="L48" s="133">
        <v>-5.5616723509645069E-2</v>
      </c>
    </row>
    <row r="49" spans="1:17" ht="13.5" customHeight="1" x14ac:dyDescent="0.25">
      <c r="A49" s="2205" t="s">
        <v>201</v>
      </c>
      <c r="B49" s="2215">
        <v>-14</v>
      </c>
      <c r="C49" s="2215">
        <v>-24</v>
      </c>
      <c r="D49" s="2215">
        <v>-27</v>
      </c>
      <c r="E49" s="2215">
        <v>-22</v>
      </c>
      <c r="F49" s="2215">
        <v>-36</v>
      </c>
      <c r="G49" s="2215">
        <v>-26</v>
      </c>
      <c r="H49" s="2215"/>
      <c r="I49" s="127">
        <v>-0.39454453273802559</v>
      </c>
      <c r="J49" s="129">
        <v>-0.60752329077030376</v>
      </c>
      <c r="K49" s="153">
        <v>-0.40292706379459076</v>
      </c>
      <c r="L49" s="129">
        <v>-0.61151086669212706</v>
      </c>
      <c r="Q49" s="2214"/>
    </row>
    <row r="50" spans="1:17" ht="13.5" customHeight="1" x14ac:dyDescent="0.25">
      <c r="A50" s="2213" t="s">
        <v>202</v>
      </c>
      <c r="B50" s="2212">
        <v>93</v>
      </c>
      <c r="C50" s="2212">
        <v>75</v>
      </c>
      <c r="D50" s="2212">
        <v>70</v>
      </c>
      <c r="E50" s="2212">
        <v>73</v>
      </c>
      <c r="F50" s="2212">
        <v>74</v>
      </c>
      <c r="G50" s="2212">
        <v>91</v>
      </c>
      <c r="H50" s="2212"/>
      <c r="I50" s="131">
        <v>0.21790388899888591</v>
      </c>
      <c r="J50" s="133">
        <v>0.25392910686790687</v>
      </c>
      <c r="K50" s="154">
        <v>0.18137383713127286</v>
      </c>
      <c r="L50" s="133">
        <v>0.19728210738236734</v>
      </c>
    </row>
    <row r="51" spans="1:17" ht="13.5" customHeight="1" x14ac:dyDescent="0.25">
      <c r="A51" s="2211"/>
      <c r="B51" s="2210"/>
      <c r="C51" s="2210"/>
      <c r="D51" s="2210"/>
      <c r="E51" s="2210"/>
      <c r="F51" s="2210"/>
      <c r="G51" s="2210"/>
      <c r="H51" s="2210"/>
      <c r="I51" s="2209"/>
      <c r="J51" s="2208"/>
      <c r="K51" s="2207"/>
      <c r="L51" s="2206"/>
    </row>
    <row r="52" spans="1:17" ht="13.5" customHeight="1" x14ac:dyDescent="0.25">
      <c r="A52" s="2205" t="s">
        <v>426</v>
      </c>
      <c r="B52" s="117">
        <v>55</v>
      </c>
      <c r="C52" s="117">
        <v>57</v>
      </c>
      <c r="D52" s="117">
        <v>58.4</v>
      </c>
      <c r="E52" s="117">
        <v>58</v>
      </c>
      <c r="F52" s="117">
        <v>55.3</v>
      </c>
      <c r="G52" s="117">
        <v>53</v>
      </c>
      <c r="H52" s="117"/>
      <c r="I52" s="118"/>
      <c r="J52" s="119"/>
      <c r="K52" s="2207"/>
      <c r="L52" s="2206"/>
    </row>
    <row r="53" spans="1:17" s="2106" customFormat="1" ht="13.5" customHeight="1" x14ac:dyDescent="0.15">
      <c r="A53" s="2136" t="s">
        <v>427</v>
      </c>
      <c r="B53" s="117">
        <v>11.653294049096189</v>
      </c>
      <c r="C53" s="117">
        <v>9.6405111064198472</v>
      </c>
      <c r="D53" s="117">
        <v>9.0962502429311147</v>
      </c>
      <c r="E53" s="117">
        <v>10.298343637438393</v>
      </c>
      <c r="F53" s="117">
        <v>10.617636730056862</v>
      </c>
      <c r="G53" s="117">
        <v>12.152395981438108</v>
      </c>
      <c r="H53" s="117"/>
      <c r="I53" s="118"/>
      <c r="J53" s="119"/>
      <c r="K53" s="2207"/>
      <c r="L53" s="2206"/>
    </row>
    <row r="54" spans="1:17" ht="13.5" customHeight="1" x14ac:dyDescent="0.25">
      <c r="A54" s="2205" t="s">
        <v>428</v>
      </c>
      <c r="B54" s="107">
        <v>2440</v>
      </c>
      <c r="C54" s="107">
        <v>2470</v>
      </c>
      <c r="D54" s="107">
        <v>2401</v>
      </c>
      <c r="E54" s="107">
        <v>2365</v>
      </c>
      <c r="F54" s="107">
        <v>1983</v>
      </c>
      <c r="G54" s="107">
        <v>2257</v>
      </c>
      <c r="H54" s="107"/>
      <c r="I54" s="127">
        <v>-1.3836500198190865E-2</v>
      </c>
      <c r="J54" s="129">
        <v>0.22812982987637204</v>
      </c>
      <c r="K54" s="127">
        <v>-1.2793716587797939E-2</v>
      </c>
      <c r="L54" s="129">
        <v>0.21506783605267679</v>
      </c>
    </row>
    <row r="55" spans="1:17" ht="13.5" customHeight="1" x14ac:dyDescent="0.25">
      <c r="A55" s="2136" t="s">
        <v>429</v>
      </c>
      <c r="B55" s="107">
        <v>13492</v>
      </c>
      <c r="C55" s="107">
        <v>13834</v>
      </c>
      <c r="D55" s="107">
        <v>14545</v>
      </c>
      <c r="E55" s="107">
        <v>14366</v>
      </c>
      <c r="F55" s="107">
        <v>14109</v>
      </c>
      <c r="G55" s="107">
        <v>16109</v>
      </c>
      <c r="H55" s="107"/>
      <c r="I55" s="127">
        <v>-2.468578204882901E-2</v>
      </c>
      <c r="J55" s="129">
        <v>-4.3665161873035402E-2</v>
      </c>
      <c r="K55" s="127">
        <v>-2.6658291776647743E-2</v>
      </c>
      <c r="L55" s="129">
        <v>-4.9080943230058661E-2</v>
      </c>
    </row>
    <row r="56" spans="1:17" ht="13.5" customHeight="1" thickBot="1" x14ac:dyDescent="0.3">
      <c r="A56" s="2205" t="s">
        <v>430</v>
      </c>
      <c r="B56" s="107">
        <v>1829</v>
      </c>
      <c r="C56" s="107">
        <v>1876</v>
      </c>
      <c r="D56" s="107">
        <v>1864</v>
      </c>
      <c r="E56" s="107">
        <v>1837</v>
      </c>
      <c r="F56" s="107">
        <v>1875</v>
      </c>
      <c r="G56" s="107">
        <v>1875</v>
      </c>
      <c r="H56" s="135"/>
      <c r="I56" s="146">
        <v>-2.5102082156145795E-2</v>
      </c>
      <c r="J56" s="148">
        <v>-2.4545701835327241E-2</v>
      </c>
      <c r="K56" s="146">
        <v>-2.5102082156145795E-2</v>
      </c>
      <c r="L56" s="148">
        <v>-2.4545701835327241E-2</v>
      </c>
    </row>
    <row r="57" spans="1:17" ht="13.5" customHeight="1" thickBot="1" x14ac:dyDescent="0.3">
      <c r="A57" s="2106"/>
      <c r="B57" s="2106"/>
      <c r="C57" s="2106"/>
      <c r="D57" s="2106"/>
      <c r="E57" s="2106"/>
      <c r="F57" s="2106"/>
      <c r="G57" s="2106"/>
      <c r="H57" s="2108"/>
      <c r="I57" s="2106"/>
      <c r="J57" s="2106"/>
    </row>
    <row r="58" spans="1:17" ht="13.5" customHeight="1" x14ac:dyDescent="0.25">
      <c r="A58" s="2317" t="s">
        <v>1420</v>
      </c>
      <c r="B58" s="2141"/>
      <c r="C58" s="2141"/>
      <c r="D58" s="2141"/>
      <c r="E58" s="2141"/>
      <c r="F58" s="2141"/>
      <c r="G58" s="2141"/>
      <c r="H58" s="2203"/>
      <c r="I58" s="2319" t="s">
        <v>423</v>
      </c>
      <c r="J58" s="2202"/>
      <c r="K58" s="2320" t="s">
        <v>431</v>
      </c>
      <c r="L58" s="2201"/>
    </row>
    <row r="59" spans="1:17" ht="13.5" customHeight="1" thickBot="1" x14ac:dyDescent="0.3">
      <c r="A59" s="2106"/>
      <c r="B59" s="2106"/>
      <c r="C59" s="2106"/>
      <c r="D59" s="2106"/>
      <c r="E59" s="2106"/>
      <c r="F59" s="2106"/>
      <c r="G59" s="2106"/>
      <c r="H59" s="2111"/>
      <c r="I59" s="2200"/>
      <c r="J59" s="2199"/>
      <c r="K59" s="2198"/>
      <c r="L59" s="2197"/>
    </row>
    <row r="60" spans="1:17" ht="13.5" customHeight="1" thickBot="1" x14ac:dyDescent="0.3">
      <c r="A60" s="2196" t="s">
        <v>432</v>
      </c>
      <c r="B60" s="2195" t="s">
        <v>619</v>
      </c>
      <c r="C60" s="2195" t="s">
        <v>143</v>
      </c>
      <c r="D60" s="2195" t="s">
        <v>144</v>
      </c>
      <c r="E60" s="2195" t="s">
        <v>145</v>
      </c>
      <c r="F60" s="2195" t="s">
        <v>146</v>
      </c>
      <c r="G60" s="2195" t="s">
        <v>147</v>
      </c>
      <c r="H60" s="2194"/>
      <c r="I60" s="2193" t="s">
        <v>1339</v>
      </c>
      <c r="J60" s="2192" t="s">
        <v>1338</v>
      </c>
      <c r="K60" s="2193" t="s">
        <v>1339</v>
      </c>
      <c r="L60" s="2316" t="s">
        <v>1338</v>
      </c>
    </row>
    <row r="61" spans="1:17" ht="13.5" customHeight="1" x14ac:dyDescent="0.25">
      <c r="A61" s="2162" t="s">
        <v>433</v>
      </c>
      <c r="B61" s="111">
        <v>28.299999999999994</v>
      </c>
      <c r="C61" s="111">
        <v>28.299999999999997</v>
      </c>
      <c r="D61" s="111">
        <v>28.1</v>
      </c>
      <c r="E61" s="111">
        <v>27.8</v>
      </c>
      <c r="F61" s="111">
        <v>27.700000000000006</v>
      </c>
      <c r="G61" s="111">
        <v>28.4</v>
      </c>
      <c r="H61" s="111"/>
      <c r="I61" s="2151">
        <v>1.4017535859924195E-3</v>
      </c>
      <c r="J61" s="2152">
        <v>2.2878057303009985E-2</v>
      </c>
      <c r="K61" s="2151">
        <v>1.0543884706292886E-3</v>
      </c>
      <c r="L61" s="2150">
        <v>2.2961261879825369E-2</v>
      </c>
    </row>
    <row r="62" spans="1:17" ht="13.5" customHeight="1" x14ac:dyDescent="0.25">
      <c r="A62" s="2162" t="s">
        <v>434</v>
      </c>
      <c r="B62" s="111">
        <v>6.8</v>
      </c>
      <c r="C62" s="111">
        <v>6.9</v>
      </c>
      <c r="D62" s="111">
        <v>6.9</v>
      </c>
      <c r="E62" s="111">
        <v>6.8</v>
      </c>
      <c r="F62" s="111">
        <v>6.7</v>
      </c>
      <c r="G62" s="111">
        <v>6.5</v>
      </c>
      <c r="H62" s="111"/>
      <c r="I62" s="2151">
        <v>-1.9262318096030649E-2</v>
      </c>
      <c r="J62" s="2152">
        <v>1.2745374174710584E-3</v>
      </c>
      <c r="K62" s="2151">
        <v>-2.3120809484306861E-2</v>
      </c>
      <c r="L62" s="2150">
        <v>8.6150505010330562E-3</v>
      </c>
    </row>
    <row r="63" spans="1:17" ht="13.5" customHeight="1" thickBot="1" x14ac:dyDescent="0.3">
      <c r="A63" s="2161" t="s">
        <v>435</v>
      </c>
      <c r="B63" s="112">
        <v>1.7</v>
      </c>
      <c r="C63" s="112">
        <v>1.7</v>
      </c>
      <c r="D63" s="112">
        <v>1.7</v>
      </c>
      <c r="E63" s="112">
        <v>1.8</v>
      </c>
      <c r="F63" s="112">
        <v>1.8</v>
      </c>
      <c r="G63" s="112">
        <v>1.7</v>
      </c>
      <c r="H63" s="112"/>
      <c r="I63" s="2147">
        <v>-2.4358920168570001E-2</v>
      </c>
      <c r="J63" s="2148">
        <v>-5.9593108737684738E-2</v>
      </c>
      <c r="K63" s="2147">
        <v>-2.6595145300936453E-2</v>
      </c>
      <c r="L63" s="2146">
        <v>-5.7069407081054853E-2</v>
      </c>
    </row>
    <row r="64" spans="1:17" ht="13.5" customHeight="1" x14ac:dyDescent="0.25">
      <c r="A64" s="2135" t="s">
        <v>436</v>
      </c>
      <c r="B64" s="113">
        <v>36.799999999999997</v>
      </c>
      <c r="C64" s="113">
        <v>36.9</v>
      </c>
      <c r="D64" s="113">
        <v>36.700000000000003</v>
      </c>
      <c r="E64" s="113">
        <v>36.4</v>
      </c>
      <c r="F64" s="113">
        <v>36.200000000000003</v>
      </c>
      <c r="G64" s="113">
        <v>36.6</v>
      </c>
      <c r="H64" s="113"/>
      <c r="I64" s="2159">
        <v>-3.6600816827503549E-3</v>
      </c>
      <c r="J64" s="2160">
        <v>1.4775394849064618E-2</v>
      </c>
      <c r="K64" s="2159">
        <v>-4.7615911272402721E-3</v>
      </c>
      <c r="L64" s="2158">
        <v>1.6363928638553467E-2</v>
      </c>
    </row>
    <row r="65" spans="1:12" ht="13.5" customHeight="1" x14ac:dyDescent="0.25">
      <c r="A65" s="2157"/>
      <c r="B65" s="2156"/>
      <c r="C65" s="2156"/>
      <c r="D65" s="2156"/>
      <c r="E65" s="2156"/>
      <c r="F65" s="2156"/>
      <c r="G65" s="2156"/>
      <c r="H65" s="2156"/>
      <c r="I65" s="2154"/>
      <c r="J65" s="2155"/>
      <c r="K65" s="2154"/>
      <c r="L65" s="2153"/>
    </row>
    <row r="66" spans="1:12" ht="13.5" customHeight="1" x14ac:dyDescent="0.25">
      <c r="A66" s="2136" t="s">
        <v>437</v>
      </c>
      <c r="B66" s="111">
        <v>19</v>
      </c>
      <c r="C66" s="111">
        <v>18</v>
      </c>
      <c r="D66" s="111">
        <v>18.2</v>
      </c>
      <c r="E66" s="111">
        <v>18</v>
      </c>
      <c r="F66" s="111">
        <v>18.600000000000001</v>
      </c>
      <c r="G66" s="111">
        <v>17.8</v>
      </c>
      <c r="H66" s="111"/>
      <c r="I66" s="2151">
        <v>5.6338657360867093E-2</v>
      </c>
      <c r="J66" s="2152">
        <v>2.12752116568612E-2</v>
      </c>
      <c r="K66" s="2151">
        <v>5.1544167592979369E-2</v>
      </c>
      <c r="L66" s="2150">
        <v>1.1956774849432791E-2</v>
      </c>
    </row>
    <row r="67" spans="1:12" ht="13.5" customHeight="1" thickBot="1" x14ac:dyDescent="0.3">
      <c r="A67" s="2149" t="s">
        <v>438</v>
      </c>
      <c r="B67" s="112">
        <v>3.1</v>
      </c>
      <c r="C67" s="112">
        <v>3.1</v>
      </c>
      <c r="D67" s="112">
        <v>3.1</v>
      </c>
      <c r="E67" s="112">
        <v>3</v>
      </c>
      <c r="F67" s="112">
        <v>3</v>
      </c>
      <c r="G67" s="112">
        <v>3</v>
      </c>
      <c r="H67" s="112"/>
      <c r="I67" s="2147">
        <v>4.1219040021306585E-3</v>
      </c>
      <c r="J67" s="2148">
        <v>2.0273387962031684E-2</v>
      </c>
      <c r="K67" s="2147">
        <v>2.1255848206592202E-2</v>
      </c>
      <c r="L67" s="2146">
        <v>9.0924696516573991E-2</v>
      </c>
    </row>
    <row r="68" spans="1:12" ht="13.5" customHeight="1" thickBot="1" x14ac:dyDescent="0.3">
      <c r="A68" s="2135" t="s">
        <v>439</v>
      </c>
      <c r="B68" s="113">
        <v>22.1</v>
      </c>
      <c r="C68" s="113">
        <v>21.1</v>
      </c>
      <c r="D68" s="113">
        <v>21.3</v>
      </c>
      <c r="E68" s="113">
        <v>21</v>
      </c>
      <c r="F68" s="113">
        <v>21.6</v>
      </c>
      <c r="G68" s="113">
        <v>20.8</v>
      </c>
      <c r="H68" s="113"/>
      <c r="I68" s="2145">
        <v>4.8742718506677073E-2</v>
      </c>
      <c r="J68" s="2144">
        <v>2.1135559638316793E-2</v>
      </c>
      <c r="K68" s="2143">
        <v>4.8132894373604608E-2</v>
      </c>
      <c r="L68" s="2142">
        <v>2.005968554704458E-2</v>
      </c>
    </row>
    <row r="69" spans="1:12" ht="13.5" customHeight="1" x14ac:dyDescent="0.25">
      <c r="A69" s="2191"/>
      <c r="B69" s="2191"/>
      <c r="C69" s="2191"/>
      <c r="D69" s="2191"/>
      <c r="E69" s="2191"/>
      <c r="F69" s="2191"/>
      <c r="G69" s="2191"/>
      <c r="H69" s="2191"/>
      <c r="I69" s="2191"/>
    </row>
    <row r="70" spans="1:12" ht="13.5" customHeight="1" x14ac:dyDescent="0.25">
      <c r="A70" s="2191"/>
      <c r="B70" s="2191"/>
      <c r="C70" s="2191"/>
      <c r="D70" s="2191"/>
      <c r="E70" s="2191"/>
      <c r="F70" s="2191"/>
      <c r="G70" s="2191"/>
      <c r="H70" s="2191"/>
      <c r="I70" s="2191"/>
    </row>
    <row r="71" spans="1:12" ht="13.5" customHeight="1" x14ac:dyDescent="0.25">
      <c r="A71" s="2191"/>
      <c r="B71" s="2191"/>
      <c r="C71" s="2191"/>
      <c r="D71" s="2191"/>
      <c r="E71" s="2191"/>
      <c r="F71" s="2191"/>
      <c r="G71" s="2191"/>
      <c r="H71" s="2191"/>
      <c r="I71" s="2191"/>
    </row>
    <row r="72" spans="1:12" ht="13.5" customHeight="1" x14ac:dyDescent="0.25">
      <c r="A72" s="2191"/>
      <c r="B72" s="2191"/>
      <c r="C72" s="2191"/>
      <c r="D72" s="2191"/>
      <c r="E72" s="2191"/>
      <c r="F72" s="2191"/>
      <c r="G72" s="2191"/>
      <c r="H72" s="2191"/>
      <c r="I72" s="2191"/>
    </row>
    <row r="73" spans="1:12" ht="13.5" customHeight="1" x14ac:dyDescent="0.25">
      <c r="A73" s="2191"/>
      <c r="B73" s="2191"/>
      <c r="C73" s="2191"/>
      <c r="D73" s="2191"/>
      <c r="E73" s="2191"/>
      <c r="F73" s="2191"/>
      <c r="G73" s="2191"/>
      <c r="H73" s="2191"/>
      <c r="I73" s="2191"/>
    </row>
    <row r="74" spans="1:12" ht="13.5" customHeight="1" x14ac:dyDescent="0.25">
      <c r="A74" s="2191"/>
      <c r="B74" s="2191"/>
      <c r="C74" s="2191"/>
      <c r="D74" s="2191"/>
      <c r="E74" s="2191"/>
      <c r="F74" s="2191"/>
      <c r="G74" s="2191"/>
      <c r="H74" s="2191"/>
      <c r="I74" s="2191"/>
    </row>
    <row r="75" spans="1:12" ht="13.5" customHeight="1" x14ac:dyDescent="0.25">
      <c r="A75" s="2191"/>
      <c r="B75" s="2191"/>
      <c r="C75" s="2191"/>
      <c r="D75" s="2191"/>
      <c r="E75" s="2191"/>
      <c r="F75" s="2191"/>
      <c r="G75" s="2191"/>
      <c r="H75" s="2191"/>
      <c r="I75" s="2191"/>
    </row>
    <row r="76" spans="1:12" ht="13.5" customHeight="1" x14ac:dyDescent="0.25">
      <c r="A76" s="2191"/>
      <c r="B76" s="2191"/>
      <c r="C76" s="2191"/>
      <c r="D76" s="2191"/>
      <c r="E76" s="2191"/>
      <c r="F76" s="2191"/>
      <c r="G76" s="2191"/>
      <c r="H76" s="2191"/>
      <c r="I76" s="2191"/>
    </row>
  </sheetData>
  <printOptions horizontalCentered="1"/>
  <pageMargins left="0.7" right="0.7" top="0.75" bottom="0.75" header="0.3" footer="0.3"/>
  <pageSetup paperSize="9" scale="77" orientation="portrait" r:id="rId1"/>
  <headerFooter>
    <oddHeader>&amp;R&amp;"Arial,normal"&amp;8Commercial and Business Banking</oddHeader>
    <oddFooter>&amp;C&amp;"Arial,normal"&amp;7Fact book - Q4 2016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59999389629810485"/>
  </sheetPr>
  <dimension ref="A1:K30"/>
  <sheetViews>
    <sheetView view="pageLayout" topLeftCell="A16" zoomScale="90" zoomScaleNormal="100" zoomScaleSheetLayoutView="100" zoomScalePageLayoutView="90" workbookViewId="0">
      <selection activeCell="E33" sqref="E33"/>
    </sheetView>
  </sheetViews>
  <sheetFormatPr defaultRowHeight="13.5" customHeight="1" x14ac:dyDescent="0.15"/>
  <cols>
    <col min="1" max="1" width="35" style="2106" customWidth="1"/>
    <col min="2" max="2" width="10.5" style="2106" customWidth="1"/>
    <col min="3" max="3" width="9.5" style="2106" customWidth="1"/>
    <col min="4" max="8" width="10.1640625" style="2106" customWidth="1"/>
    <col min="9" max="9" width="10.1640625" style="2106" hidden="1" customWidth="1"/>
    <col min="10" max="11" width="10.1640625" style="2106" customWidth="1"/>
    <col min="12" max="16384" width="9.33203125" style="2106"/>
  </cols>
  <sheetData>
    <row r="1" spans="1:11" ht="13.5" customHeight="1" x14ac:dyDescent="0.15">
      <c r="A1" s="2313" t="s">
        <v>1332</v>
      </c>
      <c r="B1" s="2141"/>
      <c r="C1" s="2141"/>
      <c r="J1" s="2108"/>
      <c r="K1" s="2108"/>
    </row>
    <row r="2" spans="1:11" ht="13.5" customHeight="1" thickBot="1" x14ac:dyDescent="0.2">
      <c r="J2" s="2108"/>
      <c r="K2" s="2111"/>
    </row>
    <row r="3" spans="1:11" ht="13.5" customHeight="1" x14ac:dyDescent="0.2">
      <c r="A3" s="2322" t="s">
        <v>1509</v>
      </c>
      <c r="B3" s="2250"/>
      <c r="C3" s="2250"/>
      <c r="D3" s="2249"/>
      <c r="E3" s="2249"/>
      <c r="F3" s="2249"/>
      <c r="G3" s="2249"/>
      <c r="H3" s="2249"/>
      <c r="I3" s="2249"/>
      <c r="J3" s="2248" t="s">
        <v>423</v>
      </c>
      <c r="K3" s="2247"/>
    </row>
    <row r="4" spans="1:11" ht="13.5" customHeight="1" thickBot="1" x14ac:dyDescent="0.25">
      <c r="A4" s="2130"/>
      <c r="B4" s="2130"/>
      <c r="C4" s="2130"/>
      <c r="D4" s="2130"/>
      <c r="E4" s="2130"/>
      <c r="F4" s="2130"/>
      <c r="G4" s="2130"/>
      <c r="H4" s="2130"/>
      <c r="I4" s="2130"/>
      <c r="J4" s="2200"/>
      <c r="K4" s="2199"/>
    </row>
    <row r="5" spans="1:11" ht="13.5" customHeight="1" thickBot="1" x14ac:dyDescent="0.25">
      <c r="A5" s="2246" t="s">
        <v>142</v>
      </c>
      <c r="B5" s="2195" t="s">
        <v>619</v>
      </c>
      <c r="C5" s="2195" t="s">
        <v>143</v>
      </c>
      <c r="D5" s="2195" t="s">
        <v>144</v>
      </c>
      <c r="E5" s="2195" t="s">
        <v>145</v>
      </c>
      <c r="F5" s="2195" t="s">
        <v>146</v>
      </c>
      <c r="G5" s="2195" t="s">
        <v>147</v>
      </c>
      <c r="H5" s="2245"/>
      <c r="I5" s="2245" t="s">
        <v>453</v>
      </c>
      <c r="J5" s="2244" t="s">
        <v>1339</v>
      </c>
      <c r="K5" s="2243" t="s">
        <v>1338</v>
      </c>
    </row>
    <row r="6" spans="1:11" ht="13.5" customHeight="1" x14ac:dyDescent="0.15">
      <c r="A6" s="2233" t="s">
        <v>153</v>
      </c>
      <c r="B6" s="2238">
        <v>8</v>
      </c>
      <c r="C6" s="2238">
        <v>9</v>
      </c>
      <c r="D6" s="2238">
        <v>11</v>
      </c>
      <c r="E6" s="2238">
        <v>14</v>
      </c>
      <c r="F6" s="2238">
        <v>15</v>
      </c>
      <c r="G6" s="2238">
        <v>11</v>
      </c>
      <c r="H6" s="2238"/>
      <c r="I6" s="2242">
        <v>0</v>
      </c>
      <c r="J6" s="173">
        <v>0.10937553055886511</v>
      </c>
      <c r="K6" s="174">
        <v>-0.48549482641913499</v>
      </c>
    </row>
    <row r="7" spans="1:11" ht="13.5" customHeight="1" x14ac:dyDescent="0.15">
      <c r="A7" s="2233" t="s">
        <v>129</v>
      </c>
      <c r="B7" s="2238">
        <v>-8</v>
      </c>
      <c r="C7" s="2238">
        <v>-12</v>
      </c>
      <c r="D7" s="2238">
        <v>-20</v>
      </c>
      <c r="E7" s="2238">
        <v>-17</v>
      </c>
      <c r="F7" s="2238">
        <v>-18</v>
      </c>
      <c r="G7" s="2238">
        <v>-10</v>
      </c>
      <c r="H7" s="2238"/>
      <c r="I7" s="2234">
        <v>0</v>
      </c>
      <c r="J7" s="175">
        <v>-0.2772580766086834</v>
      </c>
      <c r="K7" s="176">
        <v>-0.5418228825249175</v>
      </c>
    </row>
    <row r="8" spans="1:11" ht="13.5" customHeight="1" x14ac:dyDescent="0.15">
      <c r="A8" s="2233" t="s">
        <v>161</v>
      </c>
      <c r="B8" s="2238">
        <v>-6</v>
      </c>
      <c r="C8" s="2238">
        <v>0</v>
      </c>
      <c r="D8" s="2238">
        <v>0</v>
      </c>
      <c r="E8" s="2238">
        <v>0</v>
      </c>
      <c r="F8" s="2238">
        <v>0</v>
      </c>
      <c r="G8" s="2238">
        <v>0</v>
      </c>
      <c r="H8" s="2238"/>
      <c r="I8" s="2234">
        <v>0</v>
      </c>
      <c r="J8" s="175" t="s">
        <v>447</v>
      </c>
      <c r="K8" s="176" t="s">
        <v>447</v>
      </c>
    </row>
    <row r="9" spans="1:11" ht="13.5" customHeight="1" x14ac:dyDescent="0.15">
      <c r="A9" s="2233" t="s">
        <v>424</v>
      </c>
      <c r="B9" s="2238">
        <v>6</v>
      </c>
      <c r="C9" s="2238">
        <v>5</v>
      </c>
      <c r="D9" s="2238">
        <v>6</v>
      </c>
      <c r="E9" s="2238">
        <v>7</v>
      </c>
      <c r="F9" s="2238">
        <v>7</v>
      </c>
      <c r="G9" s="2238">
        <v>5</v>
      </c>
      <c r="H9" s="2238"/>
      <c r="I9" s="2234">
        <v>0</v>
      </c>
      <c r="J9" s="175">
        <v>6.6476220465493133E-2</v>
      </c>
      <c r="K9" s="176">
        <v>-0.16957095992707902</v>
      </c>
    </row>
    <row r="10" spans="1:11" ht="13.5" customHeight="1" x14ac:dyDescent="0.15">
      <c r="A10" s="2241" t="s">
        <v>455</v>
      </c>
      <c r="B10" s="2240">
        <v>0</v>
      </c>
      <c r="C10" s="2240">
        <v>2</v>
      </c>
      <c r="D10" s="2240">
        <v>-3</v>
      </c>
      <c r="E10" s="2240">
        <v>4</v>
      </c>
      <c r="F10" s="2240">
        <v>4</v>
      </c>
      <c r="G10" s="2240">
        <v>6</v>
      </c>
      <c r="H10" s="2240"/>
      <c r="I10" s="2239">
        <v>0</v>
      </c>
      <c r="J10" s="177" t="s">
        <v>447</v>
      </c>
      <c r="K10" s="178" t="s">
        <v>447</v>
      </c>
    </row>
    <row r="11" spans="1:11" ht="13.5" customHeight="1" x14ac:dyDescent="0.15">
      <c r="A11" s="2233" t="s">
        <v>183</v>
      </c>
      <c r="B11" s="2238">
        <v>-51</v>
      </c>
      <c r="C11" s="2238">
        <v>-56</v>
      </c>
      <c r="D11" s="2238">
        <v>-55</v>
      </c>
      <c r="E11" s="2238">
        <v>-59</v>
      </c>
      <c r="F11" s="2238">
        <v>-62</v>
      </c>
      <c r="G11" s="2238">
        <v>-63</v>
      </c>
      <c r="H11" s="2238"/>
      <c r="I11" s="2234">
        <v>0</v>
      </c>
      <c r="J11" s="175">
        <v>-6.7382093276698349E-2</v>
      </c>
      <c r="K11" s="176">
        <v>-0.15804827916753356</v>
      </c>
    </row>
    <row r="12" spans="1:11" ht="13.5" customHeight="1" x14ac:dyDescent="0.15">
      <c r="A12" s="2233" t="s">
        <v>456</v>
      </c>
      <c r="B12" s="2238">
        <v>38</v>
      </c>
      <c r="C12" s="2238">
        <v>52</v>
      </c>
      <c r="D12" s="2238">
        <v>32</v>
      </c>
      <c r="E12" s="2238">
        <v>74</v>
      </c>
      <c r="F12" s="2238">
        <v>72</v>
      </c>
      <c r="G12" s="2238">
        <v>62</v>
      </c>
      <c r="H12" s="2238"/>
      <c r="I12" s="2234">
        <v>0</v>
      </c>
      <c r="J12" s="175">
        <v>-0.27033258289889867</v>
      </c>
      <c r="K12" s="176">
        <v>-0.46599175935956649</v>
      </c>
    </row>
    <row r="13" spans="1:11" ht="13.5" customHeight="1" x14ac:dyDescent="0.15">
      <c r="A13" s="2241" t="s">
        <v>457</v>
      </c>
      <c r="B13" s="2240">
        <v>-21</v>
      </c>
      <c r="C13" s="2240">
        <v>-9</v>
      </c>
      <c r="D13" s="2240">
        <v>-27</v>
      </c>
      <c r="E13" s="2240">
        <v>9</v>
      </c>
      <c r="F13" s="2240">
        <v>6</v>
      </c>
      <c r="G13" s="2240">
        <v>-6</v>
      </c>
      <c r="H13" s="2240"/>
      <c r="I13" s="2239">
        <v>0</v>
      </c>
      <c r="J13" s="177">
        <v>1.216982447799249</v>
      </c>
      <c r="K13" s="178" t="s">
        <v>447</v>
      </c>
    </row>
    <row r="14" spans="1:11" ht="13.5" customHeight="1" x14ac:dyDescent="0.15">
      <c r="A14" s="2241" t="s">
        <v>199</v>
      </c>
      <c r="B14" s="2240">
        <v>-21</v>
      </c>
      <c r="C14" s="2240">
        <v>-7</v>
      </c>
      <c r="D14" s="2240">
        <v>-30</v>
      </c>
      <c r="E14" s="2240">
        <v>13</v>
      </c>
      <c r="F14" s="2240">
        <v>10</v>
      </c>
      <c r="G14" s="2240">
        <v>0</v>
      </c>
      <c r="H14" s="2240"/>
      <c r="I14" s="2239">
        <v>0</v>
      </c>
      <c r="J14" s="177">
        <v>1.483659883779668</v>
      </c>
      <c r="K14" s="178" t="s">
        <v>447</v>
      </c>
    </row>
    <row r="15" spans="1:11" ht="13.5" customHeight="1" x14ac:dyDescent="0.15">
      <c r="A15" s="2233" t="s">
        <v>201</v>
      </c>
      <c r="B15" s="2238">
        <v>0</v>
      </c>
      <c r="C15" s="2238">
        <v>-1</v>
      </c>
      <c r="D15" s="2238">
        <v>-2</v>
      </c>
      <c r="E15" s="2238">
        <v>-2</v>
      </c>
      <c r="F15" s="2238">
        <v>-1</v>
      </c>
      <c r="G15" s="2238">
        <v>-3</v>
      </c>
      <c r="H15" s="2238"/>
      <c r="I15" s="2234">
        <v>0</v>
      </c>
      <c r="J15" s="175" t="s">
        <v>447</v>
      </c>
      <c r="K15" s="176" t="s">
        <v>447</v>
      </c>
    </row>
    <row r="16" spans="1:11" ht="13.5" customHeight="1" x14ac:dyDescent="0.15">
      <c r="A16" s="2241" t="s">
        <v>202</v>
      </c>
      <c r="B16" s="2240">
        <v>-21</v>
      </c>
      <c r="C16" s="2240">
        <v>-8</v>
      </c>
      <c r="D16" s="2240">
        <v>-32</v>
      </c>
      <c r="E16" s="2240">
        <v>11</v>
      </c>
      <c r="F16" s="2240">
        <v>9</v>
      </c>
      <c r="G16" s="2240">
        <v>-3</v>
      </c>
      <c r="H16" s="2240"/>
      <c r="I16" s="2239">
        <v>0</v>
      </c>
      <c r="J16" s="177">
        <v>1.2182708116015943</v>
      </c>
      <c r="K16" s="178"/>
    </row>
    <row r="17" spans="1:11" ht="13.5" customHeight="1" x14ac:dyDescent="0.15">
      <c r="A17" s="2233"/>
      <c r="B17" s="2238"/>
      <c r="C17" s="2238"/>
      <c r="D17" s="2238"/>
      <c r="E17" s="2238"/>
      <c r="F17" s="2238"/>
      <c r="G17" s="2238"/>
      <c r="H17" s="2238"/>
      <c r="I17" s="2234"/>
      <c r="J17" s="2237"/>
      <c r="K17" s="2236"/>
    </row>
    <row r="18" spans="1:11" ht="13.5" customHeight="1" x14ac:dyDescent="0.15">
      <c r="A18" s="2233" t="s">
        <v>428</v>
      </c>
      <c r="B18" s="2232">
        <v>-119</v>
      </c>
      <c r="C18" s="2232">
        <v>-98</v>
      </c>
      <c r="D18" s="2235">
        <v>41</v>
      </c>
      <c r="E18" s="2235">
        <v>35</v>
      </c>
      <c r="F18" s="2235">
        <v>46</v>
      </c>
      <c r="G18" s="2235">
        <v>0</v>
      </c>
      <c r="H18" s="2235"/>
      <c r="I18" s="2234">
        <v>0</v>
      </c>
      <c r="J18" s="175">
        <v>0.20565660844052541</v>
      </c>
      <c r="K18" s="176"/>
    </row>
    <row r="19" spans="1:11" ht="13.5" customHeight="1" thickBot="1" x14ac:dyDescent="0.25">
      <c r="A19" s="2233" t="s">
        <v>430</v>
      </c>
      <c r="B19" s="2232">
        <v>3328</v>
      </c>
      <c r="C19" s="2232">
        <v>3324</v>
      </c>
      <c r="D19" s="2232">
        <v>3295</v>
      </c>
      <c r="E19" s="2232">
        <v>3227</v>
      </c>
      <c r="F19" s="2232">
        <v>3191</v>
      </c>
      <c r="G19" s="2232">
        <v>3252</v>
      </c>
      <c r="H19" s="2232"/>
      <c r="I19" s="2231">
        <v>0</v>
      </c>
      <c r="J19" s="179">
        <v>1.5555375028962434E-3</v>
      </c>
      <c r="K19" s="180">
        <v>4.3154803874562608E-2</v>
      </c>
    </row>
    <row r="20" spans="1:11" ht="13.5" customHeight="1" x14ac:dyDescent="0.15">
      <c r="A20" s="2111"/>
      <c r="B20" s="2111"/>
      <c r="C20" s="2111"/>
      <c r="D20" s="2111"/>
      <c r="E20" s="2111"/>
      <c r="F20" s="2111"/>
      <c r="G20" s="2111"/>
      <c r="H20" s="2111"/>
      <c r="I20" s="2111"/>
      <c r="J20" s="2111"/>
      <c r="K20" s="2111"/>
    </row>
    <row r="21" spans="1:11" ht="13.5" customHeight="1" x14ac:dyDescent="0.15">
      <c r="A21" s="2111"/>
      <c r="B21" s="2111"/>
      <c r="C21" s="2111"/>
      <c r="D21" s="2111"/>
      <c r="E21" s="2111"/>
      <c r="F21" s="2111"/>
      <c r="G21" s="2111"/>
      <c r="H21" s="2111"/>
      <c r="I21" s="2111"/>
      <c r="J21" s="2111"/>
      <c r="K21" s="2111"/>
    </row>
    <row r="22" spans="1:11" ht="13.5" customHeight="1" x14ac:dyDescent="0.15">
      <c r="A22" s="2111"/>
      <c r="B22" s="2111"/>
      <c r="C22" s="2111"/>
      <c r="D22" s="2111"/>
      <c r="E22" s="2111"/>
      <c r="F22" s="2111"/>
      <c r="G22" s="2111"/>
      <c r="H22" s="2111"/>
      <c r="I22" s="2111"/>
      <c r="J22" s="2111"/>
      <c r="K22" s="2111"/>
    </row>
    <row r="23" spans="1:11" ht="13.5" customHeight="1" x14ac:dyDescent="0.15">
      <c r="A23" s="2111"/>
      <c r="B23" s="2111"/>
      <c r="C23" s="2111"/>
      <c r="D23" s="2111"/>
      <c r="E23" s="2111"/>
      <c r="F23" s="2111"/>
      <c r="G23" s="2111"/>
      <c r="H23" s="2111"/>
      <c r="I23" s="2111"/>
      <c r="J23" s="2111"/>
      <c r="K23" s="2111"/>
    </row>
    <row r="24" spans="1:11" ht="13.5" customHeight="1" x14ac:dyDescent="0.15">
      <c r="A24" s="2111"/>
      <c r="B24" s="2111"/>
      <c r="C24" s="2111"/>
      <c r="D24" s="2111"/>
      <c r="E24" s="2111"/>
      <c r="F24" s="2111"/>
      <c r="G24" s="2111"/>
      <c r="H24" s="2111"/>
      <c r="I24" s="2111"/>
      <c r="J24" s="2111"/>
      <c r="K24" s="2111"/>
    </row>
    <row r="25" spans="1:11" ht="13.5" customHeight="1" x14ac:dyDescent="0.15">
      <c r="A25" s="2111"/>
      <c r="B25" s="2111"/>
      <c r="C25" s="2111"/>
      <c r="D25" s="2111"/>
      <c r="E25" s="2111"/>
      <c r="F25" s="2111"/>
      <c r="G25" s="2111"/>
      <c r="H25" s="2111"/>
      <c r="I25" s="2111"/>
      <c r="J25" s="2111"/>
      <c r="K25" s="2111"/>
    </row>
    <row r="26" spans="1:11" ht="13.5" customHeight="1" x14ac:dyDescent="0.15">
      <c r="A26" s="2111"/>
      <c r="B26" s="2111"/>
      <c r="C26" s="2111"/>
      <c r="D26" s="2111"/>
      <c r="E26" s="2111"/>
      <c r="F26" s="2111"/>
      <c r="G26" s="2111"/>
      <c r="H26" s="2111"/>
      <c r="I26" s="2111"/>
      <c r="J26" s="2111"/>
      <c r="K26" s="2111"/>
    </row>
    <row r="27" spans="1:11" ht="13.5" customHeight="1" x14ac:dyDescent="0.15">
      <c r="K27" s="2111"/>
    </row>
    <row r="28" spans="1:11" ht="13.5" customHeight="1" x14ac:dyDescent="0.15">
      <c r="K28" s="2111"/>
    </row>
    <row r="29" spans="1:11" ht="13.5" customHeight="1" x14ac:dyDescent="0.15">
      <c r="K29" s="2111"/>
    </row>
    <row r="30" spans="1:11" ht="13.5" customHeight="1" x14ac:dyDescent="0.15">
      <c r="K30" s="2111"/>
    </row>
  </sheetData>
  <printOptions horizontalCentered="1"/>
  <pageMargins left="0.7" right="0.7" top="0.75" bottom="0.75" header="0.3" footer="0.3"/>
  <pageSetup paperSize="9" scale="77" orientation="portrait" r:id="rId1"/>
  <headerFooter>
    <oddHeader>&amp;R&amp;"Arial,normal"&amp;8Commercial and Business Banking</oddHeader>
    <oddFooter>&amp;C&amp;"Arial,normal"&amp;7Fact book - Q4 2016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F3:G3"/>
  <sheetViews>
    <sheetView view="pageLayout" zoomScale="80" zoomScaleNormal="100" zoomScaleSheetLayoutView="80" zoomScalePageLayoutView="80" workbookViewId="0">
      <selection activeCell="T7" sqref="T7"/>
    </sheetView>
  </sheetViews>
  <sheetFormatPr defaultRowHeight="15" x14ac:dyDescent="0.25"/>
  <cols>
    <col min="1" max="4" width="9.33203125" style="1"/>
    <col min="5" max="5" width="4.1640625" style="1" customWidth="1"/>
    <col min="6" max="16384" width="9.33203125" style="1"/>
  </cols>
  <sheetData>
    <row r="3" spans="6:7" ht="35.25" x14ac:dyDescent="0.5">
      <c r="F3" s="7"/>
      <c r="G3" s="7"/>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53"/>
  <sheetViews>
    <sheetView view="pageLayout" topLeftCell="A16" zoomScale="90" zoomScaleNormal="100" zoomScaleSheetLayoutView="115" zoomScalePageLayoutView="90" workbookViewId="0">
      <selection activeCell="B5" sqref="B5"/>
    </sheetView>
  </sheetViews>
  <sheetFormatPr defaultRowHeight="11.25" x14ac:dyDescent="0.2"/>
  <cols>
    <col min="1" max="1" width="54" style="3" customWidth="1"/>
    <col min="2" max="2" width="7.5" style="3" customWidth="1"/>
    <col min="3" max="3" width="3.1640625" style="3" customWidth="1"/>
    <col min="4" max="4" width="64.6640625" style="3" customWidth="1"/>
    <col min="5" max="5" width="7.6640625" style="3" customWidth="1"/>
    <col min="6" max="6" width="7.5" style="3" customWidth="1"/>
    <col min="7" max="16384" width="9.33203125" style="3"/>
  </cols>
  <sheetData>
    <row r="1" spans="1:5" ht="13.5" customHeight="1" x14ac:dyDescent="0.2">
      <c r="A1" s="2" t="s">
        <v>1</v>
      </c>
    </row>
    <row r="2" spans="1:5" ht="13.5" customHeight="1" x14ac:dyDescent="0.2"/>
    <row r="3" spans="1:5" ht="13.5" customHeight="1" x14ac:dyDescent="0.2"/>
    <row r="4" spans="1:5" ht="13.5" customHeight="1" x14ac:dyDescent="0.2">
      <c r="A4" s="4" t="s">
        <v>2</v>
      </c>
      <c r="B4" s="5"/>
      <c r="C4" s="5"/>
      <c r="D4" s="4" t="s">
        <v>3</v>
      </c>
      <c r="E4" s="5"/>
    </row>
    <row r="5" spans="1:5" ht="13.5" customHeight="1" x14ac:dyDescent="0.2">
      <c r="A5" s="5" t="s">
        <v>4</v>
      </c>
      <c r="B5" s="5">
        <v>3</v>
      </c>
      <c r="C5" s="5"/>
      <c r="D5" s="5" t="s">
        <v>5</v>
      </c>
      <c r="E5" s="5">
        <v>36</v>
      </c>
    </row>
    <row r="6" spans="1:5" ht="13.5" customHeight="1" x14ac:dyDescent="0.2">
      <c r="A6" s="5" t="s">
        <v>6</v>
      </c>
      <c r="B6" s="5">
        <v>4</v>
      </c>
      <c r="C6" s="5"/>
      <c r="D6" s="5"/>
      <c r="E6" s="5"/>
    </row>
    <row r="7" spans="1:5" ht="13.5" customHeight="1" x14ac:dyDescent="0.2">
      <c r="A7" s="5" t="s">
        <v>7</v>
      </c>
      <c r="B7" s="5">
        <v>6</v>
      </c>
      <c r="C7" s="5"/>
      <c r="D7" s="4" t="s">
        <v>8</v>
      </c>
      <c r="E7" s="5"/>
    </row>
    <row r="8" spans="1:5" ht="13.5" customHeight="1" x14ac:dyDescent="0.2">
      <c r="A8" s="5" t="s">
        <v>9</v>
      </c>
      <c r="B8" s="5">
        <v>6</v>
      </c>
      <c r="C8" s="5"/>
      <c r="D8" s="5" t="s">
        <v>10</v>
      </c>
      <c r="E8" s="5">
        <v>36</v>
      </c>
    </row>
    <row r="9" spans="1:5" ht="13.5" customHeight="1" x14ac:dyDescent="0.2">
      <c r="A9" s="5"/>
      <c r="B9" s="5"/>
      <c r="C9" s="5"/>
      <c r="D9" s="5"/>
      <c r="E9" s="5"/>
    </row>
    <row r="10" spans="1:5" ht="13.5" customHeight="1" x14ac:dyDescent="0.2">
      <c r="A10" s="4" t="s">
        <v>11</v>
      </c>
      <c r="B10" s="5"/>
      <c r="C10" s="5"/>
      <c r="D10" s="4" t="s">
        <v>12</v>
      </c>
      <c r="E10" s="5"/>
    </row>
    <row r="11" spans="1:5" ht="13.5" customHeight="1" x14ac:dyDescent="0.2">
      <c r="A11" s="5" t="s">
        <v>1498</v>
      </c>
      <c r="B11" s="5">
        <v>8</v>
      </c>
      <c r="C11" s="5"/>
      <c r="D11" s="5" t="s">
        <v>13</v>
      </c>
      <c r="E11" s="5">
        <v>38</v>
      </c>
    </row>
    <row r="12" spans="1:5" ht="13.5" customHeight="1" x14ac:dyDescent="0.2">
      <c r="A12" s="5" t="s">
        <v>16</v>
      </c>
      <c r="B12" s="5">
        <v>8</v>
      </c>
      <c r="C12" s="5"/>
      <c r="D12" s="5" t="s">
        <v>19</v>
      </c>
      <c r="E12" s="5">
        <v>49</v>
      </c>
    </row>
    <row r="13" spans="1:5" ht="13.5" customHeight="1" x14ac:dyDescent="0.2">
      <c r="A13" s="5" t="s">
        <v>1499</v>
      </c>
      <c r="B13" s="5">
        <v>9</v>
      </c>
      <c r="C13" s="5"/>
      <c r="D13" s="5" t="s">
        <v>14</v>
      </c>
      <c r="E13" s="5">
        <v>50</v>
      </c>
    </row>
    <row r="14" spans="1:5" ht="13.5" customHeight="1" x14ac:dyDescent="0.2">
      <c r="A14" s="5" t="s">
        <v>15</v>
      </c>
      <c r="B14" s="5">
        <v>10</v>
      </c>
      <c r="C14" s="5"/>
      <c r="D14" s="5" t="s">
        <v>17</v>
      </c>
      <c r="E14" s="5">
        <v>51</v>
      </c>
    </row>
    <row r="15" spans="1:5" ht="13.5" customHeight="1" x14ac:dyDescent="0.2">
      <c r="A15" s="5" t="s">
        <v>1493</v>
      </c>
      <c r="B15" s="5">
        <v>11</v>
      </c>
      <c r="C15" s="5"/>
      <c r="D15" s="5" t="s">
        <v>22</v>
      </c>
      <c r="E15" s="5">
        <v>52</v>
      </c>
    </row>
    <row r="16" spans="1:5" ht="13.5" customHeight="1" x14ac:dyDescent="0.2">
      <c r="A16" s="5" t="s">
        <v>23</v>
      </c>
      <c r="B16" s="3">
        <v>12</v>
      </c>
      <c r="C16" s="5"/>
      <c r="D16" s="5" t="s">
        <v>24</v>
      </c>
      <c r="E16" s="5">
        <v>65</v>
      </c>
    </row>
    <row r="17" spans="1:5" ht="13.5" customHeight="1" x14ac:dyDescent="0.2">
      <c r="A17" s="5" t="s">
        <v>18</v>
      </c>
      <c r="B17" s="5">
        <v>13</v>
      </c>
      <c r="C17" s="5"/>
      <c r="D17" s="5" t="s">
        <v>25</v>
      </c>
      <c r="E17" s="5">
        <v>66</v>
      </c>
    </row>
    <row r="18" spans="1:5" ht="13.5" customHeight="1" x14ac:dyDescent="0.2">
      <c r="A18" s="6" t="s">
        <v>20</v>
      </c>
      <c r="B18" s="5">
        <v>14</v>
      </c>
      <c r="C18" s="5"/>
      <c r="E18" s="5"/>
    </row>
    <row r="19" spans="1:5" ht="13.5" customHeight="1" x14ac:dyDescent="0.2">
      <c r="A19" s="6" t="s">
        <v>21</v>
      </c>
      <c r="B19" s="5">
        <v>14</v>
      </c>
      <c r="C19" s="5"/>
      <c r="D19" s="4" t="s">
        <v>27</v>
      </c>
      <c r="E19" s="5"/>
    </row>
    <row r="20" spans="1:5" ht="13.5" customHeight="1" x14ac:dyDescent="0.2">
      <c r="A20" s="6" t="s">
        <v>1494</v>
      </c>
      <c r="B20" s="5">
        <v>14</v>
      </c>
      <c r="C20" s="5"/>
      <c r="D20" s="5" t="s">
        <v>1512</v>
      </c>
      <c r="E20" s="5">
        <v>73</v>
      </c>
    </row>
    <row r="21" spans="1:5" ht="13.5" customHeight="1" x14ac:dyDescent="0.2">
      <c r="C21" s="5"/>
      <c r="D21" s="5" t="s">
        <v>28</v>
      </c>
      <c r="E21" s="5">
        <v>74</v>
      </c>
    </row>
    <row r="22" spans="1:5" ht="13.5" customHeight="1" x14ac:dyDescent="0.2">
      <c r="A22" s="4" t="s">
        <v>26</v>
      </c>
      <c r="B22" s="5"/>
      <c r="C22" s="5"/>
      <c r="D22" s="5" t="s">
        <v>29</v>
      </c>
      <c r="E22" s="5">
        <v>75</v>
      </c>
    </row>
    <row r="23" spans="1:5" ht="13.5" customHeight="1" x14ac:dyDescent="0.2">
      <c r="A23" s="4" t="s">
        <v>1471</v>
      </c>
      <c r="B23" s="5"/>
      <c r="C23" s="5"/>
      <c r="D23" s="5" t="s">
        <v>30</v>
      </c>
      <c r="E23" s="5">
        <v>75</v>
      </c>
    </row>
    <row r="24" spans="1:5" ht="13.5" customHeight="1" x14ac:dyDescent="0.2">
      <c r="A24" s="5" t="s">
        <v>1472</v>
      </c>
      <c r="B24" s="5">
        <v>16</v>
      </c>
      <c r="C24" s="5"/>
      <c r="D24" s="5" t="s">
        <v>31</v>
      </c>
      <c r="E24" s="5">
        <v>78</v>
      </c>
    </row>
    <row r="25" spans="1:5" ht="13.5" customHeight="1" x14ac:dyDescent="0.2">
      <c r="A25" s="5" t="s">
        <v>1473</v>
      </c>
      <c r="B25" s="5">
        <v>17</v>
      </c>
      <c r="C25" s="5"/>
    </row>
    <row r="26" spans="1:5" ht="13.5" customHeight="1" x14ac:dyDescent="0.2">
      <c r="A26" s="5" t="s">
        <v>1474</v>
      </c>
      <c r="B26" s="5">
        <v>17</v>
      </c>
      <c r="C26" s="5"/>
    </row>
    <row r="27" spans="1:5" ht="13.5" customHeight="1" x14ac:dyDescent="0.2">
      <c r="A27" s="5" t="s">
        <v>1475</v>
      </c>
      <c r="B27" s="5">
        <v>18</v>
      </c>
      <c r="C27" s="5"/>
      <c r="D27" s="5"/>
      <c r="E27" s="5"/>
    </row>
    <row r="28" spans="1:5" ht="13.5" customHeight="1" x14ac:dyDescent="0.2">
      <c r="A28" s="5" t="s">
        <v>1476</v>
      </c>
      <c r="B28" s="5">
        <v>18</v>
      </c>
      <c r="C28" s="5"/>
      <c r="D28" s="5"/>
      <c r="E28" s="5"/>
    </row>
    <row r="29" spans="1:5" ht="13.5" customHeight="1" x14ac:dyDescent="0.2">
      <c r="A29" s="5" t="s">
        <v>32</v>
      </c>
      <c r="B29" s="5">
        <v>19</v>
      </c>
      <c r="C29" s="5"/>
      <c r="D29" s="5"/>
      <c r="E29" s="5"/>
    </row>
    <row r="30" spans="1:5" ht="13.5" customHeight="1" x14ac:dyDescent="0.2">
      <c r="A30" s="5" t="s">
        <v>1477</v>
      </c>
      <c r="B30" s="5">
        <v>19</v>
      </c>
      <c r="C30" s="5"/>
      <c r="D30" s="5"/>
      <c r="E30" s="5"/>
    </row>
    <row r="31" spans="1:5" ht="13.5" customHeight="1" x14ac:dyDescent="0.2">
      <c r="A31" s="5" t="s">
        <v>33</v>
      </c>
      <c r="B31" s="5">
        <v>20</v>
      </c>
      <c r="C31" s="5"/>
      <c r="D31" s="5"/>
      <c r="E31" s="5"/>
    </row>
    <row r="32" spans="1:5" ht="13.5" customHeight="1" x14ac:dyDescent="0.2">
      <c r="A32" s="5"/>
      <c r="B32" s="5"/>
      <c r="C32" s="5"/>
      <c r="D32" s="5"/>
      <c r="E32" s="5"/>
    </row>
    <row r="33" spans="1:5" ht="13.5" customHeight="1" x14ac:dyDescent="0.2">
      <c r="A33" s="4" t="s">
        <v>1332</v>
      </c>
      <c r="C33" s="5"/>
      <c r="D33" s="5"/>
      <c r="E33" s="5"/>
    </row>
    <row r="34" spans="1:5" ht="13.5" customHeight="1" x14ac:dyDescent="0.2">
      <c r="A34" s="5" t="s">
        <v>1478</v>
      </c>
      <c r="B34" s="5">
        <v>22</v>
      </c>
      <c r="C34" s="5"/>
      <c r="D34" s="5"/>
      <c r="E34" s="5"/>
    </row>
    <row r="35" spans="1:5" ht="13.5" customHeight="1" x14ac:dyDescent="0.2">
      <c r="A35" s="5" t="s">
        <v>1479</v>
      </c>
      <c r="B35" s="5">
        <v>23</v>
      </c>
      <c r="C35" s="5"/>
      <c r="D35" s="5"/>
      <c r="E35" s="5"/>
    </row>
    <row r="36" spans="1:5" ht="13.5" customHeight="1" x14ac:dyDescent="0.2">
      <c r="A36" s="5" t="s">
        <v>1480</v>
      </c>
      <c r="B36" s="5">
        <v>23</v>
      </c>
      <c r="C36" s="5"/>
      <c r="D36" s="5"/>
      <c r="E36" s="5"/>
    </row>
    <row r="37" spans="1:5" ht="13.5" customHeight="1" x14ac:dyDescent="0.2">
      <c r="A37" s="5" t="s">
        <v>1481</v>
      </c>
      <c r="B37" s="5">
        <v>24</v>
      </c>
      <c r="C37" s="5"/>
      <c r="D37" s="5"/>
      <c r="E37" s="5"/>
    </row>
    <row r="38" spans="1:5" ht="13.5" customHeight="1" x14ac:dyDescent="0.2">
      <c r="B38" s="5"/>
      <c r="C38" s="5"/>
      <c r="D38" s="5"/>
      <c r="E38" s="5"/>
    </row>
    <row r="39" spans="1:5" ht="14.1" customHeight="1" x14ac:dyDescent="0.2">
      <c r="A39" s="4" t="s">
        <v>34</v>
      </c>
      <c r="B39" s="5"/>
      <c r="C39" s="5"/>
      <c r="D39" s="5"/>
      <c r="E39" s="5"/>
    </row>
    <row r="40" spans="1:5" ht="14.1" customHeight="1" x14ac:dyDescent="0.2">
      <c r="A40" s="5" t="s">
        <v>35</v>
      </c>
      <c r="B40" s="5">
        <v>26</v>
      </c>
      <c r="C40" s="5"/>
      <c r="D40" s="5"/>
      <c r="E40" s="5"/>
    </row>
    <row r="41" spans="1:5" ht="14.1" customHeight="1" x14ac:dyDescent="0.2">
      <c r="A41" s="5" t="s">
        <v>36</v>
      </c>
      <c r="B41" s="5">
        <v>27</v>
      </c>
      <c r="C41" s="5"/>
      <c r="D41" s="5"/>
      <c r="E41" s="5"/>
    </row>
    <row r="42" spans="1:5" ht="14.1" customHeight="1" x14ac:dyDescent="0.2">
      <c r="A42" s="5" t="s">
        <v>37</v>
      </c>
      <c r="B42" s="5">
        <v>27</v>
      </c>
      <c r="C42" s="5"/>
      <c r="D42" s="5"/>
      <c r="E42" s="5"/>
    </row>
    <row r="43" spans="1:5" ht="14.1" customHeight="1" x14ac:dyDescent="0.2">
      <c r="A43" s="5" t="s">
        <v>38</v>
      </c>
      <c r="B43" s="5">
        <v>28</v>
      </c>
      <c r="C43" s="5"/>
      <c r="D43" s="5"/>
      <c r="E43" s="5"/>
    </row>
    <row r="44" spans="1:5" ht="14.1" customHeight="1" x14ac:dyDescent="0.2">
      <c r="A44" s="5" t="s">
        <v>39</v>
      </c>
      <c r="B44" s="5">
        <v>28</v>
      </c>
      <c r="C44" s="5"/>
      <c r="D44" s="5"/>
      <c r="E44" s="5"/>
    </row>
    <row r="45" spans="1:5" ht="14.1" customHeight="1" x14ac:dyDescent="0.2">
      <c r="A45" s="5"/>
      <c r="B45" s="5"/>
      <c r="C45" s="5"/>
      <c r="D45" s="5"/>
      <c r="E45" s="5"/>
    </row>
    <row r="46" spans="1:5" ht="14.1" customHeight="1" x14ac:dyDescent="0.2">
      <c r="A46" s="4" t="s">
        <v>40</v>
      </c>
      <c r="B46" s="5"/>
    </row>
    <row r="47" spans="1:5" ht="12.75" x14ac:dyDescent="0.2">
      <c r="A47" s="5" t="s">
        <v>41</v>
      </c>
      <c r="B47" s="5">
        <v>30</v>
      </c>
    </row>
    <row r="48" spans="1:5" ht="12.75" x14ac:dyDescent="0.2">
      <c r="A48" s="5" t="s">
        <v>42</v>
      </c>
      <c r="B48" s="5">
        <v>30</v>
      </c>
    </row>
    <row r="49" spans="1:2" ht="12.75" x14ac:dyDescent="0.2">
      <c r="A49" s="5" t="s">
        <v>46</v>
      </c>
      <c r="B49" s="5">
        <v>31</v>
      </c>
    </row>
    <row r="50" spans="1:2" ht="12.75" x14ac:dyDescent="0.2">
      <c r="A50" s="5" t="s">
        <v>47</v>
      </c>
      <c r="B50" s="5">
        <v>31</v>
      </c>
    </row>
    <row r="51" spans="1:2" ht="12.75" x14ac:dyDescent="0.2">
      <c r="A51" s="5" t="s">
        <v>44</v>
      </c>
      <c r="B51" s="5">
        <v>32</v>
      </c>
    </row>
    <row r="52" spans="1:2" ht="12.75" x14ac:dyDescent="0.2">
      <c r="A52" s="5" t="s">
        <v>45</v>
      </c>
      <c r="B52" s="5">
        <v>33</v>
      </c>
    </row>
    <row r="53" spans="1:2" ht="12.75" x14ac:dyDescent="0.2">
      <c r="A53" s="5" t="s">
        <v>43</v>
      </c>
      <c r="B53" s="5">
        <v>34</v>
      </c>
    </row>
  </sheetData>
  <printOptions horizontalCentered="1"/>
  <pageMargins left="0.7" right="0.7" top="0.75" bottom="0.75" header="0.3" footer="0.3"/>
  <pageSetup paperSize="9" scale="77" firstPageNumber="2" orientation="portrait" r:id="rId1"/>
  <headerFooter>
    <oddFooter>&amp;C&amp;7Fact book - Q4 2016</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sheetPr>
  <dimension ref="A1:M64"/>
  <sheetViews>
    <sheetView view="pageLayout" topLeftCell="A19" zoomScaleNormal="100" zoomScaleSheetLayoutView="100" workbookViewId="0">
      <selection activeCell="A29" sqref="A29"/>
    </sheetView>
  </sheetViews>
  <sheetFormatPr defaultRowHeight="13.5" customHeight="1" x14ac:dyDescent="0.25"/>
  <cols>
    <col min="1" max="1" width="31.1640625" style="1426" customWidth="1"/>
    <col min="2" max="2" width="8.6640625" style="1426" customWidth="1"/>
    <col min="3" max="3" width="8.6640625" style="1427" customWidth="1"/>
    <col min="4" max="11" width="8.6640625" style="1426" customWidth="1"/>
    <col min="12" max="12" width="10.6640625" style="1426" customWidth="1"/>
    <col min="13" max="13" width="7.5" style="1426" customWidth="1"/>
    <col min="14" max="16384" width="9.33203125" style="1426"/>
  </cols>
  <sheetData>
    <row r="1" spans="1:12" ht="13.5" customHeight="1" x14ac:dyDescent="0.25">
      <c r="A1" s="2327" t="s">
        <v>529</v>
      </c>
      <c r="B1" s="1454"/>
      <c r="I1" s="1563" t="s">
        <v>423</v>
      </c>
      <c r="J1" s="1470"/>
      <c r="K1" s="1563" t="s">
        <v>431</v>
      </c>
      <c r="L1" s="1469"/>
    </row>
    <row r="2" spans="1:12" ht="13.5" customHeight="1" x14ac:dyDescent="0.25">
      <c r="I2" s="1495"/>
      <c r="J2" s="1455"/>
      <c r="K2" s="1495"/>
      <c r="L2" s="1466"/>
    </row>
    <row r="3" spans="1:12" ht="13.5" customHeight="1" thickBot="1" x14ac:dyDescent="0.25">
      <c r="A3" s="1452" t="s">
        <v>142</v>
      </c>
      <c r="B3" s="1452" t="s">
        <v>619</v>
      </c>
      <c r="C3" s="1451" t="s">
        <v>143</v>
      </c>
      <c r="D3" s="1451" t="s">
        <v>144</v>
      </c>
      <c r="E3" s="1451" t="s">
        <v>145</v>
      </c>
      <c r="F3" s="1451" t="s">
        <v>146</v>
      </c>
      <c r="G3" s="1451" t="s">
        <v>147</v>
      </c>
      <c r="H3" s="1451"/>
      <c r="I3" s="1464" t="s">
        <v>1339</v>
      </c>
      <c r="J3" s="1451" t="s">
        <v>1338</v>
      </c>
      <c r="K3" s="1464" t="s">
        <v>1339</v>
      </c>
      <c r="L3" s="1463" t="s">
        <v>1338</v>
      </c>
    </row>
    <row r="4" spans="1:12" ht="13.5" customHeight="1" x14ac:dyDescent="0.2">
      <c r="A4" s="1442" t="s">
        <v>153</v>
      </c>
      <c r="B4" s="1444">
        <v>203</v>
      </c>
      <c r="C4" s="1444">
        <v>204</v>
      </c>
      <c r="D4" s="1444">
        <v>209</v>
      </c>
      <c r="E4" s="1444">
        <v>214</v>
      </c>
      <c r="F4" s="1444">
        <v>251</v>
      </c>
      <c r="G4" s="1444">
        <v>257</v>
      </c>
      <c r="H4" s="1444"/>
      <c r="I4" s="1461">
        <v>-4.9019607843137081E-3</v>
      </c>
      <c r="J4" s="1462">
        <v>-0.19123505976095623</v>
      </c>
      <c r="K4" s="1461">
        <v>-1.8695196340068623E-2</v>
      </c>
      <c r="L4" s="1460">
        <v>-0.18801484244687436</v>
      </c>
    </row>
    <row r="5" spans="1:12" ht="13.5" customHeight="1" x14ac:dyDescent="0.2">
      <c r="A5" s="1442" t="s">
        <v>129</v>
      </c>
      <c r="B5" s="1444">
        <v>159</v>
      </c>
      <c r="C5" s="1444">
        <v>145</v>
      </c>
      <c r="D5" s="1444">
        <v>163</v>
      </c>
      <c r="E5" s="1444">
        <v>162</v>
      </c>
      <c r="F5" s="1444">
        <v>161</v>
      </c>
      <c r="G5" s="1444">
        <v>140</v>
      </c>
      <c r="H5" s="1444"/>
      <c r="I5" s="1461">
        <v>9.6551724137931005E-2</v>
      </c>
      <c r="J5" s="1462">
        <v>-1.2422360248447228E-2</v>
      </c>
      <c r="K5" s="1461">
        <v>9.1009420728261514E-2</v>
      </c>
      <c r="L5" s="1460">
        <v>2.6578357274221437E-3</v>
      </c>
    </row>
    <row r="6" spans="1:12" ht="13.5" customHeight="1" x14ac:dyDescent="0.2">
      <c r="A6" s="1442" t="s">
        <v>161</v>
      </c>
      <c r="B6" s="1444">
        <v>294</v>
      </c>
      <c r="C6" s="1444">
        <v>226</v>
      </c>
      <c r="D6" s="1444">
        <v>170</v>
      </c>
      <c r="E6" s="1444">
        <v>113</v>
      </c>
      <c r="F6" s="1444">
        <v>190</v>
      </c>
      <c r="G6" s="1444">
        <v>96</v>
      </c>
      <c r="H6" s="1444"/>
      <c r="I6" s="1461">
        <v>0.30088495575221241</v>
      </c>
      <c r="J6" s="1462">
        <v>0.5473684210526315</v>
      </c>
      <c r="K6" s="1461">
        <v>0.31396189371290883</v>
      </c>
      <c r="L6" s="1460">
        <v>0.55284389930075828</v>
      </c>
    </row>
    <row r="7" spans="1:12" ht="13.5" customHeight="1" x14ac:dyDescent="0.2">
      <c r="A7" s="1442" t="s">
        <v>424</v>
      </c>
      <c r="B7" s="1444">
        <v>-1</v>
      </c>
      <c r="C7" s="1444">
        <v>1</v>
      </c>
      <c r="D7" s="1444">
        <v>0</v>
      </c>
      <c r="E7" s="1444">
        <v>0</v>
      </c>
      <c r="F7" s="1444">
        <v>0</v>
      </c>
      <c r="G7" s="1444">
        <v>1</v>
      </c>
      <c r="H7" s="1444"/>
      <c r="I7" s="1461"/>
      <c r="J7" s="1462"/>
      <c r="K7" s="1461"/>
      <c r="L7" s="1460"/>
    </row>
    <row r="8" spans="1:12" ht="13.5" customHeight="1" x14ac:dyDescent="0.2">
      <c r="A8" s="1448" t="s">
        <v>455</v>
      </c>
      <c r="B8" s="1447">
        <v>655</v>
      </c>
      <c r="C8" s="1447">
        <v>576</v>
      </c>
      <c r="D8" s="1447">
        <v>542</v>
      </c>
      <c r="E8" s="1447">
        <v>489</v>
      </c>
      <c r="F8" s="1447">
        <v>602</v>
      </c>
      <c r="G8" s="1447">
        <v>494</v>
      </c>
      <c r="H8" s="1447"/>
      <c r="I8" s="1493">
        <v>0.13715277777777768</v>
      </c>
      <c r="J8" s="1494">
        <v>8.8039867109634518E-2</v>
      </c>
      <c r="K8" s="1493">
        <v>0.13294913170431844</v>
      </c>
      <c r="L8" s="1492">
        <v>9.3374223625514355E-2</v>
      </c>
    </row>
    <row r="9" spans="1:12" ht="13.5" customHeight="1" x14ac:dyDescent="0.2">
      <c r="A9" s="1442" t="s">
        <v>183</v>
      </c>
      <c r="B9" s="1444">
        <v>-172</v>
      </c>
      <c r="C9" s="1444">
        <v>-155</v>
      </c>
      <c r="D9" s="1444">
        <v>-159</v>
      </c>
      <c r="E9" s="1444">
        <v>-139</v>
      </c>
      <c r="F9" s="1444">
        <v>-170</v>
      </c>
      <c r="G9" s="1444">
        <v>-137</v>
      </c>
      <c r="H9" s="1444"/>
      <c r="I9" s="1461">
        <v>0.10967741935483866</v>
      </c>
      <c r="J9" s="1462">
        <v>1.1764705882352899E-2</v>
      </c>
      <c r="K9" s="1461">
        <v>0.10483219855180262</v>
      </c>
      <c r="L9" s="1460">
        <v>1.648827279639703E-2</v>
      </c>
    </row>
    <row r="10" spans="1:12" ht="13.5" customHeight="1" x14ac:dyDescent="0.2">
      <c r="A10" s="1442" t="s">
        <v>456</v>
      </c>
      <c r="B10" s="1444">
        <v>-76</v>
      </c>
      <c r="C10" s="1444">
        <v>-62</v>
      </c>
      <c r="D10" s="1444">
        <v>-65</v>
      </c>
      <c r="E10" s="1444">
        <v>-67</v>
      </c>
      <c r="F10" s="1444">
        <v>-77</v>
      </c>
      <c r="G10" s="1444">
        <v>-68</v>
      </c>
      <c r="H10" s="1444"/>
      <c r="I10" s="1461">
        <v>0.22580645161290325</v>
      </c>
      <c r="J10" s="1462">
        <v>-1.2987012987012991E-2</v>
      </c>
      <c r="K10" s="1461">
        <v>0.25358203175422744</v>
      </c>
      <c r="L10" s="1460">
        <v>7.1166534876787261E-3</v>
      </c>
    </row>
    <row r="11" spans="1:12" ht="13.5" customHeight="1" x14ac:dyDescent="0.2">
      <c r="A11" s="1448" t="s">
        <v>457</v>
      </c>
      <c r="B11" s="1447">
        <v>-254</v>
      </c>
      <c r="C11" s="1447">
        <v>-221</v>
      </c>
      <c r="D11" s="1447">
        <v>-229</v>
      </c>
      <c r="E11" s="1447">
        <v>-211</v>
      </c>
      <c r="F11" s="1447">
        <v>-250</v>
      </c>
      <c r="G11" s="1447">
        <v>-209</v>
      </c>
      <c r="H11" s="1447"/>
      <c r="I11" s="1493">
        <v>0.14932126696832571</v>
      </c>
      <c r="J11" s="1494">
        <v>1.6000000000000014E-2</v>
      </c>
      <c r="K11" s="1493">
        <v>0.14686645950271734</v>
      </c>
      <c r="L11" s="1492">
        <v>2.2262050000198697E-2</v>
      </c>
    </row>
    <row r="12" spans="1:12" ht="13.5" customHeight="1" x14ac:dyDescent="0.2">
      <c r="A12" s="1448" t="s">
        <v>199</v>
      </c>
      <c r="B12" s="1447">
        <v>401</v>
      </c>
      <c r="C12" s="1447">
        <v>355</v>
      </c>
      <c r="D12" s="1447">
        <v>313</v>
      </c>
      <c r="E12" s="1447">
        <v>278</v>
      </c>
      <c r="F12" s="1447">
        <v>352</v>
      </c>
      <c r="G12" s="1447">
        <v>285</v>
      </c>
      <c r="H12" s="1447"/>
      <c r="I12" s="1493">
        <v>0.12957746478873244</v>
      </c>
      <c r="J12" s="1494">
        <v>0.13920454545454541</v>
      </c>
      <c r="K12" s="1493">
        <v>0.12430984332924659</v>
      </c>
      <c r="L12" s="1492">
        <v>0.14375163645270547</v>
      </c>
    </row>
    <row r="13" spans="1:12" ht="13.5" customHeight="1" x14ac:dyDescent="0.2">
      <c r="A13" s="1442" t="s">
        <v>201</v>
      </c>
      <c r="B13" s="1444">
        <v>-96</v>
      </c>
      <c r="C13" s="1444">
        <v>-71</v>
      </c>
      <c r="D13" s="1444">
        <v>-56</v>
      </c>
      <c r="E13" s="1444">
        <v>-56</v>
      </c>
      <c r="F13" s="1444">
        <v>-56</v>
      </c>
      <c r="G13" s="1444">
        <v>-47</v>
      </c>
      <c r="H13" s="1444"/>
      <c r="I13" s="1461">
        <v>0.352112676056338</v>
      </c>
      <c r="J13" s="1462">
        <v>0.71428571428571419</v>
      </c>
      <c r="K13" s="1461">
        <v>0.34886253469501588</v>
      </c>
      <c r="L13" s="1460">
        <v>0.82070449045442329</v>
      </c>
    </row>
    <row r="14" spans="1:12" ht="13.5" customHeight="1" x14ac:dyDescent="0.2">
      <c r="A14" s="1448" t="s">
        <v>202</v>
      </c>
      <c r="B14" s="1447">
        <v>305</v>
      </c>
      <c r="C14" s="1447">
        <v>284</v>
      </c>
      <c r="D14" s="1447">
        <v>257</v>
      </c>
      <c r="E14" s="1447">
        <v>222</v>
      </c>
      <c r="F14" s="1447">
        <v>296</v>
      </c>
      <c r="G14" s="1447">
        <v>238</v>
      </c>
      <c r="H14" s="1447"/>
      <c r="I14" s="1493">
        <v>7.3943661971830998E-2</v>
      </c>
      <c r="J14" s="1494">
        <v>3.0405405405405483E-2</v>
      </c>
      <c r="K14" s="1493">
        <v>6.5192006488784468E-2</v>
      </c>
      <c r="L14" s="1492">
        <v>1.7618335092383534E-2</v>
      </c>
    </row>
    <row r="15" spans="1:12" ht="13.5" customHeight="1" x14ac:dyDescent="0.2">
      <c r="A15" s="1442"/>
      <c r="B15" s="1471"/>
      <c r="C15" s="1444"/>
      <c r="D15" s="1444"/>
      <c r="E15" s="1444"/>
      <c r="F15" s="1444"/>
      <c r="G15" s="1444"/>
      <c r="H15" s="1444"/>
      <c r="I15" s="1490"/>
      <c r="J15" s="1491"/>
      <c r="K15" s="1490"/>
      <c r="L15" s="1489"/>
    </row>
    <row r="16" spans="1:12" ht="13.5" customHeight="1" x14ac:dyDescent="0.2">
      <c r="A16" s="186" t="s">
        <v>530</v>
      </c>
      <c r="B16" s="1444">
        <v>39</v>
      </c>
      <c r="C16" s="1443">
        <v>38</v>
      </c>
      <c r="D16" s="1443">
        <v>42</v>
      </c>
      <c r="E16" s="1443">
        <v>43</v>
      </c>
      <c r="F16" s="1443">
        <v>42</v>
      </c>
      <c r="G16" s="1443">
        <v>42</v>
      </c>
      <c r="H16" s="1443"/>
      <c r="I16" s="1487"/>
      <c r="J16" s="1488"/>
      <c r="K16" s="1487"/>
      <c r="L16" s="1486"/>
    </row>
    <row r="17" spans="1:13" ht="13.5" customHeight="1" x14ac:dyDescent="0.2">
      <c r="A17" s="186" t="s">
        <v>454</v>
      </c>
      <c r="B17" s="1444">
        <v>11</v>
      </c>
      <c r="C17" s="1475">
        <v>10</v>
      </c>
      <c r="D17" s="1475">
        <v>9</v>
      </c>
      <c r="E17" s="1475">
        <v>8</v>
      </c>
      <c r="F17" s="1475">
        <v>11</v>
      </c>
      <c r="G17" s="1475">
        <v>9</v>
      </c>
      <c r="H17" s="1475"/>
      <c r="I17" s="1485"/>
      <c r="J17" s="1472"/>
      <c r="K17" s="1484"/>
      <c r="L17" s="1483"/>
    </row>
    <row r="18" spans="1:13" ht="13.5" customHeight="1" x14ac:dyDescent="0.2">
      <c r="A18" s="186" t="s">
        <v>428</v>
      </c>
      <c r="B18" s="1441">
        <v>8365</v>
      </c>
      <c r="C18" s="1475">
        <v>8607</v>
      </c>
      <c r="D18" s="1475">
        <v>9109</v>
      </c>
      <c r="E18" s="1475">
        <v>8926</v>
      </c>
      <c r="F18" s="1475">
        <v>7824</v>
      </c>
      <c r="G18" s="1474">
        <v>7871</v>
      </c>
      <c r="H18" s="1474"/>
      <c r="I18" s="1480">
        <v>-2.8116649238991487E-2</v>
      </c>
      <c r="J18" s="1460">
        <v>6.914621676891608E-2</v>
      </c>
      <c r="K18" s="1482"/>
      <c r="L18" s="1481"/>
    </row>
    <row r="19" spans="1:13" ht="13.5" customHeight="1" x14ac:dyDescent="0.2">
      <c r="A19" s="187" t="s">
        <v>531</v>
      </c>
      <c r="B19" s="1441">
        <v>48564</v>
      </c>
      <c r="C19" s="1441">
        <v>50491</v>
      </c>
      <c r="D19" s="1441">
        <v>53440</v>
      </c>
      <c r="E19" s="1441">
        <v>52639</v>
      </c>
      <c r="F19" s="1441">
        <v>51413</v>
      </c>
      <c r="G19" s="1472">
        <v>52411</v>
      </c>
      <c r="H19" s="1472"/>
      <c r="I19" s="1480">
        <v>-3.8165217563526199E-2</v>
      </c>
      <c r="J19" s="1460">
        <v>-5.5414000350106019E-2</v>
      </c>
      <c r="K19" s="1472"/>
      <c r="L19" s="1479"/>
    </row>
    <row r="20" spans="1:13" ht="13.5" customHeight="1" thickBot="1" x14ac:dyDescent="0.25">
      <c r="A20" s="186" t="s">
        <v>430</v>
      </c>
      <c r="B20" s="1441">
        <v>4059</v>
      </c>
      <c r="C20" s="1441">
        <v>4089</v>
      </c>
      <c r="D20" s="1441">
        <v>4046</v>
      </c>
      <c r="E20" s="1441">
        <v>4023</v>
      </c>
      <c r="F20" s="1441">
        <v>4022</v>
      </c>
      <c r="G20" s="1441">
        <v>4050</v>
      </c>
      <c r="H20" s="1441"/>
      <c r="I20" s="1478">
        <v>-7.3367571533382581E-3</v>
      </c>
      <c r="J20" s="1456">
        <v>9.1994032819493476E-3</v>
      </c>
      <c r="K20" s="1477"/>
      <c r="L20" s="1476"/>
    </row>
    <row r="21" spans="1:13" ht="13.5" customHeight="1" x14ac:dyDescent="0.2">
      <c r="A21" s="186"/>
      <c r="B21" s="1444"/>
      <c r="C21" s="1475"/>
      <c r="D21" s="1475"/>
      <c r="E21" s="1475"/>
      <c r="F21" s="1475"/>
      <c r="G21" s="1474"/>
      <c r="H21" s="1474"/>
      <c r="I21" s="1473"/>
      <c r="J21" s="1462"/>
      <c r="K21" s="1472"/>
      <c r="L21" s="1455"/>
    </row>
    <row r="22" spans="1:13" ht="13.5" customHeight="1" thickBot="1" x14ac:dyDescent="0.3">
      <c r="A22" s="1471"/>
      <c r="B22" s="1471"/>
      <c r="J22" s="1431"/>
    </row>
    <row r="23" spans="1:13" ht="13.5" customHeight="1" x14ac:dyDescent="0.25">
      <c r="A23" s="1561" t="s">
        <v>532</v>
      </c>
      <c r="B23" s="1454"/>
      <c r="I23" s="1563" t="s">
        <v>423</v>
      </c>
      <c r="J23" s="1470"/>
      <c r="K23" s="1563" t="s">
        <v>431</v>
      </c>
      <c r="L23" s="1469"/>
    </row>
    <row r="24" spans="1:13" ht="13.5" customHeight="1" x14ac:dyDescent="0.25">
      <c r="A24" s="1468"/>
      <c r="B24" s="1468"/>
      <c r="D24" s="1468"/>
      <c r="E24" s="1468"/>
      <c r="F24" s="1468"/>
      <c r="G24" s="1468"/>
      <c r="H24" s="1468"/>
      <c r="I24" s="1467"/>
      <c r="J24" s="1468"/>
      <c r="K24" s="1467"/>
      <c r="L24" s="1466"/>
    </row>
    <row r="25" spans="1:13" ht="13.5" customHeight="1" thickBot="1" x14ac:dyDescent="0.25">
      <c r="A25" s="1465" t="s">
        <v>432</v>
      </c>
      <c r="B25" s="1452" t="s">
        <v>619</v>
      </c>
      <c r="C25" s="1451" t="s">
        <v>143</v>
      </c>
      <c r="D25" s="1451" t="s">
        <v>144</v>
      </c>
      <c r="E25" s="1451" t="s">
        <v>145</v>
      </c>
      <c r="F25" s="1451" t="s">
        <v>146</v>
      </c>
      <c r="G25" s="1451" t="s">
        <v>147</v>
      </c>
      <c r="H25" s="1451"/>
      <c r="I25" s="1464" t="s">
        <v>1339</v>
      </c>
      <c r="J25" s="1451" t="s">
        <v>1338</v>
      </c>
      <c r="K25" s="1464" t="s">
        <v>1339</v>
      </c>
      <c r="L25" s="1463" t="s">
        <v>1338</v>
      </c>
    </row>
    <row r="26" spans="1:13" ht="13.5" customHeight="1" x14ac:dyDescent="0.2">
      <c r="A26" s="1442" t="s">
        <v>436</v>
      </c>
      <c r="B26" s="1459">
        <v>80.5</v>
      </c>
      <c r="C26" s="1444">
        <v>88.5</v>
      </c>
      <c r="D26" s="1444">
        <v>100.3</v>
      </c>
      <c r="E26" s="1459">
        <v>99.7</v>
      </c>
      <c r="F26" s="1459">
        <v>99.399999999999991</v>
      </c>
      <c r="G26" s="1459">
        <v>110.3</v>
      </c>
      <c r="H26" s="1459"/>
      <c r="I26" s="1461">
        <v>-9.0395480225988756E-2</v>
      </c>
      <c r="J26" s="1462">
        <v>-0.1901408450704225</v>
      </c>
      <c r="K26" s="1461">
        <v>-0.1</v>
      </c>
      <c r="L26" s="1460">
        <v>-0.19</v>
      </c>
    </row>
    <row r="27" spans="1:13" ht="13.5" customHeight="1" thickBot="1" x14ac:dyDescent="0.25">
      <c r="A27" s="1442" t="s">
        <v>439</v>
      </c>
      <c r="B27" s="1459">
        <v>47.2</v>
      </c>
      <c r="C27" s="1459">
        <v>58.2</v>
      </c>
      <c r="D27" s="1459">
        <v>60.800000000000004</v>
      </c>
      <c r="E27" s="1459">
        <v>68.899999999999991</v>
      </c>
      <c r="F27" s="1459">
        <v>57.4</v>
      </c>
      <c r="G27" s="1459">
        <v>73</v>
      </c>
      <c r="H27" s="1459"/>
      <c r="I27" s="1457">
        <v>-0.18900343642611683</v>
      </c>
      <c r="J27" s="1458">
        <v>-0.17770034843205573</v>
      </c>
      <c r="K27" s="1457">
        <v>-0.19</v>
      </c>
      <c r="L27" s="1456">
        <v>-0.17</v>
      </c>
    </row>
    <row r="28" spans="1:13" ht="13.5" customHeight="1" x14ac:dyDescent="0.25">
      <c r="A28" s="1435"/>
      <c r="B28" s="1435"/>
      <c r="D28" s="1435"/>
      <c r="E28" s="1435"/>
      <c r="F28" s="1435"/>
      <c r="G28" s="1435"/>
      <c r="H28" s="1435"/>
      <c r="I28" s="1435"/>
      <c r="J28" s="1435"/>
      <c r="K28" s="1435"/>
      <c r="L28" s="1455"/>
      <c r="M28" s="1455"/>
    </row>
    <row r="29" spans="1:13" ht="13.5" customHeight="1" x14ac:dyDescent="0.25">
      <c r="A29" s="1561" t="s">
        <v>533</v>
      </c>
      <c r="B29" s="1454"/>
    </row>
    <row r="30" spans="1:13" ht="13.5" customHeight="1" x14ac:dyDescent="0.25">
      <c r="A30" s="1453" t="s">
        <v>53</v>
      </c>
      <c r="B30" s="1453"/>
      <c r="D30" s="1453"/>
      <c r="E30" s="1453"/>
      <c r="F30" s="1453"/>
      <c r="G30" s="1453"/>
      <c r="H30" s="1453"/>
      <c r="I30" s="1453"/>
    </row>
    <row r="31" spans="1:13" ht="13.5" customHeight="1" x14ac:dyDescent="0.25">
      <c r="A31" s="1453"/>
      <c r="B31" s="1453"/>
      <c r="D31" s="1453"/>
      <c r="E31" s="1453"/>
      <c r="F31" s="1453"/>
      <c r="G31" s="1453"/>
      <c r="H31" s="1453"/>
      <c r="I31" s="1453"/>
    </row>
    <row r="32" spans="1:13" ht="13.5" customHeight="1" thickBot="1" x14ac:dyDescent="0.25">
      <c r="A32" s="1452" t="s">
        <v>142</v>
      </c>
      <c r="B32" s="1451" t="s">
        <v>534</v>
      </c>
      <c r="C32" s="1451" t="s">
        <v>1341</v>
      </c>
      <c r="D32" s="1451" t="s">
        <v>535</v>
      </c>
      <c r="E32" s="1451" t="s">
        <v>124</v>
      </c>
      <c r="F32" s="1451" t="s">
        <v>445</v>
      </c>
      <c r="I32" s="1450"/>
    </row>
    <row r="33" spans="1:11" ht="13.5" customHeight="1" x14ac:dyDescent="0.25">
      <c r="A33" s="1442" t="s">
        <v>153</v>
      </c>
      <c r="B33" s="1444">
        <v>129</v>
      </c>
      <c r="C33" s="1443">
        <v>64</v>
      </c>
      <c r="D33" s="1444">
        <v>39</v>
      </c>
      <c r="E33" s="1444">
        <v>-29</v>
      </c>
      <c r="F33" s="1443">
        <f t="shared" ref="F33:F43" si="0">SUM(B33:E33)</f>
        <v>203</v>
      </c>
      <c r="I33" s="1449"/>
    </row>
    <row r="34" spans="1:11" ht="13.5" customHeight="1" x14ac:dyDescent="0.25">
      <c r="A34" s="1442" t="s">
        <v>129</v>
      </c>
      <c r="B34" s="1444">
        <v>144</v>
      </c>
      <c r="C34" s="1443">
        <v>14</v>
      </c>
      <c r="D34" s="1444">
        <v>4</v>
      </c>
      <c r="E34" s="1444">
        <v>-3</v>
      </c>
      <c r="F34" s="1443">
        <f t="shared" si="0"/>
        <v>159</v>
      </c>
      <c r="I34" s="1427"/>
    </row>
    <row r="35" spans="1:11" ht="13.5" customHeight="1" x14ac:dyDescent="0.25">
      <c r="A35" s="1442" t="s">
        <v>161</v>
      </c>
      <c r="B35" s="1444">
        <v>102</v>
      </c>
      <c r="C35" s="1443">
        <v>5</v>
      </c>
      <c r="D35" s="1444">
        <v>4</v>
      </c>
      <c r="E35" s="1444">
        <v>183</v>
      </c>
      <c r="F35" s="1443">
        <f t="shared" si="0"/>
        <v>294</v>
      </c>
      <c r="I35" s="1427"/>
    </row>
    <row r="36" spans="1:11" ht="13.5" customHeight="1" x14ac:dyDescent="0.25">
      <c r="A36" s="1442" t="s">
        <v>424</v>
      </c>
      <c r="B36" s="1444">
        <v>0</v>
      </c>
      <c r="C36" s="1443">
        <v>0</v>
      </c>
      <c r="D36" s="1444">
        <v>0</v>
      </c>
      <c r="E36" s="1444">
        <v>-1</v>
      </c>
      <c r="F36" s="1443">
        <f t="shared" si="0"/>
        <v>-1</v>
      </c>
      <c r="I36" s="1427"/>
    </row>
    <row r="37" spans="1:11" ht="13.5" customHeight="1" x14ac:dyDescent="0.25">
      <c r="A37" s="1448" t="s">
        <v>172</v>
      </c>
      <c r="B37" s="1447">
        <v>375</v>
      </c>
      <c r="C37" s="1446">
        <v>83</v>
      </c>
      <c r="D37" s="1447">
        <v>47</v>
      </c>
      <c r="E37" s="1447">
        <v>150</v>
      </c>
      <c r="F37" s="1446">
        <f t="shared" si="0"/>
        <v>655</v>
      </c>
      <c r="I37" s="1427"/>
    </row>
    <row r="38" spans="1:11" ht="13.5" customHeight="1" x14ac:dyDescent="0.25">
      <c r="A38" s="1442" t="s">
        <v>183</v>
      </c>
      <c r="B38" s="1444">
        <v>-8</v>
      </c>
      <c r="C38" s="1443">
        <v>-5</v>
      </c>
      <c r="D38" s="1444">
        <v>-10</v>
      </c>
      <c r="E38" s="1444">
        <v>-149</v>
      </c>
      <c r="F38" s="1443">
        <f t="shared" si="0"/>
        <v>-172</v>
      </c>
      <c r="I38" s="1427"/>
    </row>
    <row r="39" spans="1:11" ht="13.5" customHeight="1" x14ac:dyDescent="0.25">
      <c r="A39" s="1442" t="s">
        <v>536</v>
      </c>
      <c r="B39" s="1443">
        <v>-102</v>
      </c>
      <c r="C39" s="1443">
        <v>-11</v>
      </c>
      <c r="D39" s="1443">
        <v>-5</v>
      </c>
      <c r="E39" s="1443">
        <v>42</v>
      </c>
      <c r="F39" s="1443">
        <f t="shared" si="0"/>
        <v>-76</v>
      </c>
      <c r="I39" s="1427"/>
    </row>
    <row r="40" spans="1:11" ht="13.5" customHeight="1" x14ac:dyDescent="0.25">
      <c r="A40" s="1448" t="s">
        <v>196</v>
      </c>
      <c r="B40" s="1447">
        <v>-110</v>
      </c>
      <c r="C40" s="1446">
        <v>-16</v>
      </c>
      <c r="D40" s="1447">
        <v>-16</v>
      </c>
      <c r="E40" s="1447">
        <v>-112</v>
      </c>
      <c r="F40" s="1446">
        <f t="shared" si="0"/>
        <v>-254</v>
      </c>
      <c r="I40" s="1427"/>
    </row>
    <row r="41" spans="1:11" ht="13.5" customHeight="1" x14ac:dyDescent="0.25">
      <c r="A41" s="1448" t="s">
        <v>199</v>
      </c>
      <c r="B41" s="1447">
        <v>265</v>
      </c>
      <c r="C41" s="1446">
        <v>67</v>
      </c>
      <c r="D41" s="1447">
        <v>31</v>
      </c>
      <c r="E41" s="1447">
        <v>38</v>
      </c>
      <c r="F41" s="1446">
        <f t="shared" si="0"/>
        <v>401</v>
      </c>
      <c r="I41" s="1427"/>
    </row>
    <row r="42" spans="1:11" ht="13.5" customHeight="1" x14ac:dyDescent="0.25">
      <c r="A42" s="1442" t="s">
        <v>201</v>
      </c>
      <c r="B42" s="1443">
        <v>-38</v>
      </c>
      <c r="C42" s="1443">
        <v>-49</v>
      </c>
      <c r="D42" s="1444">
        <v>-9</v>
      </c>
      <c r="E42" s="1443">
        <v>0</v>
      </c>
      <c r="F42" s="1443">
        <f t="shared" si="0"/>
        <v>-96</v>
      </c>
      <c r="I42" s="1427"/>
    </row>
    <row r="43" spans="1:11" ht="13.5" customHeight="1" x14ac:dyDescent="0.25">
      <c r="A43" s="1448" t="s">
        <v>202</v>
      </c>
      <c r="B43" s="1446">
        <v>227</v>
      </c>
      <c r="C43" s="1446">
        <v>18</v>
      </c>
      <c r="D43" s="1447">
        <v>22</v>
      </c>
      <c r="E43" s="1446">
        <v>38</v>
      </c>
      <c r="F43" s="1446">
        <f t="shared" si="0"/>
        <v>305</v>
      </c>
      <c r="I43" s="1427"/>
    </row>
    <row r="44" spans="1:11" ht="13.5" customHeight="1" x14ac:dyDescent="0.25">
      <c r="A44" s="1445"/>
      <c r="B44" s="1444"/>
      <c r="C44" s="1444"/>
      <c r="D44" s="1444"/>
      <c r="E44" s="1444"/>
      <c r="F44" s="1443"/>
      <c r="I44" s="1427"/>
    </row>
    <row r="45" spans="1:11" ht="13.5" customHeight="1" x14ac:dyDescent="0.25">
      <c r="A45" s="1442" t="s">
        <v>430</v>
      </c>
      <c r="B45" s="1441">
        <v>168</v>
      </c>
      <c r="C45" s="1441">
        <v>79</v>
      </c>
      <c r="D45" s="1441">
        <v>722</v>
      </c>
      <c r="E45" s="1441">
        <v>3090</v>
      </c>
      <c r="F45" s="1441">
        <f>SUM(B45:E45)</f>
        <v>4059</v>
      </c>
      <c r="I45" s="1427"/>
    </row>
    <row r="46" spans="1:11" ht="13.5" customHeight="1" x14ac:dyDescent="0.25">
      <c r="A46" s="1440"/>
      <c r="B46" s="1440"/>
      <c r="D46" s="1439"/>
      <c r="E46" s="1439"/>
      <c r="F46" s="1439"/>
      <c r="G46" s="1439"/>
      <c r="H46" s="1439"/>
      <c r="I46" s="1439"/>
      <c r="J46" s="1439"/>
      <c r="K46" s="1439"/>
    </row>
    <row r="47" spans="1:11" ht="13.5" customHeight="1" x14ac:dyDescent="0.25">
      <c r="A47" s="1438"/>
      <c r="B47" s="1438"/>
      <c r="D47" s="1437"/>
      <c r="E47" s="1437"/>
      <c r="F47" s="1437"/>
      <c r="G47" s="1437"/>
      <c r="H47" s="1437"/>
      <c r="I47" s="1437"/>
      <c r="J47" s="1437"/>
      <c r="K47" s="1437"/>
    </row>
    <row r="48" spans="1:11" ht="13.5" customHeight="1" x14ac:dyDescent="0.25">
      <c r="A48" s="1438"/>
      <c r="B48" s="1438"/>
      <c r="D48" s="1437"/>
      <c r="E48" s="1437"/>
      <c r="F48" s="1437"/>
      <c r="G48" s="1437"/>
      <c r="H48" s="1437"/>
      <c r="I48" s="1437"/>
      <c r="J48" s="1437"/>
      <c r="K48" s="1437"/>
    </row>
    <row r="49" spans="1:13" ht="13.5" customHeight="1" x14ac:dyDescent="0.25">
      <c r="A49" s="1438"/>
      <c r="B49" s="1438"/>
      <c r="D49" s="1437"/>
      <c r="E49" s="1437"/>
      <c r="F49" s="1437"/>
      <c r="G49" s="1437"/>
      <c r="H49" s="1437"/>
      <c r="I49" s="1437"/>
      <c r="J49" s="1437"/>
      <c r="K49" s="1437"/>
    </row>
    <row r="50" spans="1:13" ht="13.5" customHeight="1" x14ac:dyDescent="0.25">
      <c r="A50" s="1435"/>
      <c r="B50" s="1435"/>
      <c r="D50" s="1435"/>
      <c r="E50" s="1435"/>
      <c r="F50" s="1435"/>
      <c r="G50" s="1436"/>
      <c r="H50" s="1436"/>
      <c r="I50" s="1436"/>
      <c r="J50" s="1436"/>
      <c r="K50" s="1436"/>
      <c r="L50" s="1435"/>
      <c r="M50" s="1435"/>
    </row>
    <row r="51" spans="1:13" ht="13.5" customHeight="1" x14ac:dyDescent="0.25">
      <c r="A51" s="1435"/>
      <c r="B51" s="1435"/>
      <c r="D51" s="1435"/>
      <c r="E51" s="1435"/>
      <c r="F51" s="1435"/>
      <c r="G51" s="1435"/>
      <c r="H51" s="1435"/>
      <c r="I51" s="1435"/>
      <c r="J51" s="1435"/>
      <c r="K51" s="1435"/>
      <c r="L51" s="1435"/>
      <c r="M51" s="1435"/>
    </row>
    <row r="52" spans="1:13" ht="13.5" customHeight="1" x14ac:dyDescent="0.25">
      <c r="J52" s="1431"/>
      <c r="K52" s="1431"/>
      <c r="L52" s="1434"/>
      <c r="M52" s="1434"/>
    </row>
    <row r="53" spans="1:13" ht="13.5" customHeight="1" x14ac:dyDescent="0.25">
      <c r="A53" s="1427"/>
      <c r="J53" s="1433"/>
      <c r="K53" s="1432"/>
      <c r="L53" s="1430"/>
      <c r="M53" s="1430"/>
    </row>
    <row r="54" spans="1:13" ht="13.5" customHeight="1" x14ac:dyDescent="0.25">
      <c r="J54" s="1433"/>
      <c r="K54" s="1432"/>
      <c r="L54" s="1430"/>
      <c r="M54" s="1430"/>
    </row>
    <row r="55" spans="1:13" ht="13.5" customHeight="1" x14ac:dyDescent="0.25">
      <c r="J55" s="1433"/>
      <c r="K55" s="1432"/>
      <c r="L55" s="1428"/>
      <c r="M55" s="1428"/>
    </row>
    <row r="56" spans="1:13" ht="13.5" customHeight="1" x14ac:dyDescent="0.25">
      <c r="J56" s="1431"/>
      <c r="K56" s="1431"/>
      <c r="L56" s="1428"/>
      <c r="M56" s="1428"/>
    </row>
    <row r="57" spans="1:13" ht="13.5" customHeight="1" x14ac:dyDescent="0.25">
      <c r="J57" s="1431"/>
      <c r="K57" s="1431"/>
      <c r="L57" s="1428"/>
      <c r="M57" s="1428"/>
    </row>
    <row r="58" spans="1:13" ht="13.5" customHeight="1" x14ac:dyDescent="0.25">
      <c r="L58" s="1428"/>
      <c r="M58" s="1428"/>
    </row>
    <row r="59" spans="1:13" ht="13.5" customHeight="1" x14ac:dyDescent="0.25">
      <c r="L59" s="1430"/>
      <c r="M59" s="1430"/>
    </row>
    <row r="60" spans="1:13" ht="13.5" customHeight="1" x14ac:dyDescent="0.25">
      <c r="L60" s="1428"/>
      <c r="M60" s="1428"/>
    </row>
    <row r="61" spans="1:13" ht="13.5" customHeight="1" x14ac:dyDescent="0.25">
      <c r="L61" s="1428"/>
      <c r="M61" s="1428"/>
    </row>
    <row r="62" spans="1:13" ht="13.5" customHeight="1" x14ac:dyDescent="0.25">
      <c r="L62" s="1428"/>
      <c r="M62" s="1428"/>
    </row>
    <row r="63" spans="1:13" ht="13.5" customHeight="1" x14ac:dyDescent="0.25">
      <c r="L63" s="1429"/>
      <c r="M63" s="1429"/>
    </row>
    <row r="64" spans="1:13" ht="13.5" customHeight="1" x14ac:dyDescent="0.25">
      <c r="L64" s="1428"/>
      <c r="M64" s="1428"/>
    </row>
  </sheetData>
  <printOptions horizontalCentered="1"/>
  <pageMargins left="0.7" right="0.7" top="0.75" bottom="0.75" header="0.3" footer="0.3"/>
  <pageSetup paperSize="9" scale="77" orientation="portrait" r:id="rId1"/>
  <headerFooter>
    <oddHeader>&amp;R&amp;"Arial,Normal"&amp;8Wholesale Banking</oddHeader>
    <oddFooter>&amp;C&amp;7Fact book - Q4 2016</oddFooter>
  </headerFooter>
  <rowBreaks count="1" manualBreakCount="1">
    <brk id="64"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sheetPr>
  <dimension ref="A1:J60"/>
  <sheetViews>
    <sheetView view="pageBreakPreview" topLeftCell="A31" zoomScaleNormal="100" zoomScaleSheetLayoutView="100" workbookViewId="0">
      <selection activeCell="B47" sqref="B47"/>
    </sheetView>
  </sheetViews>
  <sheetFormatPr defaultRowHeight="13.5" customHeight="1" x14ac:dyDescent="0.25"/>
  <cols>
    <col min="1" max="1" width="37.1640625" style="1426" customWidth="1"/>
    <col min="2" max="2" width="10.5" style="1426" customWidth="1"/>
    <col min="3" max="3" width="8.83203125" style="1427" customWidth="1"/>
    <col min="4" max="10" width="8.83203125" style="1426" customWidth="1"/>
    <col min="11" max="11" width="9.33203125" style="1426" customWidth="1"/>
    <col min="12" max="12" width="7.5" style="1426" customWidth="1"/>
    <col min="13" max="16384" width="9.33203125" style="1426"/>
  </cols>
  <sheetData>
    <row r="1" spans="1:10" ht="13.5" customHeight="1" x14ac:dyDescent="0.25">
      <c r="A1" s="1561" t="s">
        <v>537</v>
      </c>
      <c r="B1" s="1454"/>
      <c r="I1" s="1563" t="s">
        <v>423</v>
      </c>
      <c r="J1" s="1509"/>
    </row>
    <row r="2" spans="1:10" ht="13.5" customHeight="1" x14ac:dyDescent="0.25">
      <c r="I2" s="1495"/>
      <c r="J2" s="1466"/>
    </row>
    <row r="3" spans="1:10" ht="13.5" customHeight="1" thickBot="1" x14ac:dyDescent="0.25">
      <c r="A3" s="1452" t="s">
        <v>142</v>
      </c>
      <c r="B3" s="1452" t="s">
        <v>619</v>
      </c>
      <c r="C3" s="1451" t="s">
        <v>143</v>
      </c>
      <c r="D3" s="1451" t="s">
        <v>144</v>
      </c>
      <c r="E3" s="1451" t="s">
        <v>145</v>
      </c>
      <c r="F3" s="1451" t="s">
        <v>146</v>
      </c>
      <c r="G3" s="1451" t="s">
        <v>147</v>
      </c>
      <c r="H3" s="1451"/>
      <c r="I3" s="1464" t="s">
        <v>1339</v>
      </c>
      <c r="J3" s="1463" t="s">
        <v>1338</v>
      </c>
    </row>
    <row r="4" spans="1:10" ht="13.5" customHeight="1" x14ac:dyDescent="0.2">
      <c r="A4" s="1442" t="s">
        <v>153</v>
      </c>
      <c r="B4" s="1444">
        <v>129</v>
      </c>
      <c r="C4" s="1444">
        <v>130</v>
      </c>
      <c r="D4" s="1444">
        <v>131</v>
      </c>
      <c r="E4" s="1443">
        <v>129</v>
      </c>
      <c r="F4" s="1443">
        <v>149</v>
      </c>
      <c r="G4" s="1443">
        <v>150</v>
      </c>
      <c r="H4" s="1443"/>
      <c r="I4" s="1461">
        <v>-7.692307692307665E-3</v>
      </c>
      <c r="J4" s="1460">
        <v>-0.13422818791946312</v>
      </c>
    </row>
    <row r="5" spans="1:10" ht="13.5" customHeight="1" x14ac:dyDescent="0.2">
      <c r="A5" s="1442" t="s">
        <v>129</v>
      </c>
      <c r="B5" s="1444">
        <v>144</v>
      </c>
      <c r="C5" s="1444">
        <v>130</v>
      </c>
      <c r="D5" s="1444">
        <v>157</v>
      </c>
      <c r="E5" s="1443">
        <v>143</v>
      </c>
      <c r="F5" s="1443">
        <v>146</v>
      </c>
      <c r="G5" s="1443">
        <v>126</v>
      </c>
      <c r="H5" s="1443"/>
      <c r="I5" s="1461">
        <v>0.10769230769230775</v>
      </c>
      <c r="J5" s="1460">
        <v>-1.3698630136986356E-2</v>
      </c>
    </row>
    <row r="6" spans="1:10" ht="13.5" customHeight="1" x14ac:dyDescent="0.2">
      <c r="A6" s="1442" t="s">
        <v>161</v>
      </c>
      <c r="B6" s="1444">
        <v>102</v>
      </c>
      <c r="C6" s="1444">
        <v>63</v>
      </c>
      <c r="D6" s="1444">
        <v>79</v>
      </c>
      <c r="E6" s="1443">
        <v>67</v>
      </c>
      <c r="F6" s="1443">
        <v>74</v>
      </c>
      <c r="G6" s="1443">
        <v>69</v>
      </c>
      <c r="H6" s="1443"/>
      <c r="I6" s="1461">
        <v>0.61904761904761907</v>
      </c>
      <c r="J6" s="1460">
        <v>0.37837837837837829</v>
      </c>
    </row>
    <row r="7" spans="1:10" ht="13.5" customHeight="1" x14ac:dyDescent="0.2">
      <c r="A7" s="1442" t="s">
        <v>424</v>
      </c>
      <c r="B7" s="1444">
        <v>0</v>
      </c>
      <c r="C7" s="1444">
        <v>0</v>
      </c>
      <c r="D7" s="1444">
        <v>0</v>
      </c>
      <c r="E7" s="1443">
        <v>0</v>
      </c>
      <c r="F7" s="1443">
        <v>0</v>
      </c>
      <c r="G7" s="1443">
        <v>0</v>
      </c>
      <c r="H7" s="1443"/>
      <c r="I7" s="1461"/>
      <c r="J7" s="1460"/>
    </row>
    <row r="8" spans="1:10" ht="13.5" customHeight="1" x14ac:dyDescent="0.2">
      <c r="A8" s="1448" t="s">
        <v>455</v>
      </c>
      <c r="B8" s="1447">
        <v>375</v>
      </c>
      <c r="C8" s="1447">
        <v>323</v>
      </c>
      <c r="D8" s="1447">
        <v>367</v>
      </c>
      <c r="E8" s="1446">
        <v>339</v>
      </c>
      <c r="F8" s="1446">
        <v>369</v>
      </c>
      <c r="G8" s="1446">
        <v>345</v>
      </c>
      <c r="H8" s="1446"/>
      <c r="I8" s="1493">
        <v>0.16099071207430349</v>
      </c>
      <c r="J8" s="1492">
        <v>1.6260162601626105E-2</v>
      </c>
    </row>
    <row r="9" spans="1:10" ht="13.5" customHeight="1" x14ac:dyDescent="0.2">
      <c r="A9" s="1442" t="s">
        <v>183</v>
      </c>
      <c r="B9" s="1444">
        <v>-8</v>
      </c>
      <c r="C9" s="1444">
        <v>-7</v>
      </c>
      <c r="D9" s="1444">
        <v>-9</v>
      </c>
      <c r="E9" s="1443">
        <v>-9</v>
      </c>
      <c r="F9" s="1443">
        <v>-9</v>
      </c>
      <c r="G9" s="1443">
        <v>-9</v>
      </c>
      <c r="H9" s="1443"/>
      <c r="I9" s="1461">
        <v>0.14285714285714279</v>
      </c>
      <c r="J9" s="1460">
        <v>-0.11111111111111116</v>
      </c>
    </row>
    <row r="10" spans="1:10" ht="13.5" customHeight="1" x14ac:dyDescent="0.2">
      <c r="A10" s="1442" t="s">
        <v>456</v>
      </c>
      <c r="B10" s="1444">
        <v>-102</v>
      </c>
      <c r="C10" s="1444">
        <v>-102</v>
      </c>
      <c r="D10" s="1444">
        <v>-103</v>
      </c>
      <c r="E10" s="1443">
        <v>-103</v>
      </c>
      <c r="F10" s="1443">
        <v>-100</v>
      </c>
      <c r="G10" s="1443">
        <v>-100</v>
      </c>
      <c r="H10" s="1443"/>
      <c r="I10" s="1461">
        <v>0</v>
      </c>
      <c r="J10" s="1460">
        <v>2.0000000000000018E-2</v>
      </c>
    </row>
    <row r="11" spans="1:10" ht="13.5" customHeight="1" x14ac:dyDescent="0.2">
      <c r="A11" s="1448" t="s">
        <v>457</v>
      </c>
      <c r="B11" s="1447">
        <v>-110</v>
      </c>
      <c r="C11" s="1447">
        <v>-109</v>
      </c>
      <c r="D11" s="1447">
        <v>-112</v>
      </c>
      <c r="E11" s="1446">
        <v>-112</v>
      </c>
      <c r="F11" s="1446">
        <v>-110</v>
      </c>
      <c r="G11" s="1446">
        <v>-109</v>
      </c>
      <c r="H11" s="1446"/>
      <c r="I11" s="1493">
        <v>9.1743119266054496E-3</v>
      </c>
      <c r="J11" s="1492">
        <v>0</v>
      </c>
    </row>
    <row r="12" spans="1:10" ht="13.5" customHeight="1" x14ac:dyDescent="0.2">
      <c r="A12" s="1448" t="s">
        <v>199</v>
      </c>
      <c r="B12" s="1447">
        <v>265</v>
      </c>
      <c r="C12" s="1447">
        <v>214</v>
      </c>
      <c r="D12" s="1447">
        <v>255</v>
      </c>
      <c r="E12" s="1446">
        <v>227</v>
      </c>
      <c r="F12" s="1446">
        <v>259</v>
      </c>
      <c r="G12" s="1446">
        <v>236</v>
      </c>
      <c r="H12" s="1446"/>
      <c r="I12" s="1493">
        <v>0.23831775700934577</v>
      </c>
      <c r="J12" s="1492">
        <v>2.316602316602312E-2</v>
      </c>
    </row>
    <row r="13" spans="1:10" ht="13.5" customHeight="1" x14ac:dyDescent="0.2">
      <c r="A13" s="1442" t="s">
        <v>201</v>
      </c>
      <c r="B13" s="1444">
        <v>-38</v>
      </c>
      <c r="C13" s="1443">
        <v>-9</v>
      </c>
      <c r="D13" s="1443">
        <v>-17</v>
      </c>
      <c r="E13" s="1443">
        <v>-39</v>
      </c>
      <c r="F13" s="1443">
        <v>-57</v>
      </c>
      <c r="G13" s="1443">
        <v>-40</v>
      </c>
      <c r="H13" s="1443"/>
      <c r="I13" s="1461">
        <v>3.2222222222222223</v>
      </c>
      <c r="J13" s="1460">
        <v>-0.33333333333333337</v>
      </c>
    </row>
    <row r="14" spans="1:10" ht="13.5" customHeight="1" x14ac:dyDescent="0.2">
      <c r="A14" s="1448" t="s">
        <v>202</v>
      </c>
      <c r="B14" s="1447">
        <v>227</v>
      </c>
      <c r="C14" s="1446">
        <v>205</v>
      </c>
      <c r="D14" s="1446">
        <v>238</v>
      </c>
      <c r="E14" s="1446">
        <v>188</v>
      </c>
      <c r="F14" s="1446">
        <v>202</v>
      </c>
      <c r="G14" s="1446">
        <v>196</v>
      </c>
      <c r="H14" s="1446"/>
      <c r="I14" s="1493">
        <v>0.1073170731707318</v>
      </c>
      <c r="J14" s="1492">
        <v>0.12376237623762387</v>
      </c>
    </row>
    <row r="15" spans="1:10" ht="13.5" customHeight="1" x14ac:dyDescent="0.25">
      <c r="A15" s="1471"/>
      <c r="B15" s="1471"/>
      <c r="D15" s="1427"/>
      <c r="E15" s="1443"/>
      <c r="F15" s="1443"/>
      <c r="G15" s="1443"/>
      <c r="H15" s="1443"/>
      <c r="I15" s="1487"/>
      <c r="J15" s="1486"/>
    </row>
    <row r="16" spans="1:10" ht="13.5" customHeight="1" x14ac:dyDescent="0.2">
      <c r="A16" s="1442" t="s">
        <v>530</v>
      </c>
      <c r="B16" s="1444">
        <v>29</v>
      </c>
      <c r="C16" s="1441">
        <v>34</v>
      </c>
      <c r="D16" s="1441">
        <v>31</v>
      </c>
      <c r="E16" s="1441">
        <v>33</v>
      </c>
      <c r="F16" s="1441">
        <v>30</v>
      </c>
      <c r="G16" s="1441">
        <v>32</v>
      </c>
      <c r="H16" s="1441"/>
      <c r="I16" s="1484"/>
      <c r="J16" s="1479"/>
    </row>
    <row r="17" spans="1:10" ht="13.5" customHeight="1" x14ac:dyDescent="0.2">
      <c r="A17" s="1442" t="s">
        <v>454</v>
      </c>
      <c r="B17" s="1444">
        <v>15</v>
      </c>
      <c r="C17" s="1441">
        <v>13</v>
      </c>
      <c r="D17" s="1441">
        <v>15</v>
      </c>
      <c r="E17" s="1475">
        <v>13</v>
      </c>
      <c r="F17" s="1475">
        <v>15</v>
      </c>
      <c r="G17" s="1475">
        <v>15</v>
      </c>
      <c r="H17" s="1475"/>
      <c r="I17" s="1485"/>
      <c r="J17" s="1513"/>
    </row>
    <row r="18" spans="1:10" ht="13.5" customHeight="1" x14ac:dyDescent="0.2">
      <c r="A18" s="1442" t="s">
        <v>428</v>
      </c>
      <c r="B18" s="1441">
        <v>4398</v>
      </c>
      <c r="C18" s="1441">
        <v>4581</v>
      </c>
      <c r="D18" s="1441">
        <v>5028</v>
      </c>
      <c r="E18" s="1475">
        <v>4743</v>
      </c>
      <c r="F18" s="1475">
        <v>4194</v>
      </c>
      <c r="G18" s="1474">
        <v>4132</v>
      </c>
      <c r="H18" s="1475"/>
      <c r="I18" s="1461">
        <v>-3.9947609692206898E-2</v>
      </c>
      <c r="J18" s="1460">
        <v>4.8640915593705314E-2</v>
      </c>
    </row>
    <row r="19" spans="1:10" ht="13.5" customHeight="1" x14ac:dyDescent="0.2">
      <c r="A19" s="1442" t="s">
        <v>531</v>
      </c>
      <c r="B19" s="1441">
        <v>26750</v>
      </c>
      <c r="C19" s="1441">
        <v>28018</v>
      </c>
      <c r="D19" s="1441">
        <v>30807</v>
      </c>
      <c r="E19" s="1441">
        <v>29163</v>
      </c>
      <c r="F19" s="1441">
        <v>28748</v>
      </c>
      <c r="G19" s="1472">
        <v>28735</v>
      </c>
      <c r="H19" s="1472"/>
      <c r="I19" s="1502">
        <v>-4.5256620743807541E-2</v>
      </c>
      <c r="J19" s="1501">
        <v>-6.9500486990399346E-2</v>
      </c>
    </row>
    <row r="20" spans="1:10" ht="13.5" customHeight="1" thickBot="1" x14ac:dyDescent="0.25">
      <c r="A20" s="1442" t="s">
        <v>538</v>
      </c>
      <c r="B20" s="1444">
        <v>168</v>
      </c>
      <c r="C20" s="1444">
        <v>171</v>
      </c>
      <c r="D20" s="1444">
        <v>168</v>
      </c>
      <c r="E20" s="1444">
        <v>174</v>
      </c>
      <c r="F20" s="1444">
        <v>174</v>
      </c>
      <c r="G20" s="1491">
        <v>172</v>
      </c>
      <c r="H20" s="1491"/>
      <c r="I20" s="1512">
        <v>-1.7543859649122862E-2</v>
      </c>
      <c r="J20" s="1456">
        <v>-3.4482758620689613E-2</v>
      </c>
    </row>
    <row r="21" spans="1:10" ht="13.5" customHeight="1" x14ac:dyDescent="0.25">
      <c r="G21" s="1455"/>
      <c r="H21" s="1455"/>
      <c r="I21" s="1455"/>
      <c r="J21" s="1511"/>
    </row>
    <row r="23" spans="1:10" ht="13.5" customHeight="1" thickBot="1" x14ac:dyDescent="0.3"/>
    <row r="24" spans="1:10" ht="13.5" customHeight="1" x14ac:dyDescent="0.25">
      <c r="A24" s="1561" t="s">
        <v>539</v>
      </c>
      <c r="B24" s="1454"/>
      <c r="I24" s="1563" t="s">
        <v>423</v>
      </c>
      <c r="J24" s="1510"/>
    </row>
    <row r="25" spans="1:10" ht="13.5" customHeight="1" x14ac:dyDescent="0.25">
      <c r="I25" s="1495"/>
      <c r="J25" s="1466"/>
    </row>
    <row r="26" spans="1:10" ht="13.5" customHeight="1" thickBot="1" x14ac:dyDescent="0.25">
      <c r="A26" s="1452" t="s">
        <v>432</v>
      </c>
      <c r="B26" s="1451" t="s">
        <v>619</v>
      </c>
      <c r="C26" s="1451" t="s">
        <v>143</v>
      </c>
      <c r="D26" s="1451" t="s">
        <v>144</v>
      </c>
      <c r="E26" s="1451" t="s">
        <v>145</v>
      </c>
      <c r="F26" s="1451" t="s">
        <v>146</v>
      </c>
      <c r="G26" s="1451" t="s">
        <v>147</v>
      </c>
      <c r="H26" s="1451"/>
      <c r="I26" s="1464" t="s">
        <v>1339</v>
      </c>
      <c r="J26" s="1463" t="s">
        <v>1338</v>
      </c>
    </row>
    <row r="27" spans="1:10" ht="13.5" customHeight="1" x14ac:dyDescent="0.2">
      <c r="A27" s="1442" t="s">
        <v>436</v>
      </c>
      <c r="B27" s="1444">
        <v>37.9</v>
      </c>
      <c r="C27" s="1459">
        <v>38.700000000000003</v>
      </c>
      <c r="D27" s="1459">
        <v>40.799999999999997</v>
      </c>
      <c r="E27" s="1459">
        <v>41.7</v>
      </c>
      <c r="F27" s="1459">
        <v>41.4</v>
      </c>
      <c r="G27" s="1459">
        <v>40</v>
      </c>
      <c r="H27" s="1459"/>
      <c r="I27" s="1461">
        <v>-2.0671834625323071E-2</v>
      </c>
      <c r="J27" s="1460">
        <v>-8.454106280193241E-2</v>
      </c>
    </row>
    <row r="28" spans="1:10" ht="13.5" customHeight="1" thickBot="1" x14ac:dyDescent="0.25">
      <c r="A28" s="1442" t="s">
        <v>439</v>
      </c>
      <c r="B28" s="1444">
        <v>35.5</v>
      </c>
      <c r="C28" s="1459">
        <v>34.799999999999997</v>
      </c>
      <c r="D28" s="1459">
        <v>33.700000000000003</v>
      </c>
      <c r="E28" s="1459">
        <v>39.299999999999997</v>
      </c>
      <c r="F28" s="1459">
        <v>40</v>
      </c>
      <c r="G28" s="1459">
        <v>37.5</v>
      </c>
      <c r="H28" s="1459"/>
      <c r="I28" s="1457">
        <v>2.0114942528735691E-2</v>
      </c>
      <c r="J28" s="1498">
        <v>-0.11250000000000004</v>
      </c>
    </row>
    <row r="30" spans="1:10" ht="13.5" customHeight="1" thickBot="1" x14ac:dyDescent="0.3"/>
    <row r="31" spans="1:10" ht="13.5" customHeight="1" x14ac:dyDescent="0.25">
      <c r="A31" s="1561" t="s">
        <v>540</v>
      </c>
      <c r="B31" s="1454"/>
      <c r="I31" s="1563" t="s">
        <v>423</v>
      </c>
      <c r="J31" s="1509"/>
    </row>
    <row r="32" spans="1:10" ht="13.5" customHeight="1" x14ac:dyDescent="0.25">
      <c r="I32" s="1495"/>
      <c r="J32" s="1466"/>
    </row>
    <row r="33" spans="1:10" ht="13.5" customHeight="1" thickBot="1" x14ac:dyDescent="0.25">
      <c r="A33" s="1452" t="s">
        <v>142</v>
      </c>
      <c r="B33" s="1451" t="s">
        <v>619</v>
      </c>
      <c r="C33" s="1451" t="s">
        <v>143</v>
      </c>
      <c r="D33" s="1451" t="s">
        <v>144</v>
      </c>
      <c r="E33" s="1451" t="s">
        <v>145</v>
      </c>
      <c r="F33" s="1451" t="s">
        <v>146</v>
      </c>
      <c r="G33" s="1451" t="s">
        <v>147</v>
      </c>
      <c r="H33" s="1451"/>
      <c r="I33" s="1464" t="s">
        <v>1339</v>
      </c>
      <c r="J33" s="1463" t="s">
        <v>1338</v>
      </c>
    </row>
    <row r="34" spans="1:10" ht="13.5" customHeight="1" x14ac:dyDescent="0.2">
      <c r="A34" s="1442" t="s">
        <v>153</v>
      </c>
      <c r="B34" s="1444">
        <v>64</v>
      </c>
      <c r="C34" s="1444">
        <v>63</v>
      </c>
      <c r="D34" s="1444">
        <v>61</v>
      </c>
      <c r="E34" s="1443">
        <v>64</v>
      </c>
      <c r="F34" s="1443">
        <v>74</v>
      </c>
      <c r="G34" s="1443">
        <v>75</v>
      </c>
      <c r="H34" s="1443"/>
      <c r="I34" s="1461">
        <v>1.5873015873015817E-2</v>
      </c>
      <c r="J34" s="1460">
        <v>-0.13513513513513509</v>
      </c>
    </row>
    <row r="35" spans="1:10" ht="13.5" customHeight="1" x14ac:dyDescent="0.2">
      <c r="A35" s="1442" t="s">
        <v>129</v>
      </c>
      <c r="B35" s="1444">
        <v>14</v>
      </c>
      <c r="C35" s="1444">
        <v>15</v>
      </c>
      <c r="D35" s="1444">
        <v>14</v>
      </c>
      <c r="E35" s="1443">
        <v>14</v>
      </c>
      <c r="F35" s="1443">
        <v>16</v>
      </c>
      <c r="G35" s="1443">
        <v>20</v>
      </c>
      <c r="H35" s="1443"/>
      <c r="I35" s="1461">
        <v>-6.6666666666666652E-2</v>
      </c>
      <c r="J35" s="1460">
        <v>-0.125</v>
      </c>
    </row>
    <row r="36" spans="1:10" ht="13.5" customHeight="1" x14ac:dyDescent="0.2">
      <c r="A36" s="1442" t="s">
        <v>161</v>
      </c>
      <c r="B36" s="1444">
        <v>5</v>
      </c>
      <c r="C36" s="1444">
        <v>13</v>
      </c>
      <c r="D36" s="1444">
        <v>7</v>
      </c>
      <c r="E36" s="1443">
        <v>6</v>
      </c>
      <c r="F36" s="1443">
        <v>5</v>
      </c>
      <c r="G36" s="1443">
        <v>19</v>
      </c>
      <c r="H36" s="1443"/>
      <c r="I36" s="1461">
        <v>-0.61538461538461542</v>
      </c>
      <c r="J36" s="1460">
        <v>0</v>
      </c>
    </row>
    <row r="37" spans="1:10" ht="13.5" customHeight="1" x14ac:dyDescent="0.2">
      <c r="A37" s="1442" t="s">
        <v>424</v>
      </c>
      <c r="B37" s="1444">
        <v>0</v>
      </c>
      <c r="C37" s="1444">
        <v>0</v>
      </c>
      <c r="D37" s="1444">
        <v>0</v>
      </c>
      <c r="E37" s="1443">
        <v>0</v>
      </c>
      <c r="F37" s="1443">
        <v>0</v>
      </c>
      <c r="G37" s="1443">
        <v>0</v>
      </c>
      <c r="H37" s="1443"/>
      <c r="I37" s="1461"/>
      <c r="J37" s="1460"/>
    </row>
    <row r="38" spans="1:10" ht="13.5" customHeight="1" x14ac:dyDescent="0.2">
      <c r="A38" s="1448" t="s">
        <v>172</v>
      </c>
      <c r="B38" s="1447">
        <v>83</v>
      </c>
      <c r="C38" s="1508">
        <v>91</v>
      </c>
      <c r="D38" s="1508">
        <v>82</v>
      </c>
      <c r="E38" s="1446">
        <v>84</v>
      </c>
      <c r="F38" s="1446">
        <v>95</v>
      </c>
      <c r="G38" s="1446">
        <v>114</v>
      </c>
      <c r="H38" s="1446"/>
      <c r="I38" s="1493">
        <v>-8.7912087912087933E-2</v>
      </c>
      <c r="J38" s="1492">
        <v>-0.12631578947368416</v>
      </c>
    </row>
    <row r="39" spans="1:10" ht="13.5" customHeight="1" x14ac:dyDescent="0.2">
      <c r="A39" s="1442" t="s">
        <v>183</v>
      </c>
      <c r="B39" s="1444">
        <v>-5</v>
      </c>
      <c r="C39" s="1444">
        <v>-5</v>
      </c>
      <c r="D39" s="1444">
        <v>-4</v>
      </c>
      <c r="E39" s="1443">
        <v>-4</v>
      </c>
      <c r="F39" s="1443">
        <v>-5</v>
      </c>
      <c r="G39" s="1443">
        <v>-5</v>
      </c>
      <c r="H39" s="1443"/>
      <c r="I39" s="1461">
        <v>0</v>
      </c>
      <c r="J39" s="1460">
        <v>0</v>
      </c>
    </row>
    <row r="40" spans="1:10" ht="13.5" customHeight="1" x14ac:dyDescent="0.2">
      <c r="A40" s="1442" t="s">
        <v>541</v>
      </c>
      <c r="B40" s="1444">
        <v>-11</v>
      </c>
      <c r="C40" s="1444">
        <v>-10</v>
      </c>
      <c r="D40" s="1444">
        <v>-11</v>
      </c>
      <c r="E40" s="1443">
        <v>-12</v>
      </c>
      <c r="F40" s="1443">
        <v>-12</v>
      </c>
      <c r="G40" s="1443">
        <v>-11</v>
      </c>
      <c r="H40" s="1443"/>
      <c r="I40" s="1461">
        <v>0.10000000000000009</v>
      </c>
      <c r="J40" s="1460">
        <v>-8.333333333333337E-2</v>
      </c>
    </row>
    <row r="41" spans="1:10" ht="13.5" customHeight="1" x14ac:dyDescent="0.2">
      <c r="A41" s="1448" t="s">
        <v>196</v>
      </c>
      <c r="B41" s="1447">
        <v>-16</v>
      </c>
      <c r="C41" s="1447">
        <v>-15</v>
      </c>
      <c r="D41" s="1447">
        <v>-15</v>
      </c>
      <c r="E41" s="1446">
        <v>-16</v>
      </c>
      <c r="F41" s="1446">
        <v>-17</v>
      </c>
      <c r="G41" s="1446">
        <v>-16</v>
      </c>
      <c r="H41" s="1446"/>
      <c r="I41" s="1493">
        <v>6.6666666666666652E-2</v>
      </c>
      <c r="J41" s="1492">
        <v>-5.8823529411764719E-2</v>
      </c>
    </row>
    <row r="42" spans="1:10" ht="13.5" customHeight="1" x14ac:dyDescent="0.2">
      <c r="A42" s="1448" t="s">
        <v>199</v>
      </c>
      <c r="B42" s="1447">
        <v>67</v>
      </c>
      <c r="C42" s="1447">
        <v>76</v>
      </c>
      <c r="D42" s="1447">
        <v>67</v>
      </c>
      <c r="E42" s="1446">
        <v>68</v>
      </c>
      <c r="F42" s="1446">
        <v>78</v>
      </c>
      <c r="G42" s="1446">
        <v>98</v>
      </c>
      <c r="H42" s="1446"/>
      <c r="I42" s="1493">
        <v>-0.11842105263157898</v>
      </c>
      <c r="J42" s="1492">
        <v>-0.14102564102564108</v>
      </c>
    </row>
    <row r="43" spans="1:10" ht="13.5" customHeight="1" x14ac:dyDescent="0.2">
      <c r="A43" s="1442" t="s">
        <v>201</v>
      </c>
      <c r="B43" s="1444">
        <v>-49</v>
      </c>
      <c r="C43" s="1444">
        <v>-59</v>
      </c>
      <c r="D43" s="1444">
        <v>-24</v>
      </c>
      <c r="E43" s="1443">
        <v>-15</v>
      </c>
      <c r="F43" s="1443">
        <v>-8</v>
      </c>
      <c r="G43" s="1443">
        <v>0</v>
      </c>
      <c r="H43" s="1443"/>
      <c r="I43" s="1461">
        <v>-0.16949152542372881</v>
      </c>
      <c r="J43" s="1460">
        <v>5.125</v>
      </c>
    </row>
    <row r="44" spans="1:10" ht="13.5" customHeight="1" x14ac:dyDescent="0.2">
      <c r="A44" s="1448" t="s">
        <v>202</v>
      </c>
      <c r="B44" s="1447">
        <v>18</v>
      </c>
      <c r="C44" s="1447">
        <v>17</v>
      </c>
      <c r="D44" s="1447">
        <v>43</v>
      </c>
      <c r="E44" s="1446">
        <v>53</v>
      </c>
      <c r="F44" s="1446">
        <v>70</v>
      </c>
      <c r="G44" s="1446">
        <v>98</v>
      </c>
      <c r="H44" s="1446"/>
      <c r="I44" s="1493">
        <v>5.8823529411764719E-2</v>
      </c>
      <c r="J44" s="1492">
        <v>-0.74285714285714288</v>
      </c>
    </row>
    <row r="45" spans="1:10" ht="13.5" customHeight="1" x14ac:dyDescent="0.2">
      <c r="A45" s="1442"/>
      <c r="B45" s="1444"/>
      <c r="C45" s="1507"/>
      <c r="D45" s="1507"/>
      <c r="E45" s="1443"/>
      <c r="F45" s="1443"/>
      <c r="G45" s="1443"/>
      <c r="H45" s="1443"/>
      <c r="I45" s="1487"/>
      <c r="J45" s="1486"/>
    </row>
    <row r="46" spans="1:10" ht="13.5" customHeight="1" x14ac:dyDescent="0.2">
      <c r="A46" s="1442" t="s">
        <v>426</v>
      </c>
      <c r="B46" s="1444">
        <v>19</v>
      </c>
      <c r="C46" s="1443">
        <v>16</v>
      </c>
      <c r="D46" s="1443">
        <v>18</v>
      </c>
      <c r="E46" s="1443">
        <v>19</v>
      </c>
      <c r="F46" s="1443">
        <v>18</v>
      </c>
      <c r="G46" s="1443">
        <v>14</v>
      </c>
      <c r="H46" s="1443"/>
      <c r="I46" s="1487"/>
      <c r="J46" s="1486"/>
    </row>
    <row r="47" spans="1:10" ht="13.5" customHeight="1" x14ac:dyDescent="0.2">
      <c r="A47" s="1503" t="s">
        <v>427</v>
      </c>
      <c r="B47" s="1444">
        <v>4</v>
      </c>
      <c r="C47" s="1444">
        <v>3</v>
      </c>
      <c r="D47" s="1444">
        <v>9</v>
      </c>
      <c r="E47" s="1506">
        <v>11</v>
      </c>
      <c r="F47" s="1506">
        <v>16</v>
      </c>
      <c r="G47" s="1506">
        <v>23</v>
      </c>
      <c r="H47" s="1506"/>
      <c r="I47" s="1505"/>
      <c r="J47" s="1504"/>
    </row>
    <row r="48" spans="1:10" ht="13.5" customHeight="1" x14ac:dyDescent="0.2">
      <c r="A48" s="1503" t="s">
        <v>428</v>
      </c>
      <c r="B48" s="1441">
        <v>1595</v>
      </c>
      <c r="C48" s="1441">
        <v>1528</v>
      </c>
      <c r="D48" s="1441">
        <v>1537</v>
      </c>
      <c r="E48" s="1475">
        <v>1552</v>
      </c>
      <c r="F48" s="1475">
        <v>1376</v>
      </c>
      <c r="G48" s="1475">
        <v>1311</v>
      </c>
      <c r="H48" s="1475"/>
      <c r="I48" s="1502">
        <v>4.3848167539267013E-2</v>
      </c>
      <c r="J48" s="1501">
        <v>0.15915697674418605</v>
      </c>
    </row>
    <row r="49" spans="1:10" ht="13.5" customHeight="1" x14ac:dyDescent="0.2">
      <c r="A49" s="1442" t="s">
        <v>429</v>
      </c>
      <c r="B49" s="1441">
        <v>9697</v>
      </c>
      <c r="C49" s="1441">
        <v>9355</v>
      </c>
      <c r="D49" s="1441">
        <v>9390</v>
      </c>
      <c r="E49" s="1475">
        <v>9597</v>
      </c>
      <c r="F49" s="1475">
        <v>9785</v>
      </c>
      <c r="G49" s="1475">
        <v>9345</v>
      </c>
      <c r="H49" s="1475"/>
      <c r="I49" s="1502">
        <v>3.6557990379476157E-2</v>
      </c>
      <c r="J49" s="1501">
        <v>-8.9933571793561207E-3</v>
      </c>
    </row>
    <row r="50" spans="1:10" ht="13.5" customHeight="1" thickBot="1" x14ac:dyDescent="0.25">
      <c r="A50" s="1442" t="s">
        <v>430</v>
      </c>
      <c r="B50" s="1444">
        <v>79</v>
      </c>
      <c r="C50" s="1444">
        <v>81</v>
      </c>
      <c r="D50" s="1444">
        <v>76</v>
      </c>
      <c r="E50" s="1441">
        <v>79</v>
      </c>
      <c r="F50" s="1441">
        <v>79</v>
      </c>
      <c r="G50" s="1441">
        <v>79</v>
      </c>
      <c r="H50" s="1441"/>
      <c r="I50" s="1457">
        <v>-2.4691358024691357E-2</v>
      </c>
      <c r="J50" s="1498">
        <v>0</v>
      </c>
    </row>
    <row r="51" spans="1:10" ht="13.5" customHeight="1" x14ac:dyDescent="0.25">
      <c r="A51" s="1471"/>
      <c r="B51" s="1471"/>
    </row>
    <row r="52" spans="1:10" s="1500" customFormat="1" ht="13.5" customHeight="1" thickBot="1" x14ac:dyDescent="0.3">
      <c r="A52" s="1426"/>
      <c r="B52" s="1426"/>
      <c r="C52" s="1427"/>
      <c r="D52" s="1426"/>
      <c r="E52" s="1426"/>
      <c r="F52" s="1426"/>
      <c r="G52" s="1426"/>
      <c r="H52" s="1426"/>
      <c r="I52" s="1426"/>
      <c r="J52" s="1426"/>
    </row>
    <row r="53" spans="1:10" ht="13.5" customHeight="1" x14ac:dyDescent="0.2">
      <c r="A53" s="1561" t="s">
        <v>542</v>
      </c>
      <c r="B53" s="1454"/>
      <c r="C53" s="1500"/>
      <c r="D53" s="1500"/>
      <c r="E53" s="1500"/>
      <c r="F53" s="1500"/>
      <c r="G53" s="1500"/>
      <c r="H53" s="1500"/>
      <c r="I53" s="1563" t="s">
        <v>423</v>
      </c>
      <c r="J53" s="1499"/>
    </row>
    <row r="54" spans="1:10" ht="13.5" customHeight="1" x14ac:dyDescent="0.25">
      <c r="I54" s="1495"/>
      <c r="J54" s="1466"/>
    </row>
    <row r="55" spans="1:10" ht="13.5" customHeight="1" thickBot="1" x14ac:dyDescent="0.25">
      <c r="A55" s="1452" t="s">
        <v>432</v>
      </c>
      <c r="B55" s="1451" t="s">
        <v>619</v>
      </c>
      <c r="C55" s="1451" t="s">
        <v>143</v>
      </c>
      <c r="D55" s="1451" t="s">
        <v>144</v>
      </c>
      <c r="E55" s="1451" t="s">
        <v>145</v>
      </c>
      <c r="F55" s="1451" t="s">
        <v>146</v>
      </c>
      <c r="G55" s="1451" t="s">
        <v>147</v>
      </c>
      <c r="H55" s="1451"/>
      <c r="I55" s="1464" t="s">
        <v>1339</v>
      </c>
      <c r="J55" s="1463" t="s">
        <v>1338</v>
      </c>
    </row>
    <row r="56" spans="1:10" ht="13.5" customHeight="1" x14ac:dyDescent="0.2">
      <c r="A56" s="1442" t="s">
        <v>436</v>
      </c>
      <c r="B56" s="1459">
        <v>12</v>
      </c>
      <c r="C56" s="1459">
        <v>11.8</v>
      </c>
      <c r="D56" s="1444">
        <v>12</v>
      </c>
      <c r="E56" s="1459">
        <v>11.9</v>
      </c>
      <c r="F56" s="1459">
        <v>12.4</v>
      </c>
      <c r="G56" s="1459">
        <v>12.4</v>
      </c>
      <c r="H56" s="1459"/>
      <c r="I56" s="1461">
        <v>1.6949152542372836E-2</v>
      </c>
      <c r="J56" s="1460">
        <v>-3.2258064516129115E-2</v>
      </c>
    </row>
    <row r="57" spans="1:10" ht="13.5" customHeight="1" thickBot="1" x14ac:dyDescent="0.25">
      <c r="A57" s="1442" t="s">
        <v>439</v>
      </c>
      <c r="B57" s="1459">
        <v>5.0999999999999996</v>
      </c>
      <c r="C57" s="1459">
        <v>4.7</v>
      </c>
      <c r="D57" s="1444">
        <v>4.5999999999999996</v>
      </c>
      <c r="E57" s="1459">
        <v>4.8</v>
      </c>
      <c r="F57" s="1459">
        <v>5.4</v>
      </c>
      <c r="G57" s="1459">
        <v>5.5</v>
      </c>
      <c r="H57" s="1459"/>
      <c r="I57" s="1457">
        <v>8.5106382978723305E-2</v>
      </c>
      <c r="J57" s="1498">
        <v>-5.5555555555555691E-2</v>
      </c>
    </row>
    <row r="58" spans="1:10" ht="13.5" customHeight="1" x14ac:dyDescent="0.25">
      <c r="B58" s="1496"/>
      <c r="J58" s="1497"/>
    </row>
    <row r="59" spans="1:10" ht="13.5" customHeight="1" x14ac:dyDescent="0.25">
      <c r="B59" s="1496"/>
    </row>
    <row r="60" spans="1:10" ht="13.5" customHeight="1" x14ac:dyDescent="0.25">
      <c r="B60" s="1496"/>
    </row>
  </sheetData>
  <printOptions horizontalCentered="1"/>
  <pageMargins left="0.7" right="0.7" top="0.75" bottom="0.75" header="0.3" footer="0.3"/>
  <pageSetup paperSize="9" scale="77" orientation="portrait" r:id="rId1"/>
  <headerFooter>
    <oddHeader>&amp;R&amp;"Arial,Normal"&amp;8Wholesale Banking</oddHeader>
    <oddFooter>&amp;C&amp;7Fact book - Q4 2016</oddFooter>
  </headerFooter>
  <colBreaks count="1" manualBreakCount="1">
    <brk id="10" max="36"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59999389629810485"/>
  </sheetPr>
  <dimension ref="A1:N59"/>
  <sheetViews>
    <sheetView view="pageLayout" topLeftCell="A34" zoomScaleNormal="100" zoomScaleSheetLayoutView="100" workbookViewId="0">
      <selection activeCell="F82" sqref="F82"/>
    </sheetView>
  </sheetViews>
  <sheetFormatPr defaultRowHeight="11.25" x14ac:dyDescent="0.2"/>
  <cols>
    <col min="1" max="1" width="33.33203125" style="1426" customWidth="1"/>
    <col min="2" max="7" width="8" style="1426" customWidth="1"/>
    <col min="8" max="8" width="7.6640625" style="1426" customWidth="1"/>
    <col min="9" max="9" width="9.6640625" style="1426" customWidth="1"/>
    <col min="10" max="10" width="9" style="1426" customWidth="1"/>
    <col min="11" max="12" width="9.83203125" style="1426" customWidth="1"/>
    <col min="13" max="14" width="14.33203125" style="1426" customWidth="1"/>
    <col min="15" max="16384" width="9.33203125" style="1426"/>
  </cols>
  <sheetData>
    <row r="1" spans="1:14" ht="13.5" customHeight="1" x14ac:dyDescent="0.2">
      <c r="A1" s="1561" t="s">
        <v>543</v>
      </c>
      <c r="B1" s="1454"/>
      <c r="I1" s="1563" t="s">
        <v>423</v>
      </c>
      <c r="J1" s="1470"/>
      <c r="K1" s="1563" t="s">
        <v>431</v>
      </c>
      <c r="L1" s="1469"/>
    </row>
    <row r="2" spans="1:14" ht="13.5" customHeight="1" x14ac:dyDescent="0.2">
      <c r="I2" s="1495"/>
      <c r="J2" s="1455"/>
      <c r="K2" s="1495"/>
      <c r="L2" s="1466"/>
      <c r="N2" s="1455"/>
    </row>
    <row r="3" spans="1:14" ht="13.5" customHeight="1" thickBot="1" x14ac:dyDescent="0.25">
      <c r="A3" s="1452" t="s">
        <v>142</v>
      </c>
      <c r="B3" s="1452" t="s">
        <v>619</v>
      </c>
      <c r="C3" s="1451" t="s">
        <v>143</v>
      </c>
      <c r="D3" s="1451" t="s">
        <v>144</v>
      </c>
      <c r="E3" s="1451" t="s">
        <v>145</v>
      </c>
      <c r="F3" s="1451" t="s">
        <v>146</v>
      </c>
      <c r="G3" s="1451" t="s">
        <v>147</v>
      </c>
      <c r="H3" s="1451"/>
      <c r="I3" s="1464" t="s">
        <v>1339</v>
      </c>
      <c r="J3" s="1451" t="s">
        <v>1338</v>
      </c>
      <c r="K3" s="1464" t="s">
        <v>1339</v>
      </c>
      <c r="L3" s="1463" t="s">
        <v>1338</v>
      </c>
      <c r="N3" s="1455"/>
    </row>
    <row r="4" spans="1:14" ht="13.5" customHeight="1" x14ac:dyDescent="0.2">
      <c r="A4" s="1442" t="s">
        <v>153</v>
      </c>
      <c r="B4" s="1444">
        <v>39</v>
      </c>
      <c r="C4" s="1444">
        <v>41</v>
      </c>
      <c r="D4" s="1444">
        <v>45</v>
      </c>
      <c r="E4" s="1444">
        <v>48</v>
      </c>
      <c r="F4" s="1444">
        <v>53</v>
      </c>
      <c r="G4" s="1444">
        <v>53</v>
      </c>
      <c r="H4" s="1444"/>
      <c r="I4" s="1545">
        <v>-4.8780487804878092E-2</v>
      </c>
      <c r="J4" s="1546">
        <v>-0.26415094339622647</v>
      </c>
      <c r="K4" s="1545">
        <v>-8.3781725264735513E-2</v>
      </c>
      <c r="L4" s="1560">
        <v>-0.30596862146619269</v>
      </c>
      <c r="N4" s="1455"/>
    </row>
    <row r="5" spans="1:14" ht="13.5" customHeight="1" x14ac:dyDescent="0.2">
      <c r="A5" s="1442" t="s">
        <v>129</v>
      </c>
      <c r="B5" s="1444">
        <v>4</v>
      </c>
      <c r="C5" s="1444">
        <v>4</v>
      </c>
      <c r="D5" s="1444">
        <v>3</v>
      </c>
      <c r="E5" s="1444">
        <v>3</v>
      </c>
      <c r="F5" s="1444">
        <v>4</v>
      </c>
      <c r="G5" s="1444">
        <v>4</v>
      </c>
      <c r="H5" s="1444"/>
      <c r="I5" s="1545">
        <v>0</v>
      </c>
      <c r="J5" s="1546">
        <v>0</v>
      </c>
      <c r="K5" s="1545">
        <v>0.27080181543116488</v>
      </c>
      <c r="L5" s="1544">
        <v>0.14161456917640663</v>
      </c>
      <c r="N5" s="1455"/>
    </row>
    <row r="6" spans="1:14" ht="13.5" customHeight="1" x14ac:dyDescent="0.2">
      <c r="A6" s="1442" t="s">
        <v>161</v>
      </c>
      <c r="B6" s="1444">
        <v>4</v>
      </c>
      <c r="C6" s="1444">
        <v>3</v>
      </c>
      <c r="D6" s="1444">
        <v>4</v>
      </c>
      <c r="E6" s="1444">
        <v>4</v>
      </c>
      <c r="F6" s="1444">
        <v>3</v>
      </c>
      <c r="G6" s="1444">
        <v>0</v>
      </c>
      <c r="H6" s="1444"/>
      <c r="I6" s="1545">
        <v>0.33333333333333326</v>
      </c>
      <c r="J6" s="1546">
        <v>0.33333333333333326</v>
      </c>
      <c r="K6" s="1545">
        <v>0.2740532959326788</v>
      </c>
      <c r="L6" s="1544">
        <v>0.55707919094960578</v>
      </c>
      <c r="N6" s="1455"/>
    </row>
    <row r="7" spans="1:14" ht="13.5" customHeight="1" x14ac:dyDescent="0.2">
      <c r="A7" s="1442" t="s">
        <v>424</v>
      </c>
      <c r="B7" s="1444">
        <v>0</v>
      </c>
      <c r="C7" s="1444">
        <v>0</v>
      </c>
      <c r="D7" s="1444">
        <v>0</v>
      </c>
      <c r="E7" s="1444">
        <v>0</v>
      </c>
      <c r="F7" s="1444">
        <v>1</v>
      </c>
      <c r="G7" s="1444">
        <v>0</v>
      </c>
      <c r="H7" s="1444"/>
      <c r="I7" s="1545"/>
      <c r="J7" s="1546"/>
      <c r="K7" s="1545"/>
      <c r="L7" s="1544"/>
    </row>
    <row r="8" spans="1:14" ht="13.5" customHeight="1" x14ac:dyDescent="0.2">
      <c r="A8" s="1448" t="s">
        <v>455</v>
      </c>
      <c r="B8" s="1447">
        <v>47</v>
      </c>
      <c r="C8" s="1447">
        <v>48</v>
      </c>
      <c r="D8" s="1447">
        <v>52</v>
      </c>
      <c r="E8" s="1447">
        <v>55</v>
      </c>
      <c r="F8" s="1447">
        <v>61</v>
      </c>
      <c r="G8" s="1447">
        <v>57</v>
      </c>
      <c r="H8" s="1447"/>
      <c r="I8" s="1558">
        <v>-2.083333333333337E-2</v>
      </c>
      <c r="J8" s="1559">
        <v>-0.22950819672131151</v>
      </c>
      <c r="K8" s="1558">
        <v>-3.3229643953087563E-2</v>
      </c>
      <c r="L8" s="1557">
        <v>-0.24613619601737277</v>
      </c>
    </row>
    <row r="9" spans="1:14" ht="13.5" customHeight="1" x14ac:dyDescent="0.2">
      <c r="A9" s="1442" t="s">
        <v>183</v>
      </c>
      <c r="B9" s="1444">
        <v>-10</v>
      </c>
      <c r="C9" s="1444">
        <v>-9</v>
      </c>
      <c r="D9" s="1444">
        <v>-7</v>
      </c>
      <c r="E9" s="1444">
        <v>-8</v>
      </c>
      <c r="F9" s="1444">
        <v>-10</v>
      </c>
      <c r="G9" s="1444">
        <v>-11</v>
      </c>
      <c r="H9" s="1444"/>
      <c r="I9" s="1545">
        <v>0.11111111111111116</v>
      </c>
      <c r="J9" s="1546">
        <v>0</v>
      </c>
      <c r="K9" s="1545">
        <v>-3.0148019155420112E-2</v>
      </c>
      <c r="L9" s="1544">
        <v>-0.10008079175924056</v>
      </c>
    </row>
    <row r="10" spans="1:14" ht="13.5" customHeight="1" x14ac:dyDescent="0.2">
      <c r="A10" s="1442" t="s">
        <v>456</v>
      </c>
      <c r="B10" s="1444">
        <v>-5</v>
      </c>
      <c r="C10" s="1444">
        <v>-4</v>
      </c>
      <c r="D10" s="1444">
        <v>-4</v>
      </c>
      <c r="E10" s="1444">
        <v>-4</v>
      </c>
      <c r="F10" s="1444">
        <v>-6</v>
      </c>
      <c r="G10" s="1444">
        <v>-6</v>
      </c>
      <c r="H10" s="1444"/>
      <c r="I10" s="1545">
        <v>0.25</v>
      </c>
      <c r="J10" s="1546">
        <v>-0.16666666666666663</v>
      </c>
      <c r="K10" s="1545">
        <v>0.22383444338725023</v>
      </c>
      <c r="L10" s="1544">
        <v>-0.1579378068739771</v>
      </c>
    </row>
    <row r="11" spans="1:14" ht="13.5" customHeight="1" x14ac:dyDescent="0.2">
      <c r="A11" s="1448" t="s">
        <v>457</v>
      </c>
      <c r="B11" s="1447">
        <v>-16</v>
      </c>
      <c r="C11" s="1447">
        <v>-14</v>
      </c>
      <c r="D11" s="1447">
        <v>-12</v>
      </c>
      <c r="E11" s="1447">
        <v>-13</v>
      </c>
      <c r="F11" s="1447">
        <v>-16</v>
      </c>
      <c r="G11" s="1447">
        <v>-18</v>
      </c>
      <c r="H11" s="1447"/>
      <c r="I11" s="1558">
        <v>0.14285714285714279</v>
      </c>
      <c r="J11" s="1559">
        <v>0</v>
      </c>
      <c r="K11" s="1558">
        <v>7.144866385372714E-2</v>
      </c>
      <c r="L11" s="1557">
        <v>-7.4193352372850463E-2</v>
      </c>
    </row>
    <row r="12" spans="1:14" ht="13.5" customHeight="1" x14ac:dyDescent="0.2">
      <c r="A12" s="1448" t="s">
        <v>199</v>
      </c>
      <c r="B12" s="1447">
        <v>31</v>
      </c>
      <c r="C12" s="1447">
        <v>34</v>
      </c>
      <c r="D12" s="1447">
        <v>40</v>
      </c>
      <c r="E12" s="1447">
        <v>42</v>
      </c>
      <c r="F12" s="1447">
        <v>45</v>
      </c>
      <c r="G12" s="1447">
        <v>39</v>
      </c>
      <c r="H12" s="1447"/>
      <c r="I12" s="1558">
        <v>-8.8235294117647078E-2</v>
      </c>
      <c r="J12" s="1559">
        <v>-0.31111111111111112</v>
      </c>
      <c r="K12" s="1558">
        <v>-7.7824744431453666E-2</v>
      </c>
      <c r="L12" s="1557">
        <v>-0.30965685944478105</v>
      </c>
    </row>
    <row r="13" spans="1:14" ht="13.5" customHeight="1" x14ac:dyDescent="0.2">
      <c r="A13" s="1442" t="s">
        <v>201</v>
      </c>
      <c r="B13" s="1444">
        <v>-9</v>
      </c>
      <c r="C13" s="1444">
        <v>-3</v>
      </c>
      <c r="D13" s="1444">
        <v>-15</v>
      </c>
      <c r="E13" s="1444">
        <v>-4</v>
      </c>
      <c r="F13" s="1444">
        <v>-2</v>
      </c>
      <c r="G13" s="1444">
        <v>-7</v>
      </c>
      <c r="H13" s="1444"/>
      <c r="I13" s="1545">
        <v>2</v>
      </c>
      <c r="J13" s="1546">
        <v>3.5</v>
      </c>
      <c r="K13" s="1545">
        <v>1.5347560975609755</v>
      </c>
      <c r="L13" s="1544">
        <v>3.3989417989417992</v>
      </c>
    </row>
    <row r="14" spans="1:14" ht="13.5" customHeight="1" x14ac:dyDescent="0.2">
      <c r="A14" s="1448" t="s">
        <v>202</v>
      </c>
      <c r="B14" s="1447">
        <v>22</v>
      </c>
      <c r="C14" s="1447">
        <v>31</v>
      </c>
      <c r="D14" s="1447">
        <v>25</v>
      </c>
      <c r="E14" s="1447">
        <v>38</v>
      </c>
      <c r="F14" s="1447">
        <v>43</v>
      </c>
      <c r="G14" s="1447">
        <v>32</v>
      </c>
      <c r="H14" s="1447"/>
      <c r="I14" s="1558">
        <v>-0.29032258064516125</v>
      </c>
      <c r="J14" s="1559">
        <v>-0.48837209302325579</v>
      </c>
      <c r="K14" s="1558">
        <v>-0.25368221564650728</v>
      </c>
      <c r="L14" s="1557">
        <v>-0.47391487766007312</v>
      </c>
    </row>
    <row r="15" spans="1:14" ht="13.5" customHeight="1" x14ac:dyDescent="0.2">
      <c r="A15" s="1442"/>
      <c r="B15" s="1471"/>
      <c r="C15" s="1556"/>
      <c r="D15" s="1556"/>
      <c r="E15" s="1556"/>
      <c r="F15" s="1556"/>
      <c r="G15" s="1556"/>
      <c r="H15" s="1556"/>
      <c r="I15" s="1554"/>
      <c r="J15" s="1555"/>
      <c r="K15" s="1554"/>
      <c r="L15" s="1553"/>
    </row>
    <row r="16" spans="1:14" ht="13.5" customHeight="1" x14ac:dyDescent="0.2">
      <c r="A16" s="1442" t="s">
        <v>426</v>
      </c>
      <c r="B16" s="1444">
        <v>34</v>
      </c>
      <c r="C16" s="1441">
        <v>29</v>
      </c>
      <c r="D16" s="1441">
        <v>23</v>
      </c>
      <c r="E16" s="1441">
        <v>24</v>
      </c>
      <c r="F16" s="1441">
        <v>26</v>
      </c>
      <c r="G16" s="1441">
        <v>32</v>
      </c>
      <c r="H16" s="1441"/>
      <c r="I16" s="1551"/>
      <c r="J16" s="1552"/>
      <c r="K16" s="1551"/>
      <c r="L16" s="1550"/>
    </row>
    <row r="17" spans="1:14" ht="13.5" customHeight="1" x14ac:dyDescent="0.2">
      <c r="A17" s="1442" t="s">
        <v>427</v>
      </c>
      <c r="B17" s="1444">
        <v>15</v>
      </c>
      <c r="C17" s="1475">
        <v>20</v>
      </c>
      <c r="D17" s="1475">
        <v>16</v>
      </c>
      <c r="E17" s="1475">
        <v>24</v>
      </c>
      <c r="F17" s="1475">
        <v>27</v>
      </c>
      <c r="G17" s="1475">
        <v>20</v>
      </c>
      <c r="H17" s="1475"/>
      <c r="I17" s="1548"/>
      <c r="J17" s="1549"/>
      <c r="K17" s="1548"/>
      <c r="L17" s="1547"/>
    </row>
    <row r="18" spans="1:14" ht="13.5" customHeight="1" x14ac:dyDescent="0.2">
      <c r="A18" s="1442" t="s">
        <v>428</v>
      </c>
      <c r="B18" s="1444">
        <v>430</v>
      </c>
      <c r="C18" s="1475">
        <v>459</v>
      </c>
      <c r="D18" s="1475">
        <v>484</v>
      </c>
      <c r="E18" s="1475">
        <v>505</v>
      </c>
      <c r="F18" s="1475">
        <v>471</v>
      </c>
      <c r="G18" s="1475">
        <v>476</v>
      </c>
      <c r="H18" s="1475"/>
      <c r="I18" s="1545">
        <v>-6.31808278867102E-2</v>
      </c>
      <c r="J18" s="1546">
        <v>-8.7048832271762189E-2</v>
      </c>
      <c r="K18" s="1545"/>
      <c r="L18" s="1544"/>
    </row>
    <row r="19" spans="1:14" ht="13.5" customHeight="1" x14ac:dyDescent="0.2">
      <c r="A19" s="1442" t="s">
        <v>429</v>
      </c>
      <c r="B19" s="1441">
        <v>2744</v>
      </c>
      <c r="C19" s="1475">
        <v>2911</v>
      </c>
      <c r="D19" s="1475">
        <v>3140</v>
      </c>
      <c r="E19" s="1475">
        <v>3289</v>
      </c>
      <c r="F19" s="1475">
        <v>3363</v>
      </c>
      <c r="G19" s="1475">
        <v>3455</v>
      </c>
      <c r="H19" s="1475"/>
      <c r="I19" s="1545">
        <v>-5.7368601855032675E-2</v>
      </c>
      <c r="J19" s="1546">
        <v>-0.18406184953910198</v>
      </c>
      <c r="K19" s="1545"/>
      <c r="L19" s="1544"/>
    </row>
    <row r="20" spans="1:14" ht="13.5" customHeight="1" thickBot="1" x14ac:dyDescent="0.25">
      <c r="A20" s="1442" t="s">
        <v>430</v>
      </c>
      <c r="B20" s="1543">
        <v>722</v>
      </c>
      <c r="C20" s="1441">
        <v>776</v>
      </c>
      <c r="D20" s="1441">
        <v>792</v>
      </c>
      <c r="E20" s="1441">
        <v>809</v>
      </c>
      <c r="F20" s="1441">
        <v>846</v>
      </c>
      <c r="G20" s="1441">
        <v>917</v>
      </c>
      <c r="H20" s="1441"/>
      <c r="I20" s="1541">
        <v>-6.9587628865979356E-2</v>
      </c>
      <c r="J20" s="1542">
        <v>-0.14657210401891252</v>
      </c>
      <c r="K20" s="1541"/>
      <c r="L20" s="1540"/>
    </row>
    <row r="21" spans="1:14" ht="13.5" customHeight="1" x14ac:dyDescent="0.2"/>
    <row r="22" spans="1:14" ht="13.5" customHeight="1" thickBot="1" x14ac:dyDescent="0.25"/>
    <row r="23" spans="1:14" ht="13.5" customHeight="1" x14ac:dyDescent="0.2">
      <c r="A23" s="1561" t="s">
        <v>544</v>
      </c>
      <c r="B23" s="1454"/>
      <c r="I23" s="1563" t="s">
        <v>423</v>
      </c>
      <c r="J23" s="1470"/>
      <c r="K23" s="1563" t="s">
        <v>431</v>
      </c>
      <c r="L23" s="1539"/>
      <c r="M23" s="1454"/>
    </row>
    <row r="24" spans="1:14" ht="13.5" customHeight="1" x14ac:dyDescent="0.2">
      <c r="I24" s="1495"/>
      <c r="J24" s="1455"/>
      <c r="K24" s="1495"/>
      <c r="L24" s="1466"/>
      <c r="N24" s="1455"/>
    </row>
    <row r="25" spans="1:14" ht="13.5" customHeight="1" thickBot="1" x14ac:dyDescent="0.25">
      <c r="A25" s="1452" t="s">
        <v>432</v>
      </c>
      <c r="B25" s="1452" t="s">
        <v>619</v>
      </c>
      <c r="C25" s="1451" t="s">
        <v>143</v>
      </c>
      <c r="D25" s="1451" t="s">
        <v>144</v>
      </c>
      <c r="E25" s="1451" t="s">
        <v>145</v>
      </c>
      <c r="F25" s="1451" t="s">
        <v>146</v>
      </c>
      <c r="G25" s="1451" t="s">
        <v>147</v>
      </c>
      <c r="H25" s="1451"/>
      <c r="I25" s="1464" t="s">
        <v>1339</v>
      </c>
      <c r="J25" s="1451" t="s">
        <v>1338</v>
      </c>
      <c r="K25" s="1464" t="s">
        <v>1339</v>
      </c>
      <c r="L25" s="1463" t="s">
        <v>1338</v>
      </c>
      <c r="N25" s="1455"/>
    </row>
    <row r="26" spans="1:14" ht="13.5" customHeight="1" x14ac:dyDescent="0.2">
      <c r="A26" s="1442" t="s">
        <v>433</v>
      </c>
      <c r="B26" s="1459">
        <v>3.8</v>
      </c>
      <c r="C26" s="1459">
        <v>3.8</v>
      </c>
      <c r="D26" s="1459">
        <v>4.7</v>
      </c>
      <c r="E26" s="1459">
        <v>5.3</v>
      </c>
      <c r="F26" s="1459">
        <v>5.7</v>
      </c>
      <c r="G26" s="1459">
        <v>5.7</v>
      </c>
      <c r="H26" s="1459"/>
      <c r="I26" s="1461">
        <v>0</v>
      </c>
      <c r="J26" s="1462">
        <v>-0.33333333333333337</v>
      </c>
      <c r="K26" s="1461"/>
      <c r="L26" s="1460"/>
      <c r="N26" s="1455"/>
    </row>
    <row r="27" spans="1:14" ht="13.5" customHeight="1" thickBot="1" x14ac:dyDescent="0.25">
      <c r="A27" s="1538" t="s">
        <v>434</v>
      </c>
      <c r="B27" s="1536">
        <v>0.2</v>
      </c>
      <c r="C27" s="1536">
        <v>0.2</v>
      </c>
      <c r="D27" s="1536">
        <v>0.3</v>
      </c>
      <c r="E27" s="1536">
        <v>0.3</v>
      </c>
      <c r="F27" s="1536">
        <v>0.3</v>
      </c>
      <c r="G27" s="1536">
        <v>0.3</v>
      </c>
      <c r="H27" s="1536"/>
      <c r="I27" s="1534">
        <v>0</v>
      </c>
      <c r="J27" s="1535">
        <v>-0.33333333333333326</v>
      </c>
      <c r="K27" s="1534"/>
      <c r="L27" s="1533"/>
      <c r="N27" s="1455"/>
    </row>
    <row r="28" spans="1:14" ht="13.5" customHeight="1" x14ac:dyDescent="0.2">
      <c r="A28" s="1448" t="s">
        <v>436</v>
      </c>
      <c r="B28" s="1532">
        <v>4</v>
      </c>
      <c r="C28" s="1532">
        <v>4</v>
      </c>
      <c r="D28" s="1532">
        <v>5</v>
      </c>
      <c r="E28" s="1532">
        <v>5.6</v>
      </c>
      <c r="F28" s="1532">
        <v>6</v>
      </c>
      <c r="G28" s="1532">
        <v>6</v>
      </c>
      <c r="H28" s="1532"/>
      <c r="I28" s="1493">
        <v>0</v>
      </c>
      <c r="J28" s="1494">
        <v>-0.33333333333333337</v>
      </c>
      <c r="K28" s="1493">
        <v>-0.04</v>
      </c>
      <c r="L28" s="1526">
        <v>-0.36</v>
      </c>
    </row>
    <row r="29" spans="1:14" ht="13.5" customHeight="1" x14ac:dyDescent="0.2">
      <c r="A29" s="1442"/>
      <c r="B29" s="1444"/>
      <c r="C29" s="1444"/>
      <c r="D29" s="1444"/>
      <c r="E29" s="1444"/>
      <c r="F29" s="1444"/>
      <c r="G29" s="1444"/>
      <c r="H29" s="1444"/>
      <c r="I29" s="1461"/>
      <c r="J29" s="1462"/>
      <c r="K29" s="1461"/>
      <c r="L29" s="1516"/>
    </row>
    <row r="30" spans="1:14" ht="13.5" customHeight="1" x14ac:dyDescent="0.2">
      <c r="A30" s="1442" t="s">
        <v>437</v>
      </c>
      <c r="B30" s="1444">
        <v>0.6</v>
      </c>
      <c r="C30" s="1459">
        <v>0.6</v>
      </c>
      <c r="D30" s="1459">
        <v>0.6</v>
      </c>
      <c r="E30" s="1459">
        <v>0.5</v>
      </c>
      <c r="F30" s="1459">
        <v>0.7</v>
      </c>
      <c r="G30" s="1459">
        <v>0.4</v>
      </c>
      <c r="H30" s="1459"/>
      <c r="I30" s="1461">
        <v>0</v>
      </c>
      <c r="J30" s="1462">
        <v>-0.14285714285714279</v>
      </c>
      <c r="K30" s="1461"/>
      <c r="L30" s="1516"/>
    </row>
    <row r="31" spans="1:14" ht="13.5" customHeight="1" thickBot="1" x14ac:dyDescent="0.25">
      <c r="A31" s="1538" t="s">
        <v>438</v>
      </c>
      <c r="B31" s="1537">
        <v>0.1</v>
      </c>
      <c r="C31" s="1536">
        <v>0.1</v>
      </c>
      <c r="D31" s="1536">
        <v>0.1</v>
      </c>
      <c r="E31" s="1536">
        <v>0.1</v>
      </c>
      <c r="F31" s="1536">
        <v>0.1</v>
      </c>
      <c r="G31" s="1536">
        <v>0.1</v>
      </c>
      <c r="H31" s="1536"/>
      <c r="I31" s="1534">
        <v>0</v>
      </c>
      <c r="J31" s="1535">
        <v>0</v>
      </c>
      <c r="K31" s="1534"/>
      <c r="L31" s="1533"/>
    </row>
    <row r="32" spans="1:14" ht="13.5" customHeight="1" thickBot="1" x14ac:dyDescent="0.25">
      <c r="A32" s="1448" t="s">
        <v>439</v>
      </c>
      <c r="B32" s="1447">
        <v>0.7</v>
      </c>
      <c r="C32" s="1532">
        <v>0.7</v>
      </c>
      <c r="D32" s="1532">
        <v>0.7</v>
      </c>
      <c r="E32" s="1532">
        <v>0.6</v>
      </c>
      <c r="F32" s="1532">
        <v>0.79999999999999993</v>
      </c>
      <c r="G32" s="1532">
        <v>0.5</v>
      </c>
      <c r="H32" s="1532"/>
      <c r="I32" s="1530">
        <v>0</v>
      </c>
      <c r="J32" s="1531">
        <v>-0.125</v>
      </c>
      <c r="K32" s="1530">
        <v>-0.04</v>
      </c>
      <c r="L32" s="1529">
        <v>-0.23</v>
      </c>
    </row>
    <row r="33" spans="1:12" ht="13.5" customHeight="1" x14ac:dyDescent="0.2"/>
    <row r="34" spans="1:12" ht="13.5" customHeight="1" thickBot="1" x14ac:dyDescent="0.25"/>
    <row r="35" spans="1:12" ht="13.5" customHeight="1" x14ac:dyDescent="0.2">
      <c r="A35" s="1561" t="s">
        <v>545</v>
      </c>
      <c r="B35" s="1454"/>
      <c r="I35" s="1563" t="s">
        <v>423</v>
      </c>
      <c r="J35" s="1510"/>
    </row>
    <row r="36" spans="1:12" ht="13.5" customHeight="1" x14ac:dyDescent="0.2">
      <c r="I36" s="1495"/>
      <c r="J36" s="1466"/>
    </row>
    <row r="37" spans="1:12" ht="13.5" customHeight="1" thickBot="1" x14ac:dyDescent="0.25">
      <c r="A37" s="1452" t="s">
        <v>142</v>
      </c>
      <c r="B37" s="1452" t="s">
        <v>619</v>
      </c>
      <c r="C37" s="1451" t="s">
        <v>143</v>
      </c>
      <c r="D37" s="1451" t="s">
        <v>144</v>
      </c>
      <c r="E37" s="1451" t="s">
        <v>145</v>
      </c>
      <c r="F37" s="1451" t="s">
        <v>146</v>
      </c>
      <c r="G37" s="1451" t="s">
        <v>147</v>
      </c>
      <c r="H37" s="1451"/>
      <c r="I37" s="1464" t="s">
        <v>1339</v>
      </c>
      <c r="J37" s="1463" t="s">
        <v>1338</v>
      </c>
      <c r="K37" s="1450"/>
      <c r="L37" s="1450"/>
    </row>
    <row r="38" spans="1:12" ht="13.5" customHeight="1" x14ac:dyDescent="0.2">
      <c r="A38" s="1442" t="s">
        <v>153</v>
      </c>
      <c r="B38" s="1444">
        <v>-29</v>
      </c>
      <c r="C38" s="1444">
        <v>-30</v>
      </c>
      <c r="D38" s="1444">
        <v>-28</v>
      </c>
      <c r="E38" s="1444">
        <v>-27</v>
      </c>
      <c r="F38" s="1444">
        <v>-25</v>
      </c>
      <c r="G38" s="1444">
        <v>-21</v>
      </c>
      <c r="H38" s="1444"/>
      <c r="I38" s="1461">
        <v>-3.3333333333333326E-2</v>
      </c>
      <c r="J38" s="1460">
        <v>0.15999999999999992</v>
      </c>
      <c r="K38" s="1528"/>
      <c r="L38" s="1528"/>
    </row>
    <row r="39" spans="1:12" ht="13.5" customHeight="1" x14ac:dyDescent="0.2">
      <c r="A39" s="1442" t="s">
        <v>129</v>
      </c>
      <c r="B39" s="1444">
        <v>-3</v>
      </c>
      <c r="C39" s="1444">
        <v>-4</v>
      </c>
      <c r="D39" s="1444">
        <v>-11</v>
      </c>
      <c r="E39" s="1444">
        <v>2</v>
      </c>
      <c r="F39" s="1444">
        <v>-5</v>
      </c>
      <c r="G39" s="1444">
        <v>-10</v>
      </c>
      <c r="H39" s="1444"/>
      <c r="I39" s="1461">
        <v>-0.25</v>
      </c>
      <c r="J39" s="1516">
        <v>-0.4</v>
      </c>
      <c r="K39" s="1523"/>
      <c r="L39" s="1523"/>
    </row>
    <row r="40" spans="1:12" ht="13.5" customHeight="1" x14ac:dyDescent="0.2">
      <c r="A40" s="1442" t="s">
        <v>161</v>
      </c>
      <c r="B40" s="1444">
        <v>183</v>
      </c>
      <c r="C40" s="1444">
        <v>147</v>
      </c>
      <c r="D40" s="1444">
        <v>80</v>
      </c>
      <c r="E40" s="1444">
        <v>36</v>
      </c>
      <c r="F40" s="1444">
        <v>108</v>
      </c>
      <c r="G40" s="1444">
        <v>8</v>
      </c>
      <c r="H40" s="1444"/>
      <c r="I40" s="1461">
        <v>0.24489795918367352</v>
      </c>
      <c r="J40" s="1516">
        <v>0.69444444444444442</v>
      </c>
      <c r="K40" s="1523"/>
      <c r="L40" s="1523"/>
    </row>
    <row r="41" spans="1:12" ht="13.5" customHeight="1" x14ac:dyDescent="0.2">
      <c r="A41" s="1442" t="s">
        <v>424</v>
      </c>
      <c r="B41" s="1444">
        <v>-1</v>
      </c>
      <c r="C41" s="1444">
        <v>1</v>
      </c>
      <c r="D41" s="1444">
        <v>0</v>
      </c>
      <c r="E41" s="1444">
        <v>0</v>
      </c>
      <c r="F41" s="1444">
        <v>-1</v>
      </c>
      <c r="G41" s="1444">
        <v>1</v>
      </c>
      <c r="H41" s="1444"/>
      <c r="I41" s="1461"/>
      <c r="J41" s="1516">
        <v>0</v>
      </c>
      <c r="K41" s="1523"/>
      <c r="L41" s="1523"/>
    </row>
    <row r="42" spans="1:12" ht="13.5" customHeight="1" x14ac:dyDescent="0.2">
      <c r="A42" s="1448" t="s">
        <v>455</v>
      </c>
      <c r="B42" s="1447">
        <v>150</v>
      </c>
      <c r="C42" s="1447">
        <v>114</v>
      </c>
      <c r="D42" s="1447">
        <v>41</v>
      </c>
      <c r="E42" s="1447">
        <v>11</v>
      </c>
      <c r="F42" s="1447">
        <v>77</v>
      </c>
      <c r="G42" s="1447">
        <v>-22</v>
      </c>
      <c r="H42" s="1447"/>
      <c r="I42" s="1493">
        <v>0.31578947368421062</v>
      </c>
      <c r="J42" s="1526">
        <v>0.94805194805194803</v>
      </c>
      <c r="K42" s="1525"/>
      <c r="L42" s="1527"/>
    </row>
    <row r="43" spans="1:12" ht="13.5" customHeight="1" x14ac:dyDescent="0.2">
      <c r="A43" s="1442" t="s">
        <v>183</v>
      </c>
      <c r="B43" s="1444">
        <v>-149</v>
      </c>
      <c r="C43" s="1444">
        <v>-134</v>
      </c>
      <c r="D43" s="1444">
        <v>-139</v>
      </c>
      <c r="E43" s="1444">
        <v>-118</v>
      </c>
      <c r="F43" s="1444">
        <v>-146</v>
      </c>
      <c r="G43" s="1444">
        <v>-112</v>
      </c>
      <c r="H43" s="1444"/>
      <c r="I43" s="1461">
        <v>0.11194029850746268</v>
      </c>
      <c r="J43" s="1516">
        <v>2.0547945205479534E-2</v>
      </c>
      <c r="K43" s="1523"/>
      <c r="L43" s="1523"/>
    </row>
    <row r="44" spans="1:12" ht="13.5" customHeight="1" x14ac:dyDescent="0.2">
      <c r="A44" s="1442" t="s">
        <v>456</v>
      </c>
      <c r="B44" s="1444">
        <v>42</v>
      </c>
      <c r="C44" s="1444">
        <v>54</v>
      </c>
      <c r="D44" s="1444">
        <v>53</v>
      </c>
      <c r="E44" s="1444">
        <v>52</v>
      </c>
      <c r="F44" s="1444">
        <v>41</v>
      </c>
      <c r="G44" s="1444">
        <v>49</v>
      </c>
      <c r="H44" s="1444"/>
      <c r="I44" s="1461">
        <v>-0.22222222222222221</v>
      </c>
      <c r="J44" s="1516">
        <v>2.4390243902439046E-2</v>
      </c>
      <c r="K44" s="1523"/>
      <c r="L44" s="1523"/>
    </row>
    <row r="45" spans="1:12" ht="13.5" customHeight="1" x14ac:dyDescent="0.2">
      <c r="A45" s="1448" t="s">
        <v>457</v>
      </c>
      <c r="B45" s="1447">
        <v>-112</v>
      </c>
      <c r="C45" s="1447">
        <v>-83</v>
      </c>
      <c r="D45" s="1447">
        <v>-90</v>
      </c>
      <c r="E45" s="1447">
        <v>-70</v>
      </c>
      <c r="F45" s="1447">
        <v>-107</v>
      </c>
      <c r="G45" s="1447">
        <v>-66</v>
      </c>
      <c r="H45" s="1447"/>
      <c r="I45" s="1493">
        <v>0.34939759036144569</v>
      </c>
      <c r="J45" s="1526">
        <v>4.6728971962616717E-2</v>
      </c>
      <c r="K45" s="1525"/>
      <c r="L45" s="1525"/>
    </row>
    <row r="46" spans="1:12" ht="13.5" customHeight="1" x14ac:dyDescent="0.2">
      <c r="A46" s="1448" t="s">
        <v>199</v>
      </c>
      <c r="B46" s="1447">
        <v>38</v>
      </c>
      <c r="C46" s="1447">
        <v>31</v>
      </c>
      <c r="D46" s="1447">
        <v>-49</v>
      </c>
      <c r="E46" s="1447">
        <v>-59</v>
      </c>
      <c r="F46" s="1447">
        <v>-30</v>
      </c>
      <c r="G46" s="1447">
        <v>-88</v>
      </c>
      <c r="H46" s="1447"/>
      <c r="I46" s="1493">
        <v>0.22580645161290325</v>
      </c>
      <c r="J46" s="1526">
        <v>-2.2666666666666666</v>
      </c>
      <c r="K46" s="1525"/>
      <c r="L46" s="1525"/>
    </row>
    <row r="47" spans="1:12" ht="13.5" customHeight="1" x14ac:dyDescent="0.2">
      <c r="A47" s="1442" t="s">
        <v>201</v>
      </c>
      <c r="B47" s="1444">
        <v>0</v>
      </c>
      <c r="C47" s="1443">
        <v>0</v>
      </c>
      <c r="D47" s="1444">
        <v>0</v>
      </c>
      <c r="E47" s="1444">
        <v>2</v>
      </c>
      <c r="F47" s="1444">
        <v>11</v>
      </c>
      <c r="G47" s="1444">
        <v>0</v>
      </c>
      <c r="H47" s="1444"/>
      <c r="I47" s="1461"/>
      <c r="J47" s="1516">
        <v>-1</v>
      </c>
      <c r="K47" s="1523"/>
      <c r="L47" s="1523"/>
    </row>
    <row r="48" spans="1:12" ht="13.5" customHeight="1" x14ac:dyDescent="0.2">
      <c r="A48" s="1448" t="s">
        <v>202</v>
      </c>
      <c r="B48" s="1447">
        <v>38</v>
      </c>
      <c r="C48" s="1446">
        <v>31</v>
      </c>
      <c r="D48" s="1447">
        <v>-49</v>
      </c>
      <c r="E48" s="1447">
        <v>-57</v>
      </c>
      <c r="F48" s="1447">
        <v>-19</v>
      </c>
      <c r="G48" s="1447">
        <v>-88</v>
      </c>
      <c r="H48" s="1447"/>
      <c r="I48" s="1493">
        <v>0.22580645161290325</v>
      </c>
      <c r="J48" s="1526"/>
      <c r="K48" s="1525"/>
      <c r="L48" s="1525"/>
    </row>
    <row r="49" spans="1:12" ht="13.5" customHeight="1" x14ac:dyDescent="0.2">
      <c r="A49" s="1442"/>
      <c r="B49" s="1444"/>
      <c r="C49" s="1444"/>
      <c r="D49" s="1444"/>
      <c r="E49" s="1444"/>
      <c r="F49" s="1444"/>
      <c r="G49" s="1444"/>
      <c r="H49" s="1444"/>
      <c r="I49" s="1490"/>
      <c r="J49" s="1524"/>
      <c r="K49" s="1523"/>
      <c r="L49" s="1523"/>
    </row>
    <row r="50" spans="1:12" ht="13.5" customHeight="1" x14ac:dyDescent="0.2">
      <c r="A50" s="1442" t="s">
        <v>428</v>
      </c>
      <c r="B50" s="1441">
        <v>1942</v>
      </c>
      <c r="C50" s="1475">
        <v>2039</v>
      </c>
      <c r="D50" s="1475">
        <v>2060</v>
      </c>
      <c r="E50" s="1475">
        <v>2126</v>
      </c>
      <c r="F50" s="1475">
        <v>1783</v>
      </c>
      <c r="G50" s="1475">
        <v>1952</v>
      </c>
      <c r="H50" s="1475"/>
      <c r="I50" s="1461">
        <v>-4.7572339382050077E-2</v>
      </c>
      <c r="J50" s="1516">
        <v>8.917554683118345E-2</v>
      </c>
      <c r="K50" s="1522"/>
      <c r="L50" s="1522"/>
    </row>
    <row r="51" spans="1:12" ht="13.5" customHeight="1" x14ac:dyDescent="0.2">
      <c r="A51" s="1442" t="s">
        <v>429</v>
      </c>
      <c r="B51" s="1441">
        <v>9373</v>
      </c>
      <c r="C51" s="1475">
        <v>10207</v>
      </c>
      <c r="D51" s="1475">
        <v>10103</v>
      </c>
      <c r="E51" s="1475">
        <v>10590</v>
      </c>
      <c r="F51" s="1475">
        <v>9517</v>
      </c>
      <c r="G51" s="1475">
        <v>10876</v>
      </c>
      <c r="H51" s="1475"/>
      <c r="I51" s="1461">
        <v>-8.1708631331439241E-2</v>
      </c>
      <c r="J51" s="1516">
        <v>-1.5130818535252666E-2</v>
      </c>
      <c r="K51" s="1522"/>
      <c r="L51" s="1522"/>
    </row>
    <row r="52" spans="1:12" ht="13.5" customHeight="1" thickBot="1" x14ac:dyDescent="0.25">
      <c r="A52" s="1442" t="s">
        <v>430</v>
      </c>
      <c r="B52" s="1441">
        <v>3090</v>
      </c>
      <c r="C52" s="1475">
        <v>3061</v>
      </c>
      <c r="D52" s="1475">
        <v>3010</v>
      </c>
      <c r="E52" s="1475">
        <v>2961</v>
      </c>
      <c r="F52" s="1475">
        <v>2923</v>
      </c>
      <c r="G52" s="1475">
        <v>2882</v>
      </c>
      <c r="H52" s="1475"/>
      <c r="I52" s="1457">
        <v>9.4740280953937717E-3</v>
      </c>
      <c r="J52" s="1515">
        <v>5.7133082449538186E-2</v>
      </c>
      <c r="K52" s="1521"/>
      <c r="L52" s="1521"/>
    </row>
    <row r="53" spans="1:12" ht="13.5" customHeight="1" x14ac:dyDescent="0.2">
      <c r="B53" s="1444"/>
      <c r="C53" s="1520"/>
      <c r="D53" s="1520"/>
      <c r="E53" s="1444"/>
      <c r="F53" s="1444"/>
      <c r="G53" s="1444"/>
      <c r="H53" s="1444"/>
      <c r="I53" s="1444"/>
      <c r="J53" s="1444"/>
    </row>
    <row r="54" spans="1:12" ht="13.5" customHeight="1" thickBot="1" x14ac:dyDescent="0.25">
      <c r="B54" s="1444"/>
      <c r="C54" s="1444"/>
      <c r="D54" s="1444"/>
      <c r="E54" s="1444"/>
      <c r="F54" s="1444"/>
      <c r="G54" s="1444"/>
      <c r="H54" s="1444"/>
      <c r="I54" s="1444"/>
      <c r="J54" s="1444"/>
    </row>
    <row r="55" spans="1:12" ht="13.5" customHeight="1" x14ac:dyDescent="0.2">
      <c r="A55" s="1561" t="s">
        <v>546</v>
      </c>
      <c r="B55" s="1519"/>
      <c r="C55" s="1444"/>
      <c r="D55" s="1444"/>
      <c r="E55" s="1444"/>
      <c r="F55" s="1444"/>
      <c r="G55" s="1444"/>
      <c r="H55" s="1444"/>
      <c r="I55" s="1562" t="s">
        <v>423</v>
      </c>
      <c r="J55" s="1518"/>
    </row>
    <row r="56" spans="1:12" ht="15" x14ac:dyDescent="0.25">
      <c r="A56" s="1427"/>
      <c r="B56" s="1444"/>
      <c r="C56" s="1444"/>
      <c r="D56" s="1444"/>
      <c r="E56" s="1444"/>
      <c r="F56" s="1444"/>
      <c r="G56" s="1444"/>
      <c r="H56" s="1444"/>
      <c r="I56" s="1490"/>
      <c r="J56" s="1483"/>
      <c r="K56" s="1455"/>
      <c r="L56" s="1455"/>
    </row>
    <row r="57" spans="1:12" ht="12" thickBot="1" x14ac:dyDescent="0.25">
      <c r="A57" s="1452" t="s">
        <v>432</v>
      </c>
      <c r="B57" s="1517" t="s">
        <v>619</v>
      </c>
      <c r="C57" s="1517" t="s">
        <v>143</v>
      </c>
      <c r="D57" s="1517" t="s">
        <v>144</v>
      </c>
      <c r="E57" s="1517" t="s">
        <v>145</v>
      </c>
      <c r="F57" s="1517" t="s">
        <v>146</v>
      </c>
      <c r="G57" s="1517" t="s">
        <v>147</v>
      </c>
      <c r="H57" s="1517"/>
      <c r="I57" s="1464" t="s">
        <v>1339</v>
      </c>
      <c r="J57" s="1463" t="s">
        <v>1338</v>
      </c>
      <c r="K57" s="1450"/>
      <c r="L57" s="1450"/>
    </row>
    <row r="58" spans="1:12" x14ac:dyDescent="0.2">
      <c r="A58" s="1442" t="s">
        <v>436</v>
      </c>
      <c r="B58" s="1459">
        <v>26.6</v>
      </c>
      <c r="C58" s="1459">
        <v>34</v>
      </c>
      <c r="D58" s="1459">
        <v>42.5</v>
      </c>
      <c r="E58" s="1459">
        <v>40.5</v>
      </c>
      <c r="F58" s="1459">
        <v>39.6</v>
      </c>
      <c r="G58" s="1459">
        <v>51.9</v>
      </c>
      <c r="H58" s="1459"/>
      <c r="I58" s="1461">
        <v>-0.21764705882352942</v>
      </c>
      <c r="J58" s="1516">
        <v>-0.32828282828282829</v>
      </c>
      <c r="K58" s="1514"/>
      <c r="L58" s="1514"/>
    </row>
    <row r="59" spans="1:12" ht="12" thickBot="1" x14ac:dyDescent="0.25">
      <c r="A59" s="1442" t="s">
        <v>439</v>
      </c>
      <c r="B59" s="1459">
        <v>5.9</v>
      </c>
      <c r="C59" s="1459">
        <v>18</v>
      </c>
      <c r="D59" s="1459">
        <v>21.8</v>
      </c>
      <c r="E59" s="1459">
        <v>24.2</v>
      </c>
      <c r="F59" s="1459">
        <v>11.2</v>
      </c>
      <c r="G59" s="1459">
        <v>29.5</v>
      </c>
      <c r="H59" s="1459"/>
      <c r="I59" s="1457">
        <v>-0.67222222222222228</v>
      </c>
      <c r="J59" s="1515">
        <v>-0.4732142857142857</v>
      </c>
      <c r="K59" s="1514"/>
      <c r="L59" s="1514"/>
    </row>
  </sheetData>
  <printOptions horizontalCentered="1"/>
  <pageMargins left="0.7" right="0.7" top="0.75" bottom="0.75" header="0.3" footer="0.3"/>
  <pageSetup paperSize="9" scale="77" orientation="portrait" r:id="rId1"/>
  <headerFooter>
    <oddHeader>&amp;R&amp;"Arial,Normal"&amp;8Wholesale Banking</oddHeader>
    <oddFooter>&amp;C&amp;7Fact book - Q4 2016</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F3"/>
  <sheetViews>
    <sheetView view="pageLayout" topLeftCell="A16" zoomScale="80" zoomScaleNormal="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68"/>
  <sheetViews>
    <sheetView view="pageBreakPreview" topLeftCell="A4" zoomScaleNormal="85" zoomScaleSheetLayoutView="100" zoomScalePageLayoutView="70" workbookViewId="0">
      <selection activeCell="S10" sqref="S10"/>
    </sheetView>
  </sheetViews>
  <sheetFormatPr defaultRowHeight="11.25" x14ac:dyDescent="0.2"/>
  <cols>
    <col min="1" max="1" width="36.6640625" style="1953" customWidth="1"/>
    <col min="2" max="8" width="10" style="1953" customWidth="1"/>
    <col min="9" max="12" width="9.5" style="1953" customWidth="1"/>
    <col min="13" max="16384" width="9.33203125" style="1953"/>
  </cols>
  <sheetData>
    <row r="1" spans="1:12" ht="13.5" customHeight="1" x14ac:dyDescent="0.2">
      <c r="A1" s="2328" t="s">
        <v>547</v>
      </c>
      <c r="B1" s="2008"/>
      <c r="C1" s="2008"/>
      <c r="I1" s="2329" t="s">
        <v>423</v>
      </c>
      <c r="J1" s="2029"/>
      <c r="K1" s="2329" t="s">
        <v>431</v>
      </c>
      <c r="L1" s="2028"/>
    </row>
    <row r="2" spans="1:12" ht="13.5" customHeight="1" x14ac:dyDescent="0.2">
      <c r="I2" s="2027"/>
      <c r="J2" s="1973"/>
      <c r="K2" s="2027"/>
      <c r="L2" s="2026"/>
    </row>
    <row r="3" spans="1:12" ht="13.5" customHeight="1" thickBot="1" x14ac:dyDescent="0.25">
      <c r="A3" s="1972" t="s">
        <v>142</v>
      </c>
      <c r="B3" s="2025" t="s">
        <v>619</v>
      </c>
      <c r="C3" s="2025" t="s">
        <v>143</v>
      </c>
      <c r="D3" s="2025" t="s">
        <v>144</v>
      </c>
      <c r="E3" s="2025" t="s">
        <v>145</v>
      </c>
      <c r="F3" s="2025" t="s">
        <v>146</v>
      </c>
      <c r="G3" s="2025" t="s">
        <v>147</v>
      </c>
      <c r="H3" s="2025" t="s">
        <v>148</v>
      </c>
      <c r="I3" s="1998" t="s">
        <v>1339</v>
      </c>
      <c r="J3" s="2001" t="s">
        <v>1338</v>
      </c>
      <c r="K3" s="1998" t="s">
        <v>1339</v>
      </c>
      <c r="L3" s="1997" t="s">
        <v>1338</v>
      </c>
    </row>
    <row r="4" spans="1:12" ht="13.5" customHeight="1" x14ac:dyDescent="0.2">
      <c r="A4" s="1959" t="s">
        <v>153</v>
      </c>
      <c r="B4" s="2020">
        <v>30</v>
      </c>
      <c r="C4" s="2019">
        <v>28</v>
      </c>
      <c r="D4" s="2020">
        <v>28</v>
      </c>
      <c r="E4" s="2020">
        <v>26</v>
      </c>
      <c r="F4" s="2020">
        <v>36</v>
      </c>
      <c r="G4" s="2020">
        <v>33</v>
      </c>
      <c r="H4" s="1978">
        <v>25</v>
      </c>
      <c r="I4" s="1987">
        <v>7.1428571428571425E-2</v>
      </c>
      <c r="J4" s="2018">
        <v>-0.16666666666666666</v>
      </c>
      <c r="K4" s="1987">
        <v>6.7007088907530654E-2</v>
      </c>
      <c r="L4" s="1979">
        <v>-0.208937004179474</v>
      </c>
    </row>
    <row r="5" spans="1:12" ht="13.5" customHeight="1" x14ac:dyDescent="0.2">
      <c r="A5" s="1959" t="s">
        <v>129</v>
      </c>
      <c r="B5" s="2019">
        <v>422</v>
      </c>
      <c r="C5" s="2019">
        <v>383</v>
      </c>
      <c r="D5" s="2020">
        <v>378</v>
      </c>
      <c r="E5" s="2020">
        <v>338</v>
      </c>
      <c r="F5" s="2020">
        <v>384</v>
      </c>
      <c r="G5" s="2020">
        <v>332</v>
      </c>
      <c r="H5" s="1978">
        <v>379</v>
      </c>
      <c r="I5" s="1987">
        <v>0.10182767624020887</v>
      </c>
      <c r="J5" s="2018">
        <v>9.8958333333333329E-2</v>
      </c>
      <c r="K5" s="1987">
        <v>0.09</v>
      </c>
      <c r="L5" s="2017">
        <v>0.09</v>
      </c>
    </row>
    <row r="6" spans="1:12" ht="13.5" customHeight="1" x14ac:dyDescent="0.2">
      <c r="A6" s="1959" t="s">
        <v>161</v>
      </c>
      <c r="B6" s="2019">
        <v>90</v>
      </c>
      <c r="C6" s="2019">
        <v>70</v>
      </c>
      <c r="D6" s="2020">
        <v>84</v>
      </c>
      <c r="E6" s="2020">
        <v>108</v>
      </c>
      <c r="F6" s="2020">
        <v>92</v>
      </c>
      <c r="G6" s="2020">
        <v>72</v>
      </c>
      <c r="H6" s="1978">
        <v>86</v>
      </c>
      <c r="I6" s="1987">
        <v>0.2857142857142857</v>
      </c>
      <c r="J6" s="2018">
        <v>-2.1739130434782608E-2</v>
      </c>
      <c r="K6" s="1987">
        <v>0.31</v>
      </c>
      <c r="L6" s="2017">
        <v>-1.5070770707452455E-2</v>
      </c>
    </row>
    <row r="7" spans="1:12" ht="13.5" customHeight="1" x14ac:dyDescent="0.2">
      <c r="A7" s="1959" t="s">
        <v>424</v>
      </c>
      <c r="B7" s="2019">
        <v>-4</v>
      </c>
      <c r="C7" s="2019">
        <v>7</v>
      </c>
      <c r="D7" s="2020">
        <v>8</v>
      </c>
      <c r="E7" s="2020">
        <v>8</v>
      </c>
      <c r="F7" s="2020">
        <v>11</v>
      </c>
      <c r="G7" s="2020">
        <v>5</v>
      </c>
      <c r="H7" s="1978">
        <v>8</v>
      </c>
      <c r="I7" s="1987" t="s">
        <v>447</v>
      </c>
      <c r="J7" s="2018" t="s">
        <v>447</v>
      </c>
      <c r="K7" s="1987" t="s">
        <v>447</v>
      </c>
      <c r="L7" s="2017" t="s">
        <v>447</v>
      </c>
    </row>
    <row r="8" spans="1:12" ht="13.5" customHeight="1" x14ac:dyDescent="0.2">
      <c r="A8" s="1962" t="s">
        <v>455</v>
      </c>
      <c r="B8" s="1993">
        <v>538</v>
      </c>
      <c r="C8" s="1993">
        <v>488</v>
      </c>
      <c r="D8" s="1994">
        <v>498</v>
      </c>
      <c r="E8" s="1994">
        <v>480</v>
      </c>
      <c r="F8" s="1994">
        <v>523</v>
      </c>
      <c r="G8" s="1994">
        <v>442</v>
      </c>
      <c r="H8" s="1993">
        <v>498</v>
      </c>
      <c r="I8" s="1992">
        <v>0.10245901639344263</v>
      </c>
      <c r="J8" s="2024">
        <v>2.8680688336520075E-2</v>
      </c>
      <c r="K8" s="1992">
        <v>9.7569720663894494E-2</v>
      </c>
      <c r="L8" s="2023">
        <v>1.5949850088248958E-2</v>
      </c>
    </row>
    <row r="9" spans="1:12" ht="13.5" customHeight="1" x14ac:dyDescent="0.2">
      <c r="A9" s="1959" t="s">
        <v>183</v>
      </c>
      <c r="B9" s="2019">
        <v>-128</v>
      </c>
      <c r="C9" s="2019">
        <v>-125</v>
      </c>
      <c r="D9" s="2020">
        <v>-125</v>
      </c>
      <c r="E9" s="2020">
        <v>-122</v>
      </c>
      <c r="F9" s="2020">
        <v>-123</v>
      </c>
      <c r="G9" s="2020">
        <v>-123</v>
      </c>
      <c r="H9" s="1978">
        <v>-127</v>
      </c>
      <c r="I9" s="1987">
        <v>2.4E-2</v>
      </c>
      <c r="J9" s="2018">
        <v>4.065040650406504E-2</v>
      </c>
      <c r="K9" s="1987">
        <v>1.7436281319319208E-2</v>
      </c>
      <c r="L9" s="2017">
        <v>2.8437624335328027E-2</v>
      </c>
    </row>
    <row r="10" spans="1:12" ht="13.5" customHeight="1" x14ac:dyDescent="0.2">
      <c r="A10" s="1959" t="s">
        <v>456</v>
      </c>
      <c r="B10" s="2019">
        <v>-77</v>
      </c>
      <c r="C10" s="2019">
        <v>-73</v>
      </c>
      <c r="D10" s="2020">
        <v>-74</v>
      </c>
      <c r="E10" s="2020">
        <v>-71</v>
      </c>
      <c r="F10" s="2020">
        <v>-79</v>
      </c>
      <c r="G10" s="2020">
        <v>-74</v>
      </c>
      <c r="H10" s="1978">
        <v>-79</v>
      </c>
      <c r="I10" s="1987">
        <v>5.4794520547945202E-2</v>
      </c>
      <c r="J10" s="2018">
        <v>-2.5316455696202531E-2</v>
      </c>
      <c r="K10" s="1987">
        <v>2.1805473051974805E-2</v>
      </c>
      <c r="L10" s="2017">
        <v>-1.1125750864906466E-2</v>
      </c>
    </row>
    <row r="11" spans="1:12" ht="13.5" customHeight="1" x14ac:dyDescent="0.2">
      <c r="A11" s="1962" t="s">
        <v>457</v>
      </c>
      <c r="B11" s="1993">
        <v>-207</v>
      </c>
      <c r="C11" s="1993">
        <v>-200</v>
      </c>
      <c r="D11" s="1994">
        <v>-201</v>
      </c>
      <c r="E11" s="1994">
        <v>-196</v>
      </c>
      <c r="F11" s="1994">
        <v>-203</v>
      </c>
      <c r="G11" s="1994">
        <v>-198</v>
      </c>
      <c r="H11" s="1993">
        <v>-208</v>
      </c>
      <c r="I11" s="1992">
        <v>3.5000000000000003E-2</v>
      </c>
      <c r="J11" s="2024">
        <v>1.9704433497536946E-2</v>
      </c>
      <c r="K11" s="1992">
        <v>1.9153448913910243E-2</v>
      </c>
      <c r="L11" s="2023">
        <v>1.9868495516486239E-2</v>
      </c>
    </row>
    <row r="12" spans="1:12" ht="13.5" customHeight="1" x14ac:dyDescent="0.2">
      <c r="A12" s="1962" t="s">
        <v>199</v>
      </c>
      <c r="B12" s="1993">
        <v>331</v>
      </c>
      <c r="C12" s="1993">
        <v>288</v>
      </c>
      <c r="D12" s="1994">
        <v>297</v>
      </c>
      <c r="E12" s="1994">
        <v>284</v>
      </c>
      <c r="F12" s="1994">
        <v>320</v>
      </c>
      <c r="G12" s="1994">
        <v>244</v>
      </c>
      <c r="H12" s="1993">
        <v>290</v>
      </c>
      <c r="I12" s="1992">
        <v>0.14930555555555555</v>
      </c>
      <c r="J12" s="2024">
        <v>3.4375000000000003E-2</v>
      </c>
      <c r="K12" s="1992">
        <v>0.15222483789636906</v>
      </c>
      <c r="L12" s="2023">
        <v>1.2578071791872441E-2</v>
      </c>
    </row>
    <row r="13" spans="1:12" ht="13.5" customHeight="1" x14ac:dyDescent="0.2">
      <c r="A13" s="1959" t="s">
        <v>201</v>
      </c>
      <c r="B13" s="2019">
        <v>0</v>
      </c>
      <c r="C13" s="2019">
        <v>0</v>
      </c>
      <c r="D13" s="2020">
        <v>0</v>
      </c>
      <c r="E13" s="2020">
        <v>0</v>
      </c>
      <c r="F13" s="2020">
        <v>0</v>
      </c>
      <c r="G13" s="2020">
        <v>0</v>
      </c>
      <c r="H13" s="1978">
        <v>0</v>
      </c>
      <c r="I13" s="1987" t="s">
        <v>447</v>
      </c>
      <c r="J13" s="2018" t="s">
        <v>447</v>
      </c>
      <c r="K13" s="1987" t="s">
        <v>447</v>
      </c>
      <c r="L13" s="2017"/>
    </row>
    <row r="14" spans="1:12" ht="13.5" customHeight="1" x14ac:dyDescent="0.2">
      <c r="A14" s="1962" t="s">
        <v>202</v>
      </c>
      <c r="B14" s="1994">
        <v>331</v>
      </c>
      <c r="C14" s="1993">
        <v>288</v>
      </c>
      <c r="D14" s="1994">
        <v>297</v>
      </c>
      <c r="E14" s="1994">
        <v>284</v>
      </c>
      <c r="F14" s="1994">
        <v>320</v>
      </c>
      <c r="G14" s="1994">
        <v>244</v>
      </c>
      <c r="H14" s="1993">
        <v>290</v>
      </c>
      <c r="I14" s="1992">
        <v>0.14930555555555555</v>
      </c>
      <c r="J14" s="2024">
        <v>3.4375000000000003E-2</v>
      </c>
      <c r="K14" s="1992">
        <v>0.15220707239760323</v>
      </c>
      <c r="L14" s="2023">
        <v>1.3105669394778977E-2</v>
      </c>
    </row>
    <row r="15" spans="1:12" ht="13.5" customHeight="1" x14ac:dyDescent="0.2">
      <c r="A15" s="1990"/>
      <c r="B15" s="2019"/>
      <c r="C15" s="2019"/>
      <c r="D15" s="2019"/>
      <c r="E15" s="2019"/>
      <c r="F15" s="2019"/>
      <c r="G15" s="2019"/>
      <c r="H15" s="1978"/>
      <c r="I15" s="1989"/>
      <c r="J15" s="2022"/>
      <c r="K15" s="1989"/>
      <c r="L15" s="2021"/>
    </row>
    <row r="16" spans="1:12" ht="13.5" customHeight="1" x14ac:dyDescent="0.2">
      <c r="A16" s="1959" t="s">
        <v>426</v>
      </c>
      <c r="B16" s="2020">
        <v>38.475836431226767</v>
      </c>
      <c r="C16" s="2020">
        <v>40.983606557377051</v>
      </c>
      <c r="D16" s="2020">
        <v>40.361445783132531</v>
      </c>
      <c r="E16" s="2020">
        <v>40.833333333333336</v>
      </c>
      <c r="F16" s="2020">
        <v>38.814531548757166</v>
      </c>
      <c r="G16" s="2020">
        <v>44.796380090497742</v>
      </c>
      <c r="H16" s="1986">
        <v>41.76706827309237</v>
      </c>
      <c r="I16" s="1987">
        <v>-6.1189591078066922E-2</v>
      </c>
      <c r="J16" s="2018">
        <v>-8.7259875107585597E-3</v>
      </c>
      <c r="K16" s="1987">
        <v>-6.1189591078066922E-2</v>
      </c>
      <c r="L16" s="2017">
        <v>-8.7259875107585597E-3</v>
      </c>
    </row>
    <row r="17" spans="1:12" ht="13.5" customHeight="1" x14ac:dyDescent="0.2">
      <c r="A17" s="1959" t="s">
        <v>427</v>
      </c>
      <c r="B17" s="2020">
        <v>38</v>
      </c>
      <c r="C17" s="2019">
        <v>35</v>
      </c>
      <c r="D17" s="2016">
        <v>38</v>
      </c>
      <c r="E17" s="2016">
        <v>36</v>
      </c>
      <c r="F17" s="2016">
        <v>40</v>
      </c>
      <c r="G17" s="2016">
        <v>32</v>
      </c>
      <c r="H17" s="1978">
        <v>39</v>
      </c>
      <c r="I17" s="1987"/>
      <c r="J17" s="2018"/>
      <c r="K17" s="1987"/>
      <c r="L17" s="2017"/>
    </row>
    <row r="18" spans="1:12" ht="13.5" customHeight="1" x14ac:dyDescent="0.2">
      <c r="A18" s="1959" t="s">
        <v>428</v>
      </c>
      <c r="B18" s="2016">
        <v>2809</v>
      </c>
      <c r="C18" s="2016">
        <v>2593</v>
      </c>
      <c r="D18" s="2016">
        <v>2459</v>
      </c>
      <c r="E18" s="2016">
        <v>2367</v>
      </c>
      <c r="F18" s="2016">
        <v>2521</v>
      </c>
      <c r="G18" s="2016">
        <v>2372</v>
      </c>
      <c r="H18" s="2015">
        <v>2319</v>
      </c>
      <c r="I18" s="1987">
        <v>8.3301195526417279E-2</v>
      </c>
      <c r="J18" s="2018">
        <v>0.11424038080126933</v>
      </c>
      <c r="K18" s="1987">
        <v>8.3301195526417279E-2</v>
      </c>
      <c r="L18" s="2017">
        <v>0.11424038080126933</v>
      </c>
    </row>
    <row r="19" spans="1:12" ht="13.5" customHeight="1" x14ac:dyDescent="0.2">
      <c r="A19" s="1959" t="s">
        <v>429</v>
      </c>
      <c r="B19" s="2016">
        <v>5977</v>
      </c>
      <c r="C19" s="2016">
        <v>5730</v>
      </c>
      <c r="D19" s="2016">
        <v>5579</v>
      </c>
      <c r="E19" s="2016">
        <v>5526</v>
      </c>
      <c r="F19" s="2016">
        <v>5669</v>
      </c>
      <c r="G19" s="2016">
        <v>5422</v>
      </c>
      <c r="H19" s="2015">
        <v>5402</v>
      </c>
      <c r="I19" s="1987">
        <v>4.3106457242582899E-2</v>
      </c>
      <c r="J19" s="2018">
        <v>5.4330569765390718E-2</v>
      </c>
      <c r="K19" s="1987">
        <v>4.3106457242582899E-2</v>
      </c>
      <c r="L19" s="2017">
        <v>5.4330569765390718E-2</v>
      </c>
    </row>
    <row r="20" spans="1:12" ht="13.5" customHeight="1" thickBot="1" x14ac:dyDescent="0.25">
      <c r="A20" s="1959" t="s">
        <v>430</v>
      </c>
      <c r="B20" s="2016">
        <v>3640</v>
      </c>
      <c r="C20" s="2016">
        <v>3692</v>
      </c>
      <c r="D20" s="2016">
        <v>3673</v>
      </c>
      <c r="E20" s="2016">
        <v>3613</v>
      </c>
      <c r="F20" s="2016">
        <v>3596</v>
      </c>
      <c r="G20" s="2016">
        <v>3585</v>
      </c>
      <c r="H20" s="2015">
        <v>3501</v>
      </c>
      <c r="I20" s="2013">
        <v>-1.4084507042253521E-2</v>
      </c>
      <c r="J20" s="2014">
        <v>1.2235817575083427E-2</v>
      </c>
      <c r="K20" s="2013">
        <v>-1.4084507042253521E-2</v>
      </c>
      <c r="L20" s="2012">
        <v>1.2235817575083427E-2</v>
      </c>
    </row>
    <row r="21" spans="1:12" ht="13.5" customHeight="1" x14ac:dyDescent="0.2">
      <c r="A21" s="1990"/>
      <c r="B21" s="1965"/>
      <c r="C21" s="1965"/>
      <c r="D21" s="1958"/>
      <c r="E21" s="1958"/>
      <c r="F21" s="1958"/>
      <c r="G21" s="1958"/>
      <c r="H21" s="1958"/>
      <c r="I21" s="1958"/>
      <c r="J21" s="1958"/>
      <c r="K21" s="1954"/>
    </row>
    <row r="22" spans="1:12" ht="13.5" customHeight="1" x14ac:dyDescent="0.2">
      <c r="A22" s="1954"/>
      <c r="B22" s="1954"/>
      <c r="C22" s="1954"/>
      <c r="D22" s="1954"/>
      <c r="E22" s="1954"/>
      <c r="F22" s="1954"/>
      <c r="G22" s="1954"/>
      <c r="H22" s="1954"/>
      <c r="K22" s="1954"/>
    </row>
    <row r="23" spans="1:12" ht="13.5" customHeight="1" thickBot="1" x14ac:dyDescent="0.25">
      <c r="A23" s="2011"/>
      <c r="B23" s="2011"/>
      <c r="C23" s="2011"/>
      <c r="D23" s="2010"/>
      <c r="E23" s="2010"/>
      <c r="F23" s="2010"/>
      <c r="G23" s="2010"/>
      <c r="H23" s="2010"/>
      <c r="I23" s="2009"/>
      <c r="J23" s="2009"/>
      <c r="K23" s="1971"/>
    </row>
    <row r="24" spans="1:12" ht="13.5" customHeight="1" x14ac:dyDescent="0.2">
      <c r="A24" s="2328" t="s">
        <v>548</v>
      </c>
      <c r="B24" s="2008"/>
      <c r="C24" s="2008"/>
      <c r="D24" s="2007"/>
      <c r="E24" s="2007"/>
      <c r="F24" s="2007"/>
      <c r="G24" s="2007"/>
      <c r="I24" s="2329" t="s">
        <v>423</v>
      </c>
      <c r="J24" s="2006"/>
    </row>
    <row r="25" spans="1:12" ht="13.5" customHeight="1" x14ac:dyDescent="0.2">
      <c r="A25" s="2005"/>
      <c r="B25" s="2005"/>
      <c r="C25" s="2005"/>
      <c r="D25" s="2005"/>
      <c r="E25" s="2005"/>
      <c r="F25" s="2005"/>
      <c r="G25" s="2005"/>
      <c r="I25" s="2004"/>
      <c r="J25" s="2003"/>
    </row>
    <row r="26" spans="1:12" ht="13.5" customHeight="1" thickBot="1" x14ac:dyDescent="0.25">
      <c r="A26" s="2002" t="s">
        <v>142</v>
      </c>
      <c r="B26" s="2001" t="s">
        <v>619</v>
      </c>
      <c r="C26" s="2001" t="s">
        <v>143</v>
      </c>
      <c r="D26" s="2001" t="s">
        <v>144</v>
      </c>
      <c r="E26" s="2001" t="s">
        <v>145</v>
      </c>
      <c r="F26" s="2000" t="s">
        <v>146</v>
      </c>
      <c r="G26" s="2000" t="s">
        <v>147</v>
      </c>
      <c r="H26" s="1999" t="s">
        <v>148</v>
      </c>
      <c r="I26" s="1998" t="s">
        <v>1339</v>
      </c>
      <c r="J26" s="1997" t="s">
        <v>1338</v>
      </c>
    </row>
    <row r="27" spans="1:12" ht="13.5" customHeight="1" x14ac:dyDescent="0.2">
      <c r="A27" s="1959" t="s">
        <v>153</v>
      </c>
      <c r="B27" s="1986">
        <v>0</v>
      </c>
      <c r="C27" s="1986">
        <v>0</v>
      </c>
      <c r="D27" s="1986">
        <v>0</v>
      </c>
      <c r="E27" s="1986">
        <v>0</v>
      </c>
      <c r="F27" s="1978">
        <v>0</v>
      </c>
      <c r="G27" s="1978">
        <v>0</v>
      </c>
      <c r="H27" s="1978">
        <v>0</v>
      </c>
      <c r="I27" s="1996" t="s">
        <v>447</v>
      </c>
      <c r="J27" s="1995" t="s">
        <v>447</v>
      </c>
    </row>
    <row r="28" spans="1:12" ht="13.5" customHeight="1" x14ac:dyDescent="0.2">
      <c r="A28" s="1959" t="s">
        <v>129</v>
      </c>
      <c r="B28" s="1986">
        <v>242</v>
      </c>
      <c r="C28" s="1986">
        <v>214</v>
      </c>
      <c r="D28" s="1986">
        <v>210</v>
      </c>
      <c r="E28" s="1986">
        <v>183</v>
      </c>
      <c r="F28" s="1978">
        <v>200</v>
      </c>
      <c r="G28" s="1978">
        <v>188</v>
      </c>
      <c r="H28" s="1978">
        <v>198</v>
      </c>
      <c r="I28" s="1987">
        <v>0.13084112149532709</v>
      </c>
      <c r="J28" s="1979">
        <v>0.21</v>
      </c>
    </row>
    <row r="29" spans="1:12" ht="13.5" customHeight="1" x14ac:dyDescent="0.2">
      <c r="A29" s="1959" t="s">
        <v>161</v>
      </c>
      <c r="B29" s="1986">
        <v>-2</v>
      </c>
      <c r="C29" s="1986">
        <v>1</v>
      </c>
      <c r="D29" s="1986">
        <v>2</v>
      </c>
      <c r="E29" s="1986">
        <v>0</v>
      </c>
      <c r="F29" s="1978">
        <v>2</v>
      </c>
      <c r="G29" s="1978">
        <v>-2</v>
      </c>
      <c r="H29" s="1978">
        <v>0</v>
      </c>
      <c r="I29" s="1987" t="s">
        <v>447</v>
      </c>
      <c r="J29" s="1979" t="s">
        <v>447</v>
      </c>
    </row>
    <row r="30" spans="1:12" ht="13.5" customHeight="1" x14ac:dyDescent="0.2">
      <c r="A30" s="1959" t="s">
        <v>424</v>
      </c>
      <c r="B30" s="1986">
        <v>-1</v>
      </c>
      <c r="C30" s="1986">
        <v>0</v>
      </c>
      <c r="D30" s="1986">
        <v>0</v>
      </c>
      <c r="E30" s="1986">
        <v>1</v>
      </c>
      <c r="F30" s="1978">
        <v>2</v>
      </c>
      <c r="G30" s="1978">
        <v>1</v>
      </c>
      <c r="H30" s="1978">
        <v>1</v>
      </c>
      <c r="I30" s="1987" t="s">
        <v>447</v>
      </c>
      <c r="J30" s="1979" t="s">
        <v>447</v>
      </c>
    </row>
    <row r="31" spans="1:12" ht="13.5" customHeight="1" x14ac:dyDescent="0.2">
      <c r="A31" s="1962" t="s">
        <v>455</v>
      </c>
      <c r="B31" s="1994">
        <v>239</v>
      </c>
      <c r="C31" s="1994">
        <v>215</v>
      </c>
      <c r="D31" s="1994">
        <v>212</v>
      </c>
      <c r="E31" s="1994">
        <v>184</v>
      </c>
      <c r="F31" s="1993">
        <v>204</v>
      </c>
      <c r="G31" s="1993">
        <v>187</v>
      </c>
      <c r="H31" s="1993">
        <v>199</v>
      </c>
      <c r="I31" s="1992">
        <v>0.11162790697674418</v>
      </c>
      <c r="J31" s="1991">
        <v>0.17156862745098039</v>
      </c>
    </row>
    <row r="32" spans="1:12" ht="13.5" customHeight="1" x14ac:dyDescent="0.2">
      <c r="A32" s="1959" t="s">
        <v>183</v>
      </c>
      <c r="B32" s="1986">
        <v>-42</v>
      </c>
      <c r="C32" s="1986">
        <v>-38</v>
      </c>
      <c r="D32" s="1986">
        <v>-34</v>
      </c>
      <c r="E32" s="1986">
        <v>-32</v>
      </c>
      <c r="F32" s="1978">
        <v>-30</v>
      </c>
      <c r="G32" s="1978">
        <v>-34</v>
      </c>
      <c r="H32" s="1978">
        <v>-36</v>
      </c>
      <c r="I32" s="1987">
        <v>0.10526315789473684</v>
      </c>
      <c r="J32" s="1979">
        <v>0.4</v>
      </c>
    </row>
    <row r="33" spans="1:10" ht="13.5" customHeight="1" x14ac:dyDescent="0.2">
      <c r="A33" s="1959" t="s">
        <v>456</v>
      </c>
      <c r="B33" s="1986">
        <v>-22</v>
      </c>
      <c r="C33" s="1986">
        <v>-25</v>
      </c>
      <c r="D33" s="1986">
        <v>-27</v>
      </c>
      <c r="E33" s="1986">
        <v>-24</v>
      </c>
      <c r="F33" s="1978">
        <v>-30</v>
      </c>
      <c r="G33" s="1978">
        <v>-24</v>
      </c>
      <c r="H33" s="1978">
        <v>-24</v>
      </c>
      <c r="I33" s="1987">
        <v>-0.12</v>
      </c>
      <c r="J33" s="1979">
        <v>-0.26666666666666666</v>
      </c>
    </row>
    <row r="34" spans="1:10" ht="13.5" customHeight="1" x14ac:dyDescent="0.2">
      <c r="A34" s="1962" t="s">
        <v>457</v>
      </c>
      <c r="B34" s="1994">
        <v>-64</v>
      </c>
      <c r="C34" s="1994">
        <v>-63</v>
      </c>
      <c r="D34" s="1994">
        <v>-60</v>
      </c>
      <c r="E34" s="1994">
        <v>-57</v>
      </c>
      <c r="F34" s="1993">
        <v>-60</v>
      </c>
      <c r="G34" s="1993">
        <v>-59</v>
      </c>
      <c r="H34" s="1993">
        <v>-60</v>
      </c>
      <c r="I34" s="1992">
        <v>1.5873015873015872E-2</v>
      </c>
      <c r="J34" s="1991">
        <v>6.6666666666666666E-2</v>
      </c>
    </row>
    <row r="35" spans="1:10" ht="13.5" customHeight="1" x14ac:dyDescent="0.2">
      <c r="A35" s="1962" t="s">
        <v>199</v>
      </c>
      <c r="B35" s="1994">
        <v>175</v>
      </c>
      <c r="C35" s="1994">
        <v>152</v>
      </c>
      <c r="D35" s="1994">
        <v>152</v>
      </c>
      <c r="E35" s="1994">
        <v>127</v>
      </c>
      <c r="F35" s="1993">
        <v>144</v>
      </c>
      <c r="G35" s="1993">
        <v>128</v>
      </c>
      <c r="H35" s="1993">
        <v>139</v>
      </c>
      <c r="I35" s="1992">
        <v>0.15131578947368421</v>
      </c>
      <c r="J35" s="1991">
        <v>0.21527777777777779</v>
      </c>
    </row>
    <row r="36" spans="1:10" ht="13.5" customHeight="1" x14ac:dyDescent="0.2">
      <c r="A36" s="1959" t="s">
        <v>201</v>
      </c>
      <c r="B36" s="1986">
        <v>0</v>
      </c>
      <c r="C36" s="1986">
        <v>0</v>
      </c>
      <c r="D36" s="1986">
        <v>0</v>
      </c>
      <c r="E36" s="1986">
        <v>0</v>
      </c>
      <c r="F36" s="1978">
        <v>0</v>
      </c>
      <c r="G36" s="1978">
        <v>0</v>
      </c>
      <c r="H36" s="1978">
        <v>0</v>
      </c>
      <c r="I36" s="1987" t="s">
        <v>447</v>
      </c>
      <c r="J36" s="1979" t="s">
        <v>447</v>
      </c>
    </row>
    <row r="37" spans="1:10" ht="13.5" customHeight="1" x14ac:dyDescent="0.2">
      <c r="A37" s="1962" t="s">
        <v>202</v>
      </c>
      <c r="B37" s="1994">
        <v>175</v>
      </c>
      <c r="C37" s="1994">
        <v>152</v>
      </c>
      <c r="D37" s="1994">
        <v>152</v>
      </c>
      <c r="E37" s="1994">
        <v>127</v>
      </c>
      <c r="F37" s="1993">
        <v>144</v>
      </c>
      <c r="G37" s="1993">
        <v>128</v>
      </c>
      <c r="H37" s="1993">
        <v>139</v>
      </c>
      <c r="I37" s="1992">
        <v>0.15131578947368421</v>
      </c>
      <c r="J37" s="1991">
        <v>0.21527777777777779</v>
      </c>
    </row>
    <row r="38" spans="1:10" ht="13.5" customHeight="1" x14ac:dyDescent="0.2">
      <c r="A38" s="1990"/>
      <c r="B38" s="1978"/>
      <c r="C38" s="1978"/>
      <c r="D38" s="1978"/>
      <c r="E38" s="1978"/>
      <c r="F38" s="1978"/>
      <c r="G38" s="1978"/>
      <c r="H38" s="1978"/>
      <c r="I38" s="1989"/>
      <c r="J38" s="1988"/>
    </row>
    <row r="39" spans="1:10" ht="13.5" customHeight="1" x14ac:dyDescent="0.2">
      <c r="A39" s="1959" t="s">
        <v>549</v>
      </c>
      <c r="B39" s="1986">
        <v>44</v>
      </c>
      <c r="C39" s="1986">
        <v>42</v>
      </c>
      <c r="D39" s="1986">
        <v>43</v>
      </c>
      <c r="E39" s="1986">
        <v>39</v>
      </c>
      <c r="F39" s="1978">
        <v>44</v>
      </c>
      <c r="G39" s="1978">
        <v>40</v>
      </c>
      <c r="H39" s="1978">
        <v>41</v>
      </c>
      <c r="I39" s="1987">
        <v>4.7619047619047616E-2</v>
      </c>
      <c r="J39" s="1979">
        <v>0</v>
      </c>
    </row>
    <row r="40" spans="1:10" ht="13.5" customHeight="1" x14ac:dyDescent="0.2">
      <c r="A40" s="1959" t="s">
        <v>428</v>
      </c>
      <c r="B40" s="1986">
        <v>175</v>
      </c>
      <c r="C40" s="1986">
        <v>175</v>
      </c>
      <c r="D40" s="1986">
        <v>169</v>
      </c>
      <c r="E40" s="1986">
        <v>152</v>
      </c>
      <c r="F40" s="1978">
        <v>109</v>
      </c>
      <c r="G40" s="1978">
        <v>116</v>
      </c>
      <c r="H40" s="1978">
        <v>106</v>
      </c>
      <c r="I40" s="1987">
        <v>0</v>
      </c>
      <c r="J40" s="1979">
        <v>0.60550458715596334</v>
      </c>
    </row>
    <row r="41" spans="1:10" ht="13.5" customHeight="1" x14ac:dyDescent="0.2">
      <c r="A41" s="1959" t="s">
        <v>531</v>
      </c>
      <c r="B41" s="1986">
        <v>697</v>
      </c>
      <c r="C41" s="1986">
        <v>691</v>
      </c>
      <c r="D41" s="1986">
        <v>676</v>
      </c>
      <c r="E41" s="1986">
        <v>651</v>
      </c>
      <c r="F41" s="1978">
        <v>516</v>
      </c>
      <c r="G41" s="1978">
        <v>534</v>
      </c>
      <c r="H41" s="1978">
        <v>501</v>
      </c>
      <c r="I41" s="1980">
        <v>8.6830680173661367E-3</v>
      </c>
      <c r="J41" s="1979">
        <v>0.35077519379844962</v>
      </c>
    </row>
    <row r="42" spans="1:10" ht="22.5" x14ac:dyDescent="0.2">
      <c r="A42" s="1982" t="s">
        <v>550</v>
      </c>
      <c r="B42" s="1985">
        <v>125.3</v>
      </c>
      <c r="C42" s="1985">
        <v>121.9</v>
      </c>
      <c r="D42" s="1985">
        <v>117.1</v>
      </c>
      <c r="E42" s="1985">
        <v>115.1</v>
      </c>
      <c r="F42" s="1978">
        <v>115.2</v>
      </c>
      <c r="G42" s="1978">
        <v>111.1</v>
      </c>
      <c r="H42" s="1978">
        <v>117.5</v>
      </c>
      <c r="I42" s="1980">
        <v>2.7891714520098369E-2</v>
      </c>
      <c r="J42" s="1979">
        <v>8.7673611111111063E-2</v>
      </c>
    </row>
    <row r="43" spans="1:10" ht="22.5" x14ac:dyDescent="0.2">
      <c r="A43" s="1982" t="s">
        <v>551</v>
      </c>
      <c r="B43" s="1981">
        <v>91.7</v>
      </c>
      <c r="C43" s="1981">
        <v>92.6</v>
      </c>
      <c r="D43" s="1981">
        <v>84.6</v>
      </c>
      <c r="E43" s="1981">
        <v>78</v>
      </c>
      <c r="F43" s="1978">
        <v>73.8</v>
      </c>
      <c r="G43" s="1978">
        <v>71.900000000000006</v>
      </c>
      <c r="H43" s="1978">
        <v>73.099999999999994</v>
      </c>
      <c r="I43" s="1980">
        <v>-9.7192224622029318E-3</v>
      </c>
      <c r="J43" s="1979">
        <v>0.24254742547425484</v>
      </c>
    </row>
    <row r="44" spans="1:10" ht="22.5" x14ac:dyDescent="0.2">
      <c r="A44" s="1984" t="s">
        <v>552</v>
      </c>
      <c r="B44" s="1983">
        <v>1.1000000000000001</v>
      </c>
      <c r="C44" s="1983">
        <v>1.8</v>
      </c>
      <c r="D44" s="1983">
        <v>-0.1</v>
      </c>
      <c r="E44" s="1978">
        <v>0.5</v>
      </c>
      <c r="F44" s="1978">
        <v>1.1000000000000001</v>
      </c>
      <c r="G44" s="1978">
        <v>0.9</v>
      </c>
      <c r="H44" s="1978">
        <v>1.1000000000000001</v>
      </c>
      <c r="I44" s="1980">
        <v>-0.38888888888888884</v>
      </c>
      <c r="J44" s="1979">
        <v>0</v>
      </c>
    </row>
    <row r="45" spans="1:10" ht="22.5" x14ac:dyDescent="0.2">
      <c r="A45" s="1982" t="s">
        <v>553</v>
      </c>
      <c r="B45" s="1981">
        <v>-1.5</v>
      </c>
      <c r="C45" s="1981">
        <v>7</v>
      </c>
      <c r="D45" s="1978">
        <v>5.3</v>
      </c>
      <c r="E45" s="1978">
        <v>3.5</v>
      </c>
      <c r="F45" s="1978">
        <v>0.1</v>
      </c>
      <c r="G45" s="1978">
        <v>1.9</v>
      </c>
      <c r="H45" s="1978">
        <v>0.9</v>
      </c>
      <c r="I45" s="1980" t="s">
        <v>447</v>
      </c>
      <c r="J45" s="1979" t="s">
        <v>447</v>
      </c>
    </row>
    <row r="46" spans="1:10" ht="12" thickBot="1" x14ac:dyDescent="0.25">
      <c r="A46" s="1959" t="s">
        <v>430</v>
      </c>
      <c r="B46" s="1978">
        <v>660</v>
      </c>
      <c r="C46" s="1978">
        <v>651</v>
      </c>
      <c r="D46" s="1978">
        <v>634</v>
      </c>
      <c r="E46" s="1978">
        <v>620</v>
      </c>
      <c r="F46" s="1978">
        <v>597</v>
      </c>
      <c r="G46" s="1978">
        <v>608</v>
      </c>
      <c r="H46" s="1978">
        <v>604</v>
      </c>
      <c r="I46" s="1977">
        <v>1.3824884792626729E-2</v>
      </c>
      <c r="J46" s="1976">
        <v>0.10552763819095477</v>
      </c>
    </row>
    <row r="47" spans="1:10" ht="13.5" customHeight="1" x14ac:dyDescent="0.2"/>
    <row r="48" spans="1:10" ht="13.5" customHeight="1" x14ac:dyDescent="0.2">
      <c r="J48" s="1954"/>
    </row>
    <row r="49" spans="1:10" ht="12.75" x14ac:dyDescent="0.2">
      <c r="A49" s="2330" t="s">
        <v>554</v>
      </c>
      <c r="B49" s="1975"/>
      <c r="C49" s="1954"/>
      <c r="D49" s="1954"/>
      <c r="E49" s="1954"/>
      <c r="F49" s="1954"/>
      <c r="G49" s="1954"/>
      <c r="J49" s="1954"/>
    </row>
    <row r="50" spans="1:10" ht="13.5" customHeight="1" x14ac:dyDescent="0.2">
      <c r="A50" s="1974" t="s">
        <v>53</v>
      </c>
      <c r="B50" s="1974"/>
      <c r="C50" s="1954"/>
      <c r="D50" s="1954"/>
      <c r="E50" s="1954"/>
      <c r="F50" s="1954"/>
      <c r="G50" s="1954"/>
      <c r="H50" s="1954"/>
      <c r="I50" s="1954"/>
      <c r="J50" s="1954"/>
    </row>
    <row r="51" spans="1:10" ht="13.5" customHeight="1" x14ac:dyDescent="0.2">
      <c r="A51" s="1973"/>
      <c r="B51" s="2813" t="s">
        <v>555</v>
      </c>
      <c r="C51" s="2813" t="s">
        <v>556</v>
      </c>
      <c r="D51" s="2813" t="s">
        <v>557</v>
      </c>
      <c r="E51" s="2815" t="s">
        <v>124</v>
      </c>
      <c r="F51" s="2815" t="s">
        <v>445</v>
      </c>
      <c r="G51" s="1971"/>
      <c r="H51" s="1973"/>
      <c r="I51" s="1973"/>
      <c r="J51" s="1954"/>
    </row>
    <row r="52" spans="1:10" ht="13.5" customHeight="1" thickBot="1" x14ac:dyDescent="0.25">
      <c r="A52" s="1972" t="s">
        <v>142</v>
      </c>
      <c r="B52" s="2814"/>
      <c r="C52" s="2814"/>
      <c r="D52" s="2814"/>
      <c r="E52" s="2816"/>
      <c r="F52" s="2816"/>
      <c r="G52" s="1971"/>
      <c r="H52" s="1970"/>
      <c r="I52" s="1970"/>
      <c r="J52" s="1954"/>
    </row>
    <row r="53" spans="1:10" ht="13.5" customHeight="1" x14ac:dyDescent="0.2">
      <c r="A53" s="1969" t="s">
        <v>153</v>
      </c>
      <c r="B53" s="1967">
        <v>0</v>
      </c>
      <c r="C53" s="1967">
        <v>0</v>
      </c>
      <c r="D53" s="1967">
        <v>30</v>
      </c>
      <c r="E53" s="1967">
        <v>0</v>
      </c>
      <c r="F53" s="1967">
        <v>30</v>
      </c>
      <c r="G53" s="1960">
        <v>30</v>
      </c>
      <c r="H53" s="1956">
        <v>0</v>
      </c>
      <c r="I53" s="1955"/>
      <c r="J53" s="1954"/>
    </row>
    <row r="54" spans="1:10" ht="13.5" customHeight="1" x14ac:dyDescent="0.2">
      <c r="A54" s="1969" t="s">
        <v>129</v>
      </c>
      <c r="B54" s="1967">
        <v>242</v>
      </c>
      <c r="C54" s="1968">
        <v>87</v>
      </c>
      <c r="D54" s="1967">
        <v>93</v>
      </c>
      <c r="E54" s="1967">
        <v>0</v>
      </c>
      <c r="F54" s="1967">
        <v>422</v>
      </c>
      <c r="G54" s="1960">
        <v>422</v>
      </c>
      <c r="H54" s="1956">
        <v>0</v>
      </c>
      <c r="I54" s="1955"/>
      <c r="J54" s="1954"/>
    </row>
    <row r="55" spans="1:10" ht="13.5" customHeight="1" x14ac:dyDescent="0.2">
      <c r="A55" s="1969" t="s">
        <v>161</v>
      </c>
      <c r="B55" s="1967">
        <v>-2</v>
      </c>
      <c r="C55" s="1968">
        <v>67</v>
      </c>
      <c r="D55" s="1967">
        <v>25</v>
      </c>
      <c r="E55" s="1967">
        <v>0</v>
      </c>
      <c r="F55" s="1967">
        <v>90</v>
      </c>
      <c r="G55" s="1960">
        <v>90</v>
      </c>
      <c r="H55" s="1956">
        <v>0</v>
      </c>
      <c r="I55" s="1955"/>
      <c r="J55" s="1954"/>
    </row>
    <row r="56" spans="1:10" ht="13.5" customHeight="1" x14ac:dyDescent="0.2">
      <c r="A56" s="1969" t="s">
        <v>424</v>
      </c>
      <c r="B56" s="1967">
        <v>-1</v>
      </c>
      <c r="C56" s="1968">
        <v>4</v>
      </c>
      <c r="D56" s="1967">
        <v>-1</v>
      </c>
      <c r="E56" s="1967">
        <v>-6</v>
      </c>
      <c r="F56" s="1967">
        <v>-4</v>
      </c>
      <c r="G56" s="1960">
        <v>-4</v>
      </c>
      <c r="H56" s="1956">
        <v>0</v>
      </c>
      <c r="I56" s="1963"/>
      <c r="J56" s="1954"/>
    </row>
    <row r="57" spans="1:10" ht="13.5" customHeight="1" x14ac:dyDescent="0.2">
      <c r="A57" s="1962" t="s">
        <v>455</v>
      </c>
      <c r="B57" s="1961">
        <v>239</v>
      </c>
      <c r="C57" s="1966">
        <v>158</v>
      </c>
      <c r="D57" s="1961">
        <v>147</v>
      </c>
      <c r="E57" s="1961">
        <v>-6</v>
      </c>
      <c r="F57" s="1961">
        <v>538</v>
      </c>
      <c r="G57" s="1960">
        <v>538</v>
      </c>
      <c r="H57" s="1956">
        <v>0</v>
      </c>
      <c r="I57" s="1955"/>
      <c r="J57" s="1954"/>
    </row>
    <row r="58" spans="1:10" ht="13.5" customHeight="1" x14ac:dyDescent="0.2">
      <c r="A58" s="1959" t="s">
        <v>183</v>
      </c>
      <c r="B58" s="1964">
        <v>-42</v>
      </c>
      <c r="C58" s="1965">
        <v>-28</v>
      </c>
      <c r="D58" s="1964">
        <v>-35</v>
      </c>
      <c r="E58" s="1964">
        <v>-23</v>
      </c>
      <c r="F58" s="1964">
        <v>-128</v>
      </c>
      <c r="G58" s="1960">
        <v>-128</v>
      </c>
      <c r="H58" s="1956">
        <v>0</v>
      </c>
      <c r="I58" s="1955"/>
      <c r="J58" s="1954"/>
    </row>
    <row r="59" spans="1:10" ht="13.5" customHeight="1" x14ac:dyDescent="0.2">
      <c r="A59" s="1959" t="s">
        <v>456</v>
      </c>
      <c r="B59" s="1964">
        <v>-22</v>
      </c>
      <c r="C59" s="1965">
        <v>-25</v>
      </c>
      <c r="D59" s="1964">
        <v>-49</v>
      </c>
      <c r="E59" s="1964">
        <v>19</v>
      </c>
      <c r="F59" s="1964">
        <v>-77</v>
      </c>
      <c r="G59" s="1960">
        <v>-77</v>
      </c>
      <c r="H59" s="1956">
        <v>0</v>
      </c>
      <c r="I59" s="1963"/>
      <c r="J59" s="1954"/>
    </row>
    <row r="60" spans="1:10" ht="13.5" customHeight="1" x14ac:dyDescent="0.2">
      <c r="A60" s="1962" t="s">
        <v>457</v>
      </c>
      <c r="B60" s="1961">
        <v>-64</v>
      </c>
      <c r="C60" s="1966">
        <v>-53</v>
      </c>
      <c r="D60" s="1961">
        <v>-86</v>
      </c>
      <c r="E60" s="1961">
        <v>-4</v>
      </c>
      <c r="F60" s="1961">
        <v>-207</v>
      </c>
      <c r="G60" s="1960">
        <v>-207</v>
      </c>
      <c r="H60" s="1956">
        <v>0</v>
      </c>
      <c r="I60" s="1963"/>
      <c r="J60" s="1954"/>
    </row>
    <row r="61" spans="1:10" ht="13.5" customHeight="1" x14ac:dyDescent="0.2">
      <c r="A61" s="1962" t="s">
        <v>199</v>
      </c>
      <c r="B61" s="1961">
        <v>175</v>
      </c>
      <c r="C61" s="1966">
        <v>105</v>
      </c>
      <c r="D61" s="1961">
        <v>61</v>
      </c>
      <c r="E61" s="1961">
        <v>-10</v>
      </c>
      <c r="F61" s="1961">
        <v>331</v>
      </c>
      <c r="G61" s="1960">
        <v>331</v>
      </c>
      <c r="H61" s="1956">
        <v>0</v>
      </c>
      <c r="I61" s="1955"/>
      <c r="J61" s="1954"/>
    </row>
    <row r="62" spans="1:10" ht="13.5" customHeight="1" x14ac:dyDescent="0.2">
      <c r="A62" s="1959" t="s">
        <v>201</v>
      </c>
      <c r="B62" s="1964">
        <v>0</v>
      </c>
      <c r="C62" s="1965">
        <v>0</v>
      </c>
      <c r="D62" s="1964">
        <v>0</v>
      </c>
      <c r="E62" s="1964">
        <v>0</v>
      </c>
      <c r="F62" s="1964">
        <v>0</v>
      </c>
      <c r="G62" s="1960">
        <v>0</v>
      </c>
      <c r="H62" s="1956">
        <v>0</v>
      </c>
      <c r="I62" s="1963"/>
      <c r="J62" s="1954"/>
    </row>
    <row r="63" spans="1:10" ht="13.5" customHeight="1" x14ac:dyDescent="0.2">
      <c r="A63" s="1962" t="s">
        <v>202</v>
      </c>
      <c r="B63" s="1961">
        <v>175</v>
      </c>
      <c r="C63" s="1961">
        <v>105</v>
      </c>
      <c r="D63" s="1961">
        <v>61</v>
      </c>
      <c r="E63" s="1961">
        <v>-10</v>
      </c>
      <c r="F63" s="1961">
        <v>331</v>
      </c>
      <c r="G63" s="1960">
        <v>331</v>
      </c>
      <c r="H63" s="1956">
        <v>0</v>
      </c>
      <c r="I63" s="1955"/>
      <c r="J63" s="1954"/>
    </row>
    <row r="64" spans="1:10" ht="13.5" customHeight="1" x14ac:dyDescent="0.2">
      <c r="A64" s="1959" t="s">
        <v>446</v>
      </c>
      <c r="B64" s="1958">
        <v>660</v>
      </c>
      <c r="C64" s="1958">
        <v>1155</v>
      </c>
      <c r="D64" s="1958">
        <v>1173</v>
      </c>
      <c r="E64" s="1958">
        <v>652</v>
      </c>
      <c r="F64" s="1958">
        <v>3640</v>
      </c>
      <c r="G64" s="1957">
        <v>3640</v>
      </c>
      <c r="H64" s="1956">
        <v>0</v>
      </c>
      <c r="I64" s="1955"/>
      <c r="J64" s="1954"/>
    </row>
    <row r="65" spans="1:10" ht="13.5" customHeight="1" x14ac:dyDescent="0.2">
      <c r="A65" s="1954"/>
      <c r="B65" s="1954"/>
      <c r="C65" s="1954"/>
      <c r="D65" s="1954"/>
      <c r="E65" s="1954"/>
      <c r="F65" s="1954"/>
      <c r="G65" s="1954"/>
      <c r="H65" s="1955"/>
      <c r="I65" s="1955"/>
      <c r="J65" s="1954"/>
    </row>
    <row r="66" spans="1:10" ht="13.5" customHeight="1" x14ac:dyDescent="0.2">
      <c r="J66" s="1954"/>
    </row>
    <row r="67" spans="1:10" x14ac:dyDescent="0.2">
      <c r="J67" s="1954"/>
    </row>
    <row r="68" spans="1:10" x14ac:dyDescent="0.2">
      <c r="J68" s="1954"/>
    </row>
  </sheetData>
  <mergeCells count="5">
    <mergeCell ref="B51:B52"/>
    <mergeCell ref="C51:C52"/>
    <mergeCell ref="D51:D52"/>
    <mergeCell ref="E51:E52"/>
    <mergeCell ref="F51:F52"/>
  </mergeCells>
  <printOptions horizontalCentered="1"/>
  <pageMargins left="0.7" right="0.7" top="0.75" bottom="0.75" header="0.3" footer="0.3"/>
  <pageSetup paperSize="9" scale="70" orientation="portrait" r:id="rId1"/>
  <headerFooter>
    <oddFooter>&amp;C&amp;"Arial,Normal"&amp;7Fact book - Q4 2016</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56"/>
  <sheetViews>
    <sheetView view="pageBreakPreview" zoomScaleNormal="100" zoomScaleSheetLayoutView="100" workbookViewId="0">
      <selection activeCell="Y12" sqref="Y12"/>
    </sheetView>
  </sheetViews>
  <sheetFormatPr defaultRowHeight="11.25" x14ac:dyDescent="0.2"/>
  <cols>
    <col min="1" max="1" width="37.6640625" style="1953" customWidth="1"/>
    <col min="2" max="10" width="8.6640625" style="1953" customWidth="1"/>
    <col min="11" max="11" width="8.6640625" style="2030" customWidth="1"/>
    <col min="12" max="15" width="7" style="1953" customWidth="1"/>
    <col min="16" max="16384" width="9.33203125" style="1953"/>
  </cols>
  <sheetData>
    <row r="1" spans="1:11" ht="13.5" customHeight="1" x14ac:dyDescent="0.2">
      <c r="A1" s="2328" t="s">
        <v>558</v>
      </c>
      <c r="D1" s="2008"/>
      <c r="I1" s="2331" t="s">
        <v>423</v>
      </c>
      <c r="J1" s="2069"/>
    </row>
    <row r="2" spans="1:11" ht="13.5" customHeight="1" x14ac:dyDescent="0.2">
      <c r="I2" s="2027"/>
      <c r="J2" s="2026"/>
      <c r="K2" s="2009"/>
    </row>
    <row r="3" spans="1:11" ht="13.5" customHeight="1" thickBot="1" x14ac:dyDescent="0.25">
      <c r="A3" s="1972" t="s">
        <v>142</v>
      </c>
      <c r="B3" s="1972" t="str">
        <f>+'BA - Wealth Man &amp; Asset Man '!B3</f>
        <v>Q4/16</v>
      </c>
      <c r="C3" s="1972" t="s">
        <v>143</v>
      </c>
      <c r="D3" s="1972" t="s">
        <v>144</v>
      </c>
      <c r="E3" s="1972" t="s">
        <v>145</v>
      </c>
      <c r="F3" s="2056" t="s">
        <v>146</v>
      </c>
      <c r="G3" s="2056" t="s">
        <v>147</v>
      </c>
      <c r="H3" s="2056" t="s">
        <v>148</v>
      </c>
      <c r="I3" s="2055" t="str">
        <f>+'BA - Wealth Man &amp; Asset Man '!I3</f>
        <v>Q4/Q3</v>
      </c>
      <c r="J3" s="2054" t="str">
        <f>+'BA - Wealth Man &amp; Asset Man '!J3</f>
        <v>Q4/Q4</v>
      </c>
      <c r="K3" s="2053"/>
    </row>
    <row r="4" spans="1:11" ht="13.5" customHeight="1" x14ac:dyDescent="0.2">
      <c r="A4" s="1990" t="s">
        <v>153</v>
      </c>
      <c r="B4" s="1964">
        <v>30</v>
      </c>
      <c r="C4" s="1965">
        <v>28</v>
      </c>
      <c r="D4" s="1958">
        <v>28</v>
      </c>
      <c r="E4" s="1958">
        <v>26</v>
      </c>
      <c r="F4" s="1958">
        <v>36</v>
      </c>
      <c r="G4" s="1958">
        <v>33</v>
      </c>
      <c r="H4" s="1958">
        <v>25</v>
      </c>
      <c r="I4" s="2037">
        <v>7.1428571428571425E-2</v>
      </c>
      <c r="J4" s="2052">
        <v>-0.16666666666666666</v>
      </c>
      <c r="K4" s="2068"/>
    </row>
    <row r="5" spans="1:11" ht="13.5" customHeight="1" x14ac:dyDescent="0.2">
      <c r="A5" s="1990" t="s">
        <v>129</v>
      </c>
      <c r="B5" s="1965">
        <v>93</v>
      </c>
      <c r="C5" s="1965">
        <v>78</v>
      </c>
      <c r="D5" s="1958">
        <v>85</v>
      </c>
      <c r="E5" s="1958">
        <v>70</v>
      </c>
      <c r="F5" s="1958">
        <v>89</v>
      </c>
      <c r="G5" s="1958">
        <v>65</v>
      </c>
      <c r="H5" s="1958">
        <v>94</v>
      </c>
      <c r="I5" s="2037">
        <v>0.19230769230769232</v>
      </c>
      <c r="J5" s="2036">
        <v>4.49438202247191E-2</v>
      </c>
      <c r="K5" s="2068"/>
    </row>
    <row r="6" spans="1:11" ht="13.5" customHeight="1" x14ac:dyDescent="0.2">
      <c r="A6" s="1990" t="s">
        <v>161</v>
      </c>
      <c r="B6" s="1965">
        <v>25</v>
      </c>
      <c r="C6" s="1965">
        <v>16</v>
      </c>
      <c r="D6" s="1958">
        <v>22</v>
      </c>
      <c r="E6" s="1958">
        <v>22</v>
      </c>
      <c r="F6" s="1958">
        <v>25</v>
      </c>
      <c r="G6" s="1958">
        <v>19</v>
      </c>
      <c r="H6" s="1958">
        <v>25</v>
      </c>
      <c r="I6" s="2037">
        <v>0.5625</v>
      </c>
      <c r="J6" s="2036">
        <v>0</v>
      </c>
      <c r="K6" s="2068"/>
    </row>
    <row r="7" spans="1:11" ht="13.5" customHeight="1" x14ac:dyDescent="0.2">
      <c r="A7" s="1990" t="s">
        <v>424</v>
      </c>
      <c r="B7" s="1965">
        <v>-1</v>
      </c>
      <c r="C7" s="1965">
        <v>3</v>
      </c>
      <c r="D7" s="1958">
        <v>2</v>
      </c>
      <c r="E7" s="1958">
        <v>3</v>
      </c>
      <c r="F7" s="1958">
        <v>4</v>
      </c>
      <c r="G7" s="1958">
        <v>1</v>
      </c>
      <c r="H7" s="1958">
        <v>2</v>
      </c>
      <c r="I7" s="2037" t="s">
        <v>447</v>
      </c>
      <c r="J7" s="2036" t="s">
        <v>447</v>
      </c>
      <c r="K7" s="2062"/>
    </row>
    <row r="8" spans="1:11" ht="13.5" customHeight="1" x14ac:dyDescent="0.2">
      <c r="A8" s="2044" t="s">
        <v>455</v>
      </c>
      <c r="B8" s="1966">
        <v>147</v>
      </c>
      <c r="C8" s="1966">
        <v>125</v>
      </c>
      <c r="D8" s="2067">
        <v>137</v>
      </c>
      <c r="E8" s="2067">
        <v>121</v>
      </c>
      <c r="F8" s="2067">
        <v>154</v>
      </c>
      <c r="G8" s="2067">
        <v>118</v>
      </c>
      <c r="H8" s="2067">
        <v>146</v>
      </c>
      <c r="I8" s="2043">
        <v>0.17599999999999999</v>
      </c>
      <c r="J8" s="2042">
        <v>-4.5454545454545456E-2</v>
      </c>
      <c r="K8" s="2066"/>
    </row>
    <row r="9" spans="1:11" ht="13.5" customHeight="1" x14ac:dyDescent="0.2">
      <c r="A9" s="1990" t="s">
        <v>183</v>
      </c>
      <c r="B9" s="1965">
        <v>-35</v>
      </c>
      <c r="C9" s="1965">
        <v>-41</v>
      </c>
      <c r="D9" s="1958">
        <v>-44</v>
      </c>
      <c r="E9" s="1958">
        <v>-42</v>
      </c>
      <c r="F9" s="1958">
        <v>-43</v>
      </c>
      <c r="G9" s="1958">
        <v>-43</v>
      </c>
      <c r="H9" s="1958">
        <v>-45</v>
      </c>
      <c r="I9" s="2037">
        <v>-0.14634146341463414</v>
      </c>
      <c r="J9" s="2036">
        <v>-0.18604651162790697</v>
      </c>
      <c r="K9" s="2062"/>
    </row>
    <row r="10" spans="1:11" ht="13.5" customHeight="1" x14ac:dyDescent="0.2">
      <c r="A10" s="1990" t="s">
        <v>456</v>
      </c>
      <c r="B10" s="1965">
        <v>-49</v>
      </c>
      <c r="C10" s="1965">
        <v>-47</v>
      </c>
      <c r="D10" s="1958">
        <v>-49</v>
      </c>
      <c r="E10" s="1958">
        <v>-46</v>
      </c>
      <c r="F10" s="1958">
        <v>-45</v>
      </c>
      <c r="G10" s="1958">
        <v>-45</v>
      </c>
      <c r="H10" s="1958">
        <v>-47</v>
      </c>
      <c r="I10" s="2037">
        <v>4.2553191489361701E-2</v>
      </c>
      <c r="J10" s="2036">
        <v>8.8888888888888892E-2</v>
      </c>
      <c r="K10" s="2062"/>
    </row>
    <row r="11" spans="1:11" ht="13.5" customHeight="1" x14ac:dyDescent="0.2">
      <c r="A11" s="2044" t="s">
        <v>457</v>
      </c>
      <c r="B11" s="1966">
        <v>-86</v>
      </c>
      <c r="C11" s="1966">
        <v>-90</v>
      </c>
      <c r="D11" s="2067">
        <v>-95</v>
      </c>
      <c r="E11" s="2067">
        <v>-90</v>
      </c>
      <c r="F11" s="2067">
        <v>-89</v>
      </c>
      <c r="G11" s="2067">
        <v>-88</v>
      </c>
      <c r="H11" s="2067">
        <v>-93</v>
      </c>
      <c r="I11" s="2043">
        <v>-4.4444444444444446E-2</v>
      </c>
      <c r="J11" s="2042">
        <v>-3.3707865168539325E-2</v>
      </c>
      <c r="K11" s="2066"/>
    </row>
    <row r="12" spans="1:11" ht="13.5" customHeight="1" x14ac:dyDescent="0.2">
      <c r="A12" s="2044" t="s">
        <v>199</v>
      </c>
      <c r="B12" s="1966">
        <v>61</v>
      </c>
      <c r="C12" s="1966">
        <v>35</v>
      </c>
      <c r="D12" s="2067">
        <v>42</v>
      </c>
      <c r="E12" s="2067">
        <v>31</v>
      </c>
      <c r="F12" s="2067">
        <v>65</v>
      </c>
      <c r="G12" s="2067">
        <v>30</v>
      </c>
      <c r="H12" s="2067">
        <v>53</v>
      </c>
      <c r="I12" s="2043">
        <v>0.74285714285714288</v>
      </c>
      <c r="J12" s="2042">
        <v>-6.1538461538461542E-2</v>
      </c>
      <c r="K12" s="2066"/>
    </row>
    <row r="13" spans="1:11" ht="13.5" customHeight="1" x14ac:dyDescent="0.2">
      <c r="A13" s="1990" t="s">
        <v>201</v>
      </c>
      <c r="B13" s="1965">
        <v>0</v>
      </c>
      <c r="C13" s="1965">
        <v>0</v>
      </c>
      <c r="D13" s="1958">
        <v>0</v>
      </c>
      <c r="E13" s="1958">
        <v>0</v>
      </c>
      <c r="F13" s="1958">
        <v>0</v>
      </c>
      <c r="G13" s="1958">
        <v>0</v>
      </c>
      <c r="H13" s="1958">
        <v>0</v>
      </c>
      <c r="I13" s="2037" t="s">
        <v>447</v>
      </c>
      <c r="J13" s="2036" t="s">
        <v>447</v>
      </c>
      <c r="K13" s="2062"/>
    </row>
    <row r="14" spans="1:11" ht="13.5" customHeight="1" x14ac:dyDescent="0.2">
      <c r="A14" s="2044" t="s">
        <v>202</v>
      </c>
      <c r="B14" s="1961">
        <v>61</v>
      </c>
      <c r="C14" s="1966">
        <v>35</v>
      </c>
      <c r="D14" s="2067">
        <v>42</v>
      </c>
      <c r="E14" s="2067">
        <v>31</v>
      </c>
      <c r="F14" s="2067">
        <v>65</v>
      </c>
      <c r="G14" s="2067">
        <v>30</v>
      </c>
      <c r="H14" s="2067">
        <v>53</v>
      </c>
      <c r="I14" s="2043">
        <v>0.74285714285714288</v>
      </c>
      <c r="J14" s="2042">
        <v>-6.1538461538461542E-2</v>
      </c>
      <c r="K14" s="2066"/>
    </row>
    <row r="15" spans="1:11" ht="13.5" customHeight="1" x14ac:dyDescent="0.2">
      <c r="A15" s="1990"/>
      <c r="B15" s="1973"/>
      <c r="C15" s="1973"/>
      <c r="D15" s="1958"/>
      <c r="E15" s="1958"/>
      <c r="F15" s="1958"/>
      <c r="G15" s="1958"/>
      <c r="H15" s="1958"/>
      <c r="I15" s="2065"/>
      <c r="J15" s="2064"/>
      <c r="K15" s="2062"/>
    </row>
    <row r="16" spans="1:11" ht="13.5" customHeight="1" x14ac:dyDescent="0.2">
      <c r="A16" s="1990" t="s">
        <v>426</v>
      </c>
      <c r="B16" s="1967">
        <v>59</v>
      </c>
      <c r="C16" s="1967">
        <v>72</v>
      </c>
      <c r="D16" s="1958">
        <v>69</v>
      </c>
      <c r="E16" s="1958">
        <v>74.380165289256198</v>
      </c>
      <c r="F16" s="1958">
        <v>58</v>
      </c>
      <c r="G16" s="1958">
        <v>75</v>
      </c>
      <c r="H16" s="1958">
        <v>64</v>
      </c>
      <c r="I16" s="2037">
        <v>-0.18055555555555555</v>
      </c>
      <c r="J16" s="2036">
        <v>1.7241379310344827E-2</v>
      </c>
      <c r="K16" s="2062"/>
    </row>
    <row r="17" spans="1:11" ht="13.5" customHeight="1" x14ac:dyDescent="0.2">
      <c r="A17" s="1990" t="s">
        <v>427</v>
      </c>
      <c r="B17" s="1965">
        <v>31</v>
      </c>
      <c r="C17" s="1965">
        <v>19</v>
      </c>
      <c r="D17" s="1958">
        <v>23</v>
      </c>
      <c r="E17" s="1958">
        <v>17</v>
      </c>
      <c r="F17" s="1958">
        <v>36</v>
      </c>
      <c r="G17" s="1958">
        <v>17</v>
      </c>
      <c r="H17" s="1958">
        <v>31</v>
      </c>
      <c r="I17" s="2037"/>
      <c r="J17" s="2036"/>
      <c r="K17" s="2062"/>
    </row>
    <row r="18" spans="1:11" ht="13.5" customHeight="1" x14ac:dyDescent="0.2">
      <c r="A18" s="1990" t="s">
        <v>428</v>
      </c>
      <c r="B18" s="1958">
        <v>624</v>
      </c>
      <c r="C18" s="1965">
        <v>595</v>
      </c>
      <c r="D18" s="1958">
        <v>563</v>
      </c>
      <c r="E18" s="1958">
        <v>565</v>
      </c>
      <c r="F18" s="1958">
        <v>573</v>
      </c>
      <c r="G18" s="1958">
        <v>533</v>
      </c>
      <c r="H18" s="1958">
        <v>520</v>
      </c>
      <c r="I18" s="2037">
        <v>4.8739495798319328E-2</v>
      </c>
      <c r="J18" s="2036">
        <v>8.9005235602094238E-2</v>
      </c>
      <c r="K18" s="2062"/>
    </row>
    <row r="19" spans="1:11" ht="13.5" customHeight="1" x14ac:dyDescent="0.2">
      <c r="A19" s="1990" t="s">
        <v>429</v>
      </c>
      <c r="B19" s="1958">
        <v>3487</v>
      </c>
      <c r="C19" s="2063">
        <v>3246</v>
      </c>
      <c r="D19" s="1958">
        <v>3110</v>
      </c>
      <c r="E19" s="1958">
        <v>3082</v>
      </c>
      <c r="F19" s="1958">
        <v>3360</v>
      </c>
      <c r="G19" s="1958">
        <v>3094</v>
      </c>
      <c r="H19" s="1958">
        <v>3108</v>
      </c>
      <c r="I19" s="2037">
        <v>7.4245224892174985E-2</v>
      </c>
      <c r="J19" s="2036">
        <v>3.7797619047619045E-2</v>
      </c>
      <c r="K19" s="2062"/>
    </row>
    <row r="20" spans="1:11" ht="13.5" customHeight="1" thickBot="1" x14ac:dyDescent="0.25">
      <c r="A20" s="1990" t="s">
        <v>430</v>
      </c>
      <c r="B20" s="1958">
        <v>1173</v>
      </c>
      <c r="C20" s="2063">
        <v>1217</v>
      </c>
      <c r="D20" s="1958">
        <v>1235</v>
      </c>
      <c r="E20" s="1958">
        <v>1245</v>
      </c>
      <c r="F20" s="1958">
        <v>1230</v>
      </c>
      <c r="G20" s="1958">
        <v>1237</v>
      </c>
      <c r="H20" s="1958">
        <v>1224</v>
      </c>
      <c r="I20" s="2035">
        <v>-3.6154478225143796E-2</v>
      </c>
      <c r="J20" s="2034">
        <v>-4.6341463414634146E-2</v>
      </c>
      <c r="K20" s="2062"/>
    </row>
    <row r="21" spans="1:11" ht="13.5" customHeight="1" x14ac:dyDescent="0.2">
      <c r="A21" s="1954"/>
      <c r="B21" s="1965"/>
      <c r="C21" s="1965"/>
      <c r="D21" s="1965"/>
      <c r="E21" s="1965"/>
      <c r="F21" s="1965"/>
      <c r="G21" s="1965"/>
      <c r="H21" s="1965"/>
      <c r="I21" s="1954"/>
      <c r="J21" s="1954"/>
      <c r="K21" s="2060"/>
    </row>
    <row r="22" spans="1:11" ht="13.5" customHeight="1" thickBot="1" x14ac:dyDescent="0.25">
      <c r="A22" s="1954"/>
      <c r="B22" s="1954"/>
      <c r="C22" s="1954"/>
      <c r="D22" s="1954"/>
      <c r="E22" s="1954"/>
      <c r="F22" s="1954"/>
      <c r="G22" s="1954"/>
      <c r="H22" s="1954"/>
      <c r="I22" s="1954"/>
      <c r="J22" s="1954"/>
      <c r="K22" s="2060"/>
    </row>
    <row r="23" spans="1:11" ht="13.5" customHeight="1" x14ac:dyDescent="0.2">
      <c r="A23" s="2330" t="s">
        <v>559</v>
      </c>
      <c r="D23" s="1975"/>
      <c r="E23" s="1954"/>
      <c r="F23" s="1954"/>
      <c r="G23" s="1954"/>
      <c r="H23" s="1954"/>
      <c r="I23" s="2332" t="s">
        <v>423</v>
      </c>
      <c r="J23" s="2061"/>
      <c r="K23" s="2060"/>
    </row>
    <row r="24" spans="1:11" ht="13.5" customHeight="1" x14ac:dyDescent="0.2">
      <c r="A24" s="1971"/>
      <c r="B24" s="1973"/>
      <c r="C24" s="1973"/>
      <c r="D24" s="1971"/>
      <c r="E24" s="1954"/>
      <c r="F24" s="1954"/>
      <c r="G24" s="1954"/>
      <c r="H24" s="1954"/>
      <c r="I24" s="2059"/>
      <c r="J24" s="2058"/>
      <c r="K24" s="2010"/>
    </row>
    <row r="25" spans="1:11" ht="13.5" customHeight="1" thickBot="1" x14ac:dyDescent="0.25">
      <c r="A25" s="1972" t="s">
        <v>142</v>
      </c>
      <c r="B25" s="2057" t="s">
        <v>619</v>
      </c>
      <c r="C25" s="2057" t="s">
        <v>143</v>
      </c>
      <c r="D25" s="2057" t="s">
        <v>144</v>
      </c>
      <c r="E25" s="2056" t="s">
        <v>145</v>
      </c>
      <c r="F25" s="2056" t="s">
        <v>146</v>
      </c>
      <c r="G25" s="2056" t="s">
        <v>147</v>
      </c>
      <c r="H25" s="2056" t="s">
        <v>148</v>
      </c>
      <c r="I25" s="2055" t="s">
        <v>1339</v>
      </c>
      <c r="J25" s="2054" t="s">
        <v>1338</v>
      </c>
      <c r="K25" s="2053"/>
    </row>
    <row r="26" spans="1:11" ht="13.5" customHeight="1" x14ac:dyDescent="0.2">
      <c r="A26" s="2051" t="s">
        <v>153</v>
      </c>
      <c r="B26" s="1964">
        <v>0</v>
      </c>
      <c r="C26" s="1965">
        <v>0</v>
      </c>
      <c r="D26" s="1968">
        <v>0</v>
      </c>
      <c r="E26" s="1967">
        <v>0</v>
      </c>
      <c r="F26" s="1967">
        <v>0</v>
      </c>
      <c r="G26" s="1967">
        <v>0</v>
      </c>
      <c r="H26" s="1967">
        <v>0</v>
      </c>
      <c r="I26" s="2037" t="s">
        <v>447</v>
      </c>
      <c r="J26" s="2052" t="s">
        <v>447</v>
      </c>
      <c r="K26" s="2050"/>
    </row>
    <row r="27" spans="1:11" ht="13.5" customHeight="1" x14ac:dyDescent="0.2">
      <c r="A27" s="2051" t="s">
        <v>129</v>
      </c>
      <c r="B27" s="1965">
        <v>0</v>
      </c>
      <c r="C27" s="1965">
        <v>0</v>
      </c>
      <c r="D27" s="1968">
        <v>0</v>
      </c>
      <c r="E27" s="1967">
        <v>0</v>
      </c>
      <c r="F27" s="1967">
        <v>0</v>
      </c>
      <c r="G27" s="1967">
        <v>0</v>
      </c>
      <c r="H27" s="1967">
        <v>0</v>
      </c>
      <c r="I27" s="2037" t="s">
        <v>447</v>
      </c>
      <c r="J27" s="2036" t="s">
        <v>447</v>
      </c>
      <c r="K27" s="2050"/>
    </row>
    <row r="28" spans="1:11" ht="13.5" customHeight="1" x14ac:dyDescent="0.2">
      <c r="A28" s="2051" t="s">
        <v>161</v>
      </c>
      <c r="B28" s="1965">
        <v>0</v>
      </c>
      <c r="C28" s="1965">
        <v>0</v>
      </c>
      <c r="D28" s="1968">
        <v>0</v>
      </c>
      <c r="E28" s="1967">
        <v>0</v>
      </c>
      <c r="F28" s="1967">
        <v>0</v>
      </c>
      <c r="G28" s="1967">
        <v>0</v>
      </c>
      <c r="H28" s="1967">
        <v>0</v>
      </c>
      <c r="I28" s="2037" t="s">
        <v>447</v>
      </c>
      <c r="J28" s="2036" t="s">
        <v>447</v>
      </c>
      <c r="K28" s="2050"/>
    </row>
    <row r="29" spans="1:11" ht="13.5" customHeight="1" x14ac:dyDescent="0.2">
      <c r="A29" s="2051" t="s">
        <v>424</v>
      </c>
      <c r="B29" s="1965">
        <v>-6</v>
      </c>
      <c r="C29" s="1965">
        <v>0</v>
      </c>
      <c r="D29" s="1968">
        <v>1</v>
      </c>
      <c r="E29" s="1967">
        <v>-1</v>
      </c>
      <c r="F29" s="1967">
        <v>0</v>
      </c>
      <c r="G29" s="1967">
        <v>0</v>
      </c>
      <c r="H29" s="1967">
        <v>0</v>
      </c>
      <c r="I29" s="2037" t="s">
        <v>447</v>
      </c>
      <c r="J29" s="2036" t="s">
        <v>447</v>
      </c>
      <c r="K29" s="2050"/>
    </row>
    <row r="30" spans="1:11" ht="13.5" customHeight="1" x14ac:dyDescent="0.2">
      <c r="A30" s="2049" t="s">
        <v>455</v>
      </c>
      <c r="B30" s="2045">
        <v>-6</v>
      </c>
      <c r="C30" s="2045">
        <v>0</v>
      </c>
      <c r="D30" s="2048">
        <v>1</v>
      </c>
      <c r="E30" s="2047">
        <v>-1</v>
      </c>
      <c r="F30" s="2047">
        <v>0</v>
      </c>
      <c r="G30" s="2047">
        <v>0</v>
      </c>
      <c r="H30" s="2047">
        <v>0</v>
      </c>
      <c r="I30" s="2043" t="s">
        <v>447</v>
      </c>
      <c r="J30" s="2042" t="s">
        <v>447</v>
      </c>
      <c r="K30" s="2046"/>
    </row>
    <row r="31" spans="1:11" ht="13.5" customHeight="1" x14ac:dyDescent="0.2">
      <c r="A31" s="1990" t="s">
        <v>183</v>
      </c>
      <c r="B31" s="1965">
        <v>-23</v>
      </c>
      <c r="C31" s="1965">
        <v>-20</v>
      </c>
      <c r="D31" s="1965">
        <v>-20</v>
      </c>
      <c r="E31" s="1964">
        <v>-20</v>
      </c>
      <c r="F31" s="1964">
        <v>-21</v>
      </c>
      <c r="G31" s="1964">
        <v>-19</v>
      </c>
      <c r="H31" s="1964">
        <v>-21</v>
      </c>
      <c r="I31" s="2037">
        <v>0.15</v>
      </c>
      <c r="J31" s="2036">
        <v>9.5238095238095233E-2</v>
      </c>
      <c r="K31" s="2033"/>
    </row>
    <row r="32" spans="1:11" ht="13.5" customHeight="1" x14ac:dyDescent="0.2">
      <c r="A32" s="1990" t="s">
        <v>456</v>
      </c>
      <c r="B32" s="1965">
        <v>19</v>
      </c>
      <c r="C32" s="1965">
        <v>21</v>
      </c>
      <c r="D32" s="1965">
        <v>23</v>
      </c>
      <c r="E32" s="1964">
        <v>20</v>
      </c>
      <c r="F32" s="1964">
        <v>15</v>
      </c>
      <c r="G32" s="1964">
        <v>18</v>
      </c>
      <c r="H32" s="1964">
        <v>17</v>
      </c>
      <c r="I32" s="2037">
        <v>-9.5238095238095233E-2</v>
      </c>
      <c r="J32" s="2036">
        <v>0.26666666666666666</v>
      </c>
      <c r="K32" s="2033"/>
    </row>
    <row r="33" spans="1:11" ht="13.5" customHeight="1" x14ac:dyDescent="0.2">
      <c r="A33" s="2044" t="s">
        <v>457</v>
      </c>
      <c r="B33" s="2045">
        <v>-4</v>
      </c>
      <c r="C33" s="2045">
        <v>1</v>
      </c>
      <c r="D33" s="1966">
        <v>2</v>
      </c>
      <c r="E33" s="1961">
        <v>0</v>
      </c>
      <c r="F33" s="1961">
        <v>-6</v>
      </c>
      <c r="G33" s="1961">
        <v>-1</v>
      </c>
      <c r="H33" s="1961">
        <v>-5</v>
      </c>
      <c r="I33" s="2043" t="s">
        <v>447</v>
      </c>
      <c r="J33" s="2042">
        <v>-0.33333333333333331</v>
      </c>
      <c r="K33" s="2041"/>
    </row>
    <row r="34" spans="1:11" ht="13.5" customHeight="1" x14ac:dyDescent="0.2">
      <c r="A34" s="2044" t="s">
        <v>199</v>
      </c>
      <c r="B34" s="2045">
        <v>-10</v>
      </c>
      <c r="C34" s="2045">
        <v>1</v>
      </c>
      <c r="D34" s="1966">
        <v>3</v>
      </c>
      <c r="E34" s="1961">
        <v>-1</v>
      </c>
      <c r="F34" s="1961">
        <v>-6</v>
      </c>
      <c r="G34" s="1961">
        <v>-1</v>
      </c>
      <c r="H34" s="1961">
        <v>-5</v>
      </c>
      <c r="I34" s="2043" t="s">
        <v>447</v>
      </c>
      <c r="J34" s="2042">
        <v>0.66666666666666663</v>
      </c>
      <c r="K34" s="2041"/>
    </row>
    <row r="35" spans="1:11" ht="13.5" customHeight="1" x14ac:dyDescent="0.2">
      <c r="A35" s="1990" t="s">
        <v>201</v>
      </c>
      <c r="B35" s="1965">
        <v>0</v>
      </c>
      <c r="C35" s="1965">
        <v>0</v>
      </c>
      <c r="D35" s="1965">
        <v>0</v>
      </c>
      <c r="E35" s="1964">
        <v>0</v>
      </c>
      <c r="F35" s="1964">
        <v>0</v>
      </c>
      <c r="G35" s="1964">
        <v>0</v>
      </c>
      <c r="H35" s="1964">
        <v>0</v>
      </c>
      <c r="I35" s="2037" t="s">
        <v>447</v>
      </c>
      <c r="J35" s="2036" t="s">
        <v>447</v>
      </c>
      <c r="K35" s="2033"/>
    </row>
    <row r="36" spans="1:11" ht="13.5" customHeight="1" x14ac:dyDescent="0.2">
      <c r="A36" s="2044" t="s">
        <v>202</v>
      </c>
      <c r="B36" s="1961">
        <v>-10</v>
      </c>
      <c r="C36" s="1966">
        <v>1</v>
      </c>
      <c r="D36" s="1966">
        <v>3</v>
      </c>
      <c r="E36" s="1961">
        <v>-1</v>
      </c>
      <c r="F36" s="1961">
        <v>-6</v>
      </c>
      <c r="G36" s="1961">
        <v>-1</v>
      </c>
      <c r="H36" s="1961">
        <v>-5</v>
      </c>
      <c r="I36" s="2043" t="s">
        <v>447</v>
      </c>
      <c r="J36" s="2042">
        <v>0.66666666666666663</v>
      </c>
      <c r="K36" s="2041"/>
    </row>
    <row r="37" spans="1:11" ht="13.5" customHeight="1" x14ac:dyDescent="0.2">
      <c r="A37" s="1990"/>
      <c r="B37" s="1965"/>
      <c r="C37" s="1965"/>
      <c r="D37" s="1965"/>
      <c r="E37" s="1965"/>
      <c r="F37" s="1965"/>
      <c r="G37" s="1965"/>
      <c r="H37" s="1965"/>
      <c r="I37" s="2040"/>
      <c r="J37" s="2039"/>
      <c r="K37" s="2038"/>
    </row>
    <row r="38" spans="1:11" ht="13.5" customHeight="1" x14ac:dyDescent="0.2">
      <c r="A38" s="1990" t="s">
        <v>428</v>
      </c>
      <c r="B38" s="1958">
        <v>49</v>
      </c>
      <c r="C38" s="1965">
        <v>43</v>
      </c>
      <c r="D38" s="1965">
        <v>40</v>
      </c>
      <c r="E38" s="1964">
        <v>41</v>
      </c>
      <c r="F38" s="1964">
        <v>27</v>
      </c>
      <c r="G38" s="1964">
        <v>20</v>
      </c>
      <c r="H38" s="1964">
        <v>19</v>
      </c>
      <c r="I38" s="2037">
        <v>0.13953488372093023</v>
      </c>
      <c r="J38" s="2036">
        <v>0.81481481481481477</v>
      </c>
      <c r="K38" s="2033"/>
    </row>
    <row r="39" spans="1:11" ht="13.5" customHeight="1" thickBot="1" x14ac:dyDescent="0.25">
      <c r="A39" s="1990" t="s">
        <v>430</v>
      </c>
      <c r="B39" s="1958">
        <v>652</v>
      </c>
      <c r="C39" s="1965">
        <v>657</v>
      </c>
      <c r="D39" s="1965">
        <v>644</v>
      </c>
      <c r="E39" s="1964">
        <v>634</v>
      </c>
      <c r="F39" s="1964">
        <v>675</v>
      </c>
      <c r="G39" s="1964">
        <v>652</v>
      </c>
      <c r="H39" s="1964">
        <v>593</v>
      </c>
      <c r="I39" s="2035">
        <v>-7.6103500761035003E-3</v>
      </c>
      <c r="J39" s="2034">
        <v>-3.4074074074074076E-2</v>
      </c>
      <c r="K39" s="2033"/>
    </row>
    <row r="40" spans="1:11" ht="13.5" customHeight="1" x14ac:dyDescent="0.2">
      <c r="K40" s="1955"/>
    </row>
    <row r="41" spans="1:11" ht="13.5" customHeight="1" x14ac:dyDescent="0.2"/>
    <row r="42" spans="1:11" ht="13.5" customHeight="1" x14ac:dyDescent="0.2">
      <c r="D42" s="2032"/>
      <c r="E42" s="2032"/>
      <c r="F42" s="2032"/>
      <c r="G42" s="2032"/>
      <c r="H42" s="2032"/>
      <c r="I42" s="2032"/>
      <c r="J42" s="2032"/>
    </row>
    <row r="43" spans="1:11" ht="13.5" customHeight="1" x14ac:dyDescent="0.2">
      <c r="A43" s="1973"/>
      <c r="B43" s="1973"/>
      <c r="C43" s="1973"/>
      <c r="D43" s="1973"/>
      <c r="E43" s="1973"/>
      <c r="F43" s="1973"/>
      <c r="G43" s="1973"/>
      <c r="H43" s="1973"/>
      <c r="I43" s="1973"/>
      <c r="J43" s="1973"/>
      <c r="K43" s="2009"/>
    </row>
    <row r="44" spans="1:11" ht="13.5" customHeight="1" x14ac:dyDescent="0.2">
      <c r="B44" s="1973"/>
      <c r="C44" s="1973"/>
      <c r="D44" s="1973"/>
      <c r="E44" s="1973"/>
    </row>
    <row r="45" spans="1:11" ht="13.5" customHeight="1" x14ac:dyDescent="0.2">
      <c r="B45" s="1973"/>
      <c r="C45" s="1973"/>
      <c r="D45" s="1973"/>
      <c r="E45" s="1973"/>
    </row>
    <row r="46" spans="1:11" ht="13.5" customHeight="1" x14ac:dyDescent="0.2">
      <c r="B46" s="1973"/>
      <c r="C46" s="1973"/>
      <c r="D46" s="1973"/>
      <c r="E46" s="1973"/>
      <c r="F46" s="1973"/>
      <c r="G46" s="1973"/>
    </row>
    <row r="47" spans="1:11" ht="13.5" customHeight="1" x14ac:dyDescent="0.2">
      <c r="B47" s="1973"/>
      <c r="C47" s="1973"/>
      <c r="D47" s="1973"/>
      <c r="E47" s="1973"/>
      <c r="F47" s="1973"/>
      <c r="G47" s="1973"/>
    </row>
    <row r="48" spans="1:11" ht="13.5" customHeight="1" x14ac:dyDescent="0.2">
      <c r="B48" s="1973"/>
      <c r="C48" s="1973"/>
      <c r="D48" s="1973"/>
      <c r="E48" s="1973"/>
    </row>
    <row r="49" spans="1:1" ht="13.5" customHeight="1" x14ac:dyDescent="0.2"/>
    <row r="50" spans="1:1" ht="13.5" customHeight="1" x14ac:dyDescent="0.2"/>
    <row r="51" spans="1:1" ht="13.5" customHeight="1" x14ac:dyDescent="0.2"/>
    <row r="52" spans="1:1" ht="13.5" customHeight="1" x14ac:dyDescent="0.2"/>
    <row r="56" spans="1:1" ht="15" x14ac:dyDescent="0.25">
      <c r="A56" s="2031"/>
    </row>
  </sheetData>
  <printOptions horizontalCentered="1"/>
  <pageMargins left="0.7" right="0.7" top="0.75" bottom="0.75" header="0.3" footer="0.3"/>
  <pageSetup paperSize="9" scale="73" orientation="portrait" r:id="rId1"/>
  <headerFooter>
    <oddHeader>&amp;R&amp;"Arial,Normal"&amp;8Wealth Management</oddHeader>
    <oddFooter>&amp;C&amp;"Arial,Normal"&amp;7Fact book - Q4 2016</oddFooter>
  </headerFooter>
  <colBreaks count="1" manualBreakCount="1">
    <brk id="11" max="8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sheetPr>
  <dimension ref="A1:AC63"/>
  <sheetViews>
    <sheetView view="pageLayout" zoomScale="85" zoomScaleNormal="100" zoomScaleSheetLayoutView="100" zoomScalePageLayoutView="85" workbookViewId="0">
      <selection activeCell="B19" sqref="B19"/>
    </sheetView>
  </sheetViews>
  <sheetFormatPr defaultRowHeight="15" x14ac:dyDescent="0.25"/>
  <cols>
    <col min="1" max="1" width="31.6640625" style="999" customWidth="1"/>
    <col min="2" max="9" width="9.33203125" style="999"/>
    <col min="10" max="10" width="9.5" style="999" customWidth="1"/>
    <col min="11" max="11" width="34.6640625" style="999" customWidth="1"/>
    <col min="12" max="12" width="10.5" style="999" bestFit="1" customWidth="1"/>
    <col min="13" max="18" width="9.83203125" style="999" customWidth="1"/>
    <col min="19" max="19" width="12.83203125" style="999" customWidth="1"/>
    <col min="20" max="20" width="9.5" style="999" customWidth="1"/>
    <col min="21" max="21" width="14.1640625" style="999" bestFit="1" customWidth="1"/>
    <col min="22" max="24" width="12.5" style="999" bestFit="1" customWidth="1"/>
    <col min="25" max="25" width="14" style="999" bestFit="1" customWidth="1"/>
    <col min="26" max="16384" width="9.33203125" style="999"/>
  </cols>
  <sheetData>
    <row r="1" spans="1:26" s="1021" customFormat="1" ht="13.5" customHeight="1" x14ac:dyDescent="0.2">
      <c r="A1" s="2340" t="s">
        <v>560</v>
      </c>
      <c r="B1" s="1116"/>
      <c r="C1" s="1116"/>
      <c r="D1" s="1116"/>
      <c r="E1" s="1116"/>
      <c r="F1" s="1116"/>
      <c r="G1" s="1116"/>
      <c r="H1" s="1116"/>
      <c r="I1" s="1116"/>
      <c r="K1" s="2341" t="s">
        <v>561</v>
      </c>
      <c r="L1" s="1117"/>
      <c r="M1" s="1117"/>
      <c r="N1" s="1117"/>
      <c r="O1" s="1117"/>
      <c r="P1" s="1045"/>
      <c r="Q1" s="1045"/>
      <c r="R1" s="1045"/>
      <c r="S1" s="1045"/>
      <c r="Z1" s="1022"/>
    </row>
    <row r="2" spans="1:26" s="1021" customFormat="1" ht="13.5" customHeight="1" thickBot="1" x14ac:dyDescent="0.25">
      <c r="A2" s="1116"/>
      <c r="B2" s="1116"/>
      <c r="C2" s="1116"/>
      <c r="D2" s="1116"/>
      <c r="E2" s="1116"/>
      <c r="F2" s="1116"/>
      <c r="G2" s="1116"/>
      <c r="H2" s="1116"/>
      <c r="I2" s="1116"/>
      <c r="K2" s="1068"/>
      <c r="L2" s="1115"/>
      <c r="M2" s="1115"/>
      <c r="N2" s="1115"/>
      <c r="O2" s="1115"/>
      <c r="P2" s="1045"/>
      <c r="Q2" s="1045"/>
      <c r="R2" s="1045"/>
      <c r="S2" s="1011"/>
    </row>
    <row r="3" spans="1:26" s="1021" customFormat="1" ht="13.5" customHeight="1" thickBot="1" x14ac:dyDescent="0.25">
      <c r="A3" s="1114" t="s">
        <v>142</v>
      </c>
      <c r="B3" s="1113" t="s">
        <v>619</v>
      </c>
      <c r="C3" s="1112" t="s">
        <v>143</v>
      </c>
      <c r="D3" s="1112" t="s">
        <v>144</v>
      </c>
      <c r="E3" s="1112" t="s">
        <v>145</v>
      </c>
      <c r="F3" s="1112" t="s">
        <v>146</v>
      </c>
      <c r="G3" s="1112" t="s">
        <v>147</v>
      </c>
      <c r="H3" s="1111"/>
      <c r="I3" s="2333"/>
      <c r="K3" s="1110" t="s">
        <v>142</v>
      </c>
      <c r="L3" s="1082" t="s">
        <v>619</v>
      </c>
      <c r="M3" s="1082" t="s">
        <v>143</v>
      </c>
      <c r="N3" s="1082" t="s">
        <v>144</v>
      </c>
      <c r="O3" s="1082" t="s">
        <v>145</v>
      </c>
      <c r="P3" s="1082" t="s">
        <v>146</v>
      </c>
      <c r="Q3" s="1015" t="s">
        <v>147</v>
      </c>
      <c r="R3" s="1109"/>
      <c r="S3" s="1108"/>
    </row>
    <row r="4" spans="1:26" s="1021" customFormat="1" ht="13.5" customHeight="1" x14ac:dyDescent="0.2">
      <c r="A4" s="197" t="s">
        <v>153</v>
      </c>
      <c r="B4" s="1094">
        <v>0</v>
      </c>
      <c r="C4" s="1094">
        <v>0</v>
      </c>
      <c r="D4" s="1094">
        <v>0</v>
      </c>
      <c r="E4" s="1094">
        <v>0</v>
      </c>
      <c r="F4" s="1094">
        <v>0</v>
      </c>
      <c r="G4" s="1094">
        <v>0</v>
      </c>
      <c r="H4" s="1093"/>
      <c r="I4" s="1093"/>
      <c r="K4" s="1107" t="s">
        <v>562</v>
      </c>
      <c r="L4" s="1106"/>
      <c r="M4" s="1106"/>
      <c r="N4" s="1106"/>
      <c r="O4" s="1106"/>
      <c r="P4" s="1106"/>
      <c r="Q4" s="1106"/>
      <c r="R4" s="1106"/>
      <c r="S4" s="1105"/>
    </row>
    <row r="5" spans="1:26" s="1021" customFormat="1" ht="13.5" customHeight="1" x14ac:dyDescent="0.2">
      <c r="A5" s="197" t="s">
        <v>129</v>
      </c>
      <c r="B5" s="1094">
        <v>87</v>
      </c>
      <c r="C5" s="1094">
        <v>91</v>
      </c>
      <c r="D5" s="1094">
        <v>83</v>
      </c>
      <c r="E5" s="1094">
        <v>85</v>
      </c>
      <c r="F5" s="1094">
        <v>95</v>
      </c>
      <c r="G5" s="1094">
        <v>79</v>
      </c>
      <c r="H5" s="1093"/>
      <c r="I5" s="1093"/>
      <c r="K5" s="1043" t="s">
        <v>563</v>
      </c>
      <c r="L5" s="1078">
        <v>29.8</v>
      </c>
      <c r="M5" s="1078">
        <v>30.047176999999998</v>
      </c>
      <c r="N5" s="1078">
        <v>29.052822999999997</v>
      </c>
      <c r="O5" s="1078">
        <v>32.200000000000003</v>
      </c>
      <c r="P5" s="1077">
        <v>33.5</v>
      </c>
      <c r="Q5" s="1077">
        <v>24</v>
      </c>
      <c r="R5" s="1077"/>
      <c r="S5" s="1095"/>
    </row>
    <row r="6" spans="1:26" s="1021" customFormat="1" ht="13.5" customHeight="1" x14ac:dyDescent="0.2">
      <c r="A6" s="197" t="s">
        <v>161</v>
      </c>
      <c r="B6" s="1094">
        <v>67</v>
      </c>
      <c r="C6" s="1094">
        <v>53</v>
      </c>
      <c r="D6" s="1094">
        <v>60</v>
      </c>
      <c r="E6" s="1094">
        <v>86</v>
      </c>
      <c r="F6" s="1094">
        <v>65</v>
      </c>
      <c r="G6" s="1094">
        <v>55</v>
      </c>
      <c r="H6" s="1093"/>
      <c r="I6" s="1093"/>
      <c r="K6" s="1043" t="s">
        <v>564</v>
      </c>
      <c r="L6" s="1078">
        <v>6.6</v>
      </c>
      <c r="M6" s="1078">
        <v>-0.2251909999999997</v>
      </c>
      <c r="N6" s="1078">
        <v>3.1251909999999996</v>
      </c>
      <c r="O6" s="1078">
        <v>2.1</v>
      </c>
      <c r="P6" s="1077">
        <v>3.4</v>
      </c>
      <c r="Q6" s="1077">
        <v>-9.9999999999999645E-2</v>
      </c>
      <c r="R6" s="1077"/>
      <c r="S6" s="1095"/>
    </row>
    <row r="7" spans="1:26" s="1021" customFormat="1" ht="13.5" customHeight="1" x14ac:dyDescent="0.2">
      <c r="A7" s="197" t="s">
        <v>424</v>
      </c>
      <c r="B7" s="1094">
        <v>4</v>
      </c>
      <c r="C7" s="1094">
        <v>4</v>
      </c>
      <c r="D7" s="1094">
        <v>5</v>
      </c>
      <c r="E7" s="1094">
        <v>5</v>
      </c>
      <c r="F7" s="1094">
        <v>5</v>
      </c>
      <c r="G7" s="1094">
        <v>3</v>
      </c>
      <c r="H7" s="1093"/>
      <c r="I7" s="1093"/>
      <c r="K7" s="1043" t="s">
        <v>565</v>
      </c>
      <c r="L7" s="1078">
        <v>-1.5</v>
      </c>
      <c r="M7" s="1078">
        <v>1.4062000000000001</v>
      </c>
      <c r="N7" s="1078">
        <v>1.2938000000000001</v>
      </c>
      <c r="O7" s="1078">
        <v>0.4</v>
      </c>
      <c r="P7" s="1077">
        <v>0</v>
      </c>
      <c r="Q7" s="1077">
        <v>6.4</v>
      </c>
      <c r="R7" s="1077"/>
      <c r="S7" s="1095"/>
    </row>
    <row r="8" spans="1:26" s="1021" customFormat="1" ht="13.5" customHeight="1" x14ac:dyDescent="0.2">
      <c r="A8" s="198" t="s">
        <v>455</v>
      </c>
      <c r="B8" s="1100">
        <v>158</v>
      </c>
      <c r="C8" s="1100">
        <v>148</v>
      </c>
      <c r="D8" s="1100">
        <v>148</v>
      </c>
      <c r="E8" s="1100">
        <v>176</v>
      </c>
      <c r="F8" s="1100">
        <v>165</v>
      </c>
      <c r="G8" s="1100">
        <v>137</v>
      </c>
      <c r="H8" s="2334"/>
      <c r="I8" s="2334"/>
      <c r="K8" s="1043" t="s">
        <v>566</v>
      </c>
      <c r="L8" s="1078">
        <v>0</v>
      </c>
      <c r="M8" s="1078">
        <v>-3.0379999999999998</v>
      </c>
      <c r="N8" s="1078">
        <v>-3.0619999999999998</v>
      </c>
      <c r="O8" s="1078">
        <v>-2.6</v>
      </c>
      <c r="P8" s="1077">
        <v>-2</v>
      </c>
      <c r="Q8" s="1077">
        <v>-3.1</v>
      </c>
      <c r="R8" s="1077"/>
      <c r="S8" s="1095"/>
    </row>
    <row r="9" spans="1:26" s="1021" customFormat="1" ht="13.5" customHeight="1" x14ac:dyDescent="0.2">
      <c r="A9" s="197" t="s">
        <v>183</v>
      </c>
      <c r="B9" s="1094">
        <v>-28</v>
      </c>
      <c r="C9" s="1094">
        <v>-26</v>
      </c>
      <c r="D9" s="1094">
        <v>-27</v>
      </c>
      <c r="E9" s="1094">
        <v>-28</v>
      </c>
      <c r="F9" s="1094">
        <v>-29</v>
      </c>
      <c r="G9" s="1094">
        <v>-27</v>
      </c>
      <c r="H9" s="2335"/>
      <c r="I9" s="2335"/>
      <c r="K9" s="1104" t="s">
        <v>567</v>
      </c>
      <c r="L9" s="1103">
        <v>31.713055000000001</v>
      </c>
      <c r="M9" s="1103">
        <v>23.787999999999997</v>
      </c>
      <c r="N9" s="1103">
        <v>26.212000000000003</v>
      </c>
      <c r="O9" s="1103">
        <v>41</v>
      </c>
      <c r="P9" s="1102">
        <v>35.052114000000003</v>
      </c>
      <c r="Q9" s="1102">
        <v>27.199999999999996</v>
      </c>
      <c r="R9" s="1102"/>
      <c r="S9" s="1095"/>
    </row>
    <row r="10" spans="1:26" s="1021" customFormat="1" ht="13.5" customHeight="1" x14ac:dyDescent="0.2">
      <c r="A10" s="197" t="s">
        <v>568</v>
      </c>
      <c r="B10" s="1094">
        <v>-25</v>
      </c>
      <c r="C10" s="1094">
        <v>-22</v>
      </c>
      <c r="D10" s="1094">
        <v>-21</v>
      </c>
      <c r="E10" s="1094">
        <v>-21</v>
      </c>
      <c r="F10" s="1094">
        <v>-20</v>
      </c>
      <c r="G10" s="1094">
        <v>-23</v>
      </c>
      <c r="H10" s="2335"/>
      <c r="I10" s="2335"/>
      <c r="K10" s="1104" t="s">
        <v>569</v>
      </c>
      <c r="L10" s="1103">
        <v>61.456173</v>
      </c>
      <c r="M10" s="1103">
        <v>58.851005999999984</v>
      </c>
      <c r="N10" s="1103">
        <v>52.348994000000005</v>
      </c>
      <c r="O10" s="1103">
        <v>59</v>
      </c>
      <c r="P10" s="1102">
        <v>70.212290999999993</v>
      </c>
      <c r="Q10" s="1102">
        <v>51.099999999999994</v>
      </c>
      <c r="R10" s="1102"/>
      <c r="S10" s="1095"/>
    </row>
    <row r="11" spans="1:26" s="1021" customFormat="1" ht="13.5" customHeight="1" x14ac:dyDescent="0.2">
      <c r="A11" s="198" t="s">
        <v>457</v>
      </c>
      <c r="B11" s="1100">
        <v>-53</v>
      </c>
      <c r="C11" s="1100">
        <v>-48</v>
      </c>
      <c r="D11" s="1100">
        <v>-48</v>
      </c>
      <c r="E11" s="1100">
        <v>-49</v>
      </c>
      <c r="F11" s="1100">
        <v>-49</v>
      </c>
      <c r="G11" s="1100">
        <v>-50</v>
      </c>
      <c r="H11" s="2334"/>
      <c r="I11" s="2334"/>
      <c r="K11" s="1104" t="s">
        <v>570</v>
      </c>
      <c r="L11" s="1103">
        <v>21.981625999999999</v>
      </c>
      <c r="M11" s="1103">
        <v>20.825000000000003</v>
      </c>
      <c r="N11" s="1103">
        <v>21.274999999999999</v>
      </c>
      <c r="O11" s="1103">
        <v>17.600000000000001</v>
      </c>
      <c r="P11" s="1102">
        <v>18.256582000000002</v>
      </c>
      <c r="Q11" s="1102">
        <v>18.399999999999999</v>
      </c>
      <c r="R11" s="1102"/>
      <c r="S11" s="1095"/>
    </row>
    <row r="12" spans="1:26" s="1021" customFormat="1" ht="13.5" customHeight="1" x14ac:dyDescent="0.2">
      <c r="A12" s="198" t="s">
        <v>199</v>
      </c>
      <c r="B12" s="1100">
        <v>105</v>
      </c>
      <c r="C12" s="1100">
        <v>100</v>
      </c>
      <c r="D12" s="1100">
        <v>100</v>
      </c>
      <c r="E12" s="1100">
        <v>127</v>
      </c>
      <c r="F12" s="1100">
        <v>117</v>
      </c>
      <c r="G12" s="1100">
        <v>87</v>
      </c>
      <c r="H12" s="2334"/>
      <c r="I12" s="2334"/>
      <c r="K12" s="1036" t="s">
        <v>571</v>
      </c>
      <c r="L12" s="1101">
        <v>115.2</v>
      </c>
      <c r="M12" s="1101">
        <v>103.46399999999997</v>
      </c>
      <c r="N12" s="1101">
        <v>99.436000000000007</v>
      </c>
      <c r="O12" s="1101">
        <v>118</v>
      </c>
      <c r="P12" s="1099">
        <v>123.52098699999999</v>
      </c>
      <c r="Q12" s="1099">
        <v>96.699999999999989</v>
      </c>
      <c r="R12" s="1099"/>
      <c r="S12" s="1095"/>
    </row>
    <row r="13" spans="1:26" s="1021" customFormat="1" ht="13.5" customHeight="1" x14ac:dyDescent="0.2">
      <c r="A13" s="197" t="s">
        <v>201</v>
      </c>
      <c r="B13" s="1094">
        <v>0</v>
      </c>
      <c r="C13" s="1094">
        <v>0</v>
      </c>
      <c r="D13" s="1094">
        <v>0</v>
      </c>
      <c r="E13" s="1094">
        <v>0</v>
      </c>
      <c r="F13" s="1094">
        <v>0</v>
      </c>
      <c r="G13" s="1094">
        <v>0</v>
      </c>
      <c r="H13" s="2335"/>
      <c r="I13" s="2335"/>
      <c r="K13" s="1043" t="s">
        <v>572</v>
      </c>
      <c r="L13" s="1077">
        <v>-10</v>
      </c>
      <c r="M13" s="1077">
        <v>-3.4639999999999702</v>
      </c>
      <c r="N13" s="1077">
        <v>1</v>
      </c>
      <c r="O13" s="1077">
        <v>9</v>
      </c>
      <c r="P13" s="1077">
        <v>-7</v>
      </c>
      <c r="Q13" s="1077">
        <v>-9</v>
      </c>
      <c r="R13" s="1077"/>
      <c r="S13" s="1095"/>
    </row>
    <row r="14" spans="1:26" s="1021" customFormat="1" ht="13.5" customHeight="1" x14ac:dyDescent="0.2">
      <c r="A14" s="198" t="s">
        <v>202</v>
      </c>
      <c r="B14" s="1100">
        <v>105</v>
      </c>
      <c r="C14" s="1100">
        <v>100</v>
      </c>
      <c r="D14" s="1100">
        <v>100</v>
      </c>
      <c r="E14" s="1100">
        <v>127</v>
      </c>
      <c r="F14" s="1100">
        <v>117</v>
      </c>
      <c r="G14" s="1100">
        <v>87</v>
      </c>
      <c r="H14" s="2334"/>
      <c r="I14" s="2334"/>
      <c r="K14" s="1036" t="s">
        <v>202</v>
      </c>
      <c r="L14" s="1099">
        <v>105</v>
      </c>
      <c r="M14" s="1099">
        <v>100</v>
      </c>
      <c r="N14" s="1099">
        <v>100</v>
      </c>
      <c r="O14" s="1099">
        <v>127</v>
      </c>
      <c r="P14" s="1099">
        <v>116.52098699999999</v>
      </c>
      <c r="Q14" s="1099">
        <v>87</v>
      </c>
      <c r="R14" s="1099"/>
      <c r="S14" s="1095"/>
    </row>
    <row r="15" spans="1:26" s="1021" customFormat="1" ht="13.5" customHeight="1" x14ac:dyDescent="0.2">
      <c r="A15" s="1098"/>
      <c r="B15" s="1094"/>
      <c r="C15" s="1094"/>
      <c r="D15" s="1094"/>
      <c r="E15" s="1094"/>
      <c r="F15" s="1094"/>
      <c r="G15" s="1094"/>
      <c r="H15" s="1093"/>
      <c r="I15" s="1093"/>
      <c r="K15" s="2818" t="s">
        <v>573</v>
      </c>
      <c r="L15" s="1097">
        <v>5.3</v>
      </c>
      <c r="M15" s="1097">
        <v>5</v>
      </c>
      <c r="N15" s="1097">
        <v>5</v>
      </c>
      <c r="O15" s="1097">
        <v>5.0999999999999996</v>
      </c>
      <c r="P15" s="1096">
        <v>6</v>
      </c>
      <c r="Q15" s="1096">
        <v>5.6999999999999993</v>
      </c>
      <c r="R15" s="1096"/>
      <c r="S15" s="1095"/>
    </row>
    <row r="16" spans="1:26" s="1021" customFormat="1" ht="13.5" customHeight="1" x14ac:dyDescent="0.2">
      <c r="A16" s="197" t="s">
        <v>530</v>
      </c>
      <c r="B16" s="1090">
        <v>34</v>
      </c>
      <c r="C16" s="1090">
        <v>32</v>
      </c>
      <c r="D16" s="1090">
        <v>32</v>
      </c>
      <c r="E16" s="1090">
        <v>28</v>
      </c>
      <c r="F16" s="1094">
        <v>29</v>
      </c>
      <c r="G16" s="1094">
        <v>36</v>
      </c>
      <c r="H16" s="1093"/>
      <c r="I16" s="1093"/>
      <c r="K16" s="2818"/>
      <c r="S16" s="1045"/>
    </row>
    <row r="17" spans="1:29" s="1021" customFormat="1" ht="13.5" customHeight="1" x14ac:dyDescent="0.2">
      <c r="A17" s="197" t="s">
        <v>574</v>
      </c>
      <c r="B17" s="1094">
        <v>19</v>
      </c>
      <c r="C17" s="1094">
        <v>18</v>
      </c>
      <c r="D17" s="1094">
        <v>20</v>
      </c>
      <c r="E17" s="1094">
        <v>22</v>
      </c>
      <c r="F17" s="1094">
        <v>20</v>
      </c>
      <c r="G17" s="1094">
        <v>17</v>
      </c>
      <c r="H17" s="1093"/>
      <c r="I17" s="1093"/>
      <c r="K17" s="1092"/>
      <c r="L17" s="1091"/>
      <c r="M17" s="1091"/>
      <c r="N17" s="1091"/>
      <c r="O17" s="1091"/>
      <c r="P17" s="1091"/>
      <c r="Q17" s="1091"/>
    </row>
    <row r="18" spans="1:29" s="1021" customFormat="1" ht="13.5" customHeight="1" x14ac:dyDescent="0.2">
      <c r="A18" s="197" t="s">
        <v>411</v>
      </c>
      <c r="B18" s="1088">
        <v>1961</v>
      </c>
      <c r="C18" s="1088">
        <v>1780</v>
      </c>
      <c r="D18" s="1088">
        <v>1687</v>
      </c>
      <c r="E18" s="1088">
        <v>1609</v>
      </c>
      <c r="F18" s="1088">
        <v>1812</v>
      </c>
      <c r="G18" s="1088">
        <v>1703</v>
      </c>
      <c r="H18" s="1087"/>
      <c r="I18" s="1087"/>
      <c r="K18" s="1092"/>
      <c r="L18" s="1091"/>
      <c r="M18" s="1091"/>
      <c r="N18" s="1091"/>
      <c r="O18" s="1091"/>
      <c r="P18" s="1091"/>
      <c r="Q18" s="1091"/>
      <c r="R18" s="1022"/>
      <c r="S18" s="1022"/>
    </row>
    <row r="19" spans="1:29" s="1021" customFormat="1" ht="13.5" customHeight="1" x14ac:dyDescent="0.2">
      <c r="A19" s="197" t="s">
        <v>575</v>
      </c>
      <c r="B19" s="1090">
        <v>65.7</v>
      </c>
      <c r="C19" s="1090">
        <v>64.8</v>
      </c>
      <c r="D19" s="1090">
        <v>62.7</v>
      </c>
      <c r="E19" s="1090">
        <v>61.9</v>
      </c>
      <c r="F19" s="1090">
        <v>61</v>
      </c>
      <c r="G19" s="1090">
        <v>59</v>
      </c>
      <c r="H19" s="1089"/>
      <c r="I19" s="1089"/>
      <c r="K19" s="2817" t="s">
        <v>576</v>
      </c>
      <c r="L19" s="2817" t="s">
        <v>577</v>
      </c>
      <c r="M19" s="2817"/>
      <c r="N19" s="2817"/>
      <c r="O19" s="2817"/>
      <c r="P19" s="2817"/>
      <c r="Q19" s="2817"/>
      <c r="R19" s="2817"/>
      <c r="S19" s="2817"/>
    </row>
    <row r="20" spans="1:29" s="1021" customFormat="1" ht="13.5" customHeight="1" x14ac:dyDescent="0.2">
      <c r="A20" s="197" t="s">
        <v>578</v>
      </c>
      <c r="B20" s="1088">
        <v>1671</v>
      </c>
      <c r="C20" s="1088">
        <v>1558</v>
      </c>
      <c r="D20" s="1088">
        <v>1532</v>
      </c>
      <c r="E20" s="1088">
        <v>1784</v>
      </c>
      <c r="F20" s="1088">
        <v>1918</v>
      </c>
      <c r="G20" s="1088">
        <v>1485</v>
      </c>
      <c r="H20" s="1087"/>
      <c r="I20" s="1087"/>
      <c r="K20" s="2817"/>
      <c r="L20" s="2817"/>
      <c r="M20" s="2817"/>
      <c r="N20" s="2817"/>
      <c r="O20" s="2817"/>
      <c r="P20" s="2817"/>
      <c r="Q20" s="2817"/>
      <c r="R20" s="2817"/>
      <c r="S20" s="2817"/>
    </row>
    <row r="21" spans="1:29" s="1021" customFormat="1" ht="13.5" customHeight="1" x14ac:dyDescent="0.25">
      <c r="A21" s="197" t="s">
        <v>430</v>
      </c>
      <c r="B21" s="1088">
        <v>1155</v>
      </c>
      <c r="C21" s="1088">
        <v>1167</v>
      </c>
      <c r="D21" s="1088">
        <v>1160</v>
      </c>
      <c r="E21" s="1088">
        <v>1114</v>
      </c>
      <c r="F21" s="1088">
        <v>1094</v>
      </c>
      <c r="G21" s="1088">
        <v>1088</v>
      </c>
      <c r="H21" s="1087"/>
      <c r="I21" s="1087"/>
      <c r="K21" s="2817" t="s">
        <v>579</v>
      </c>
      <c r="L21" s="2817" t="s">
        <v>580</v>
      </c>
      <c r="M21" s="2817"/>
      <c r="N21" s="2817"/>
      <c r="O21" s="2817"/>
      <c r="P21" s="2817"/>
      <c r="Q21" s="2817"/>
      <c r="R21" s="2817"/>
      <c r="S21" s="2817"/>
      <c r="Z21" s="999"/>
    </row>
    <row r="22" spans="1:29" s="1021" customFormat="1" ht="13.5" customHeight="1" x14ac:dyDescent="0.25">
      <c r="K22" s="2817"/>
      <c r="L22" s="2817"/>
      <c r="M22" s="2817"/>
      <c r="N22" s="2817"/>
      <c r="O22" s="2817"/>
      <c r="P22" s="2817"/>
      <c r="Q22" s="2817"/>
      <c r="R22" s="2817"/>
      <c r="S22" s="2817"/>
      <c r="Z22" s="999"/>
    </row>
    <row r="23" spans="1:29" s="1021" customFormat="1" ht="13.5" customHeight="1" x14ac:dyDescent="0.25">
      <c r="A23" s="1032"/>
      <c r="B23" s="1086"/>
      <c r="C23" s="1086"/>
      <c r="D23" s="1086"/>
      <c r="E23" s="1086"/>
      <c r="F23" s="1086"/>
      <c r="G23" s="1086"/>
      <c r="H23" s="1085"/>
      <c r="I23" s="1085"/>
      <c r="K23" s="2817" t="s">
        <v>581</v>
      </c>
      <c r="L23" s="2817" t="s">
        <v>582</v>
      </c>
      <c r="M23" s="2817"/>
      <c r="N23" s="2817"/>
      <c r="O23" s="2817"/>
      <c r="P23" s="2817"/>
      <c r="Q23" s="2817"/>
      <c r="R23" s="2817"/>
      <c r="S23" s="2817"/>
      <c r="Z23" s="999"/>
    </row>
    <row r="24" spans="1:29" s="1021" customFormat="1" ht="13.5" customHeight="1" x14ac:dyDescent="0.25">
      <c r="A24" s="2341" t="s">
        <v>583</v>
      </c>
      <c r="D24" s="1045"/>
      <c r="K24" s="2817"/>
      <c r="L24" s="2817"/>
      <c r="M24" s="2817"/>
      <c r="N24" s="2817"/>
      <c r="O24" s="2817"/>
      <c r="P24" s="2817"/>
      <c r="Q24" s="2817"/>
      <c r="R24" s="2817"/>
      <c r="S24" s="2817"/>
      <c r="Z24" s="999"/>
    </row>
    <row r="25" spans="1:29" s="1021" customFormat="1" ht="13.5" customHeight="1" thickBot="1" x14ac:dyDescent="0.3">
      <c r="K25" s="2825" t="s">
        <v>584</v>
      </c>
      <c r="L25" s="2817" t="s">
        <v>585</v>
      </c>
      <c r="M25" s="2817"/>
      <c r="N25" s="2817"/>
      <c r="O25" s="2817"/>
      <c r="P25" s="2817"/>
      <c r="Q25" s="2817"/>
      <c r="R25" s="2817"/>
      <c r="S25" s="2817"/>
      <c r="Z25" s="999"/>
    </row>
    <row r="26" spans="1:29" s="1021" customFormat="1" ht="13.5" customHeight="1" thickBot="1" x14ac:dyDescent="0.3">
      <c r="A26" s="1084" t="s">
        <v>142</v>
      </c>
      <c r="B26" s="1083" t="s">
        <v>619</v>
      </c>
      <c r="C26" s="1083" t="s">
        <v>143</v>
      </c>
      <c r="D26" s="1082" t="s">
        <v>144</v>
      </c>
      <c r="E26" s="1082" t="s">
        <v>145</v>
      </c>
      <c r="F26" s="1082" t="s">
        <v>146</v>
      </c>
      <c r="G26" s="1082" t="s">
        <v>147</v>
      </c>
      <c r="K26" s="2825"/>
      <c r="L26" s="2817"/>
      <c r="M26" s="2817"/>
      <c r="N26" s="2817"/>
      <c r="O26" s="2817"/>
      <c r="P26" s="2817"/>
      <c r="Q26" s="2817"/>
      <c r="R26" s="2817"/>
      <c r="S26" s="2817"/>
      <c r="Z26" s="999"/>
      <c r="AC26" s="999"/>
    </row>
    <row r="27" spans="1:29" s="1021" customFormat="1" ht="13.5" customHeight="1" x14ac:dyDescent="0.25">
      <c r="A27" s="1006" t="s">
        <v>586</v>
      </c>
      <c r="B27" s="1077">
        <v>550.70000000000005</v>
      </c>
      <c r="C27" s="1077">
        <v>590.50000000000011</v>
      </c>
      <c r="D27" s="1077">
        <v>503.1</v>
      </c>
      <c r="E27" s="1077">
        <v>458.4</v>
      </c>
      <c r="F27" s="1077">
        <v>507.40000000000009</v>
      </c>
      <c r="G27" s="1077">
        <v>429</v>
      </c>
      <c r="K27" s="2817" t="s">
        <v>569</v>
      </c>
      <c r="L27" s="2826" t="s">
        <v>587</v>
      </c>
      <c r="M27" s="2826"/>
      <c r="N27" s="2826"/>
      <c r="O27" s="2826"/>
      <c r="P27" s="2826"/>
      <c r="Q27" s="2826"/>
      <c r="R27" s="2826"/>
      <c r="S27" s="2826"/>
      <c r="Z27" s="999"/>
    </row>
    <row r="28" spans="1:29" s="1021" customFormat="1" ht="13.5" customHeight="1" x14ac:dyDescent="0.25">
      <c r="A28" s="1006" t="s">
        <v>588</v>
      </c>
      <c r="B28" s="1078">
        <v>363.2</v>
      </c>
      <c r="C28" s="1078">
        <v>327.00000000000011</v>
      </c>
      <c r="D28" s="1077">
        <v>325.5</v>
      </c>
      <c r="E28" s="1077">
        <v>372.4</v>
      </c>
      <c r="F28" s="1077">
        <v>498.19999999999982</v>
      </c>
      <c r="G28" s="1077">
        <v>377</v>
      </c>
      <c r="K28" s="2817"/>
      <c r="L28" s="2826"/>
      <c r="M28" s="2826"/>
      <c r="N28" s="2826"/>
      <c r="O28" s="2826"/>
      <c r="P28" s="2826"/>
      <c r="Q28" s="2826"/>
      <c r="R28" s="2826"/>
      <c r="S28" s="2826"/>
      <c r="Z28" s="999"/>
    </row>
    <row r="29" spans="1:29" s="1021" customFormat="1" ht="13.5" customHeight="1" x14ac:dyDescent="0.25">
      <c r="A29" s="1006" t="s">
        <v>589</v>
      </c>
      <c r="B29" s="1078">
        <v>322.89999999999998</v>
      </c>
      <c r="C29" s="1078">
        <v>276.00000000000006</v>
      </c>
      <c r="D29" s="1077">
        <v>282.59999999999997</v>
      </c>
      <c r="E29" s="1077">
        <v>413.2</v>
      </c>
      <c r="F29" s="1077">
        <v>409.09999999999991</v>
      </c>
      <c r="G29" s="1077">
        <v>269</v>
      </c>
      <c r="J29" s="1081"/>
      <c r="K29" s="2817" t="s">
        <v>570</v>
      </c>
      <c r="L29" s="2826" t="s">
        <v>590</v>
      </c>
      <c r="M29" s="2826"/>
      <c r="N29" s="2826"/>
      <c r="O29" s="2826"/>
      <c r="P29" s="2826"/>
      <c r="Q29" s="2826"/>
      <c r="R29" s="2826"/>
      <c r="S29" s="2826"/>
      <c r="T29" s="1081"/>
      <c r="U29" s="1011"/>
      <c r="V29" s="1011"/>
      <c r="W29" s="1011"/>
      <c r="X29" s="1011"/>
      <c r="Y29" s="1012"/>
      <c r="Z29" s="999"/>
    </row>
    <row r="30" spans="1:29" s="1021" customFormat="1" ht="13.5" customHeight="1" x14ac:dyDescent="0.25">
      <c r="A30" s="1006" t="s">
        <v>591</v>
      </c>
      <c r="B30" s="1078">
        <v>427</v>
      </c>
      <c r="C30" s="1078">
        <v>355.70000000000005</v>
      </c>
      <c r="D30" s="1077">
        <v>414.20000000000005</v>
      </c>
      <c r="E30" s="1077">
        <v>532.29999999999995</v>
      </c>
      <c r="F30" s="1077">
        <v>495.90000000000009</v>
      </c>
      <c r="G30" s="1077">
        <v>407</v>
      </c>
      <c r="J30" s="1080"/>
      <c r="K30" s="2817"/>
      <c r="L30" s="2826"/>
      <c r="M30" s="2826"/>
      <c r="N30" s="2826"/>
      <c r="O30" s="2826"/>
      <c r="P30" s="2826"/>
      <c r="Q30" s="2826"/>
      <c r="R30" s="2826"/>
      <c r="S30" s="2826"/>
      <c r="T30" s="1080"/>
      <c r="U30" s="1045"/>
      <c r="V30" s="1045"/>
      <c r="W30" s="1045"/>
      <c r="X30" s="1045"/>
      <c r="Y30" s="999"/>
      <c r="Z30" s="999"/>
    </row>
    <row r="31" spans="1:29" s="1021" customFormat="1" ht="13.5" customHeight="1" x14ac:dyDescent="0.25">
      <c r="A31" s="1006" t="s">
        <v>592</v>
      </c>
      <c r="B31" s="1078">
        <v>7</v>
      </c>
      <c r="C31" s="1078">
        <v>8.3000000000000007</v>
      </c>
      <c r="D31" s="1077">
        <v>7</v>
      </c>
      <c r="E31" s="1077">
        <v>7.7</v>
      </c>
      <c r="F31" s="1077">
        <v>7</v>
      </c>
      <c r="G31" s="1077">
        <v>3</v>
      </c>
      <c r="J31" s="1028"/>
      <c r="K31" s="1079"/>
      <c r="L31" s="1079"/>
      <c r="M31" s="1079"/>
      <c r="N31" s="1079"/>
      <c r="O31" s="1079"/>
      <c r="P31" s="1079"/>
      <c r="Q31" s="1079"/>
      <c r="R31" s="1079"/>
      <c r="S31" s="1079"/>
      <c r="T31" s="1028"/>
      <c r="U31" s="1045"/>
      <c r="V31" s="1045"/>
      <c r="W31" s="1045"/>
      <c r="X31" s="1045"/>
      <c r="Y31" s="999"/>
      <c r="Z31" s="999"/>
    </row>
    <row r="32" spans="1:29" s="1021" customFormat="1" ht="13.5" customHeight="1" x14ac:dyDescent="0.25">
      <c r="A32" s="1006" t="s">
        <v>124</v>
      </c>
      <c r="B32" s="1078">
        <v>0</v>
      </c>
      <c r="C32" s="1078">
        <v>0</v>
      </c>
      <c r="D32" s="1077">
        <v>0</v>
      </c>
      <c r="E32" s="1077">
        <v>0</v>
      </c>
      <c r="F32" s="1077">
        <v>0</v>
      </c>
      <c r="G32" s="1077">
        <v>0</v>
      </c>
      <c r="Y32" s="999"/>
    </row>
    <row r="33" spans="1:25" s="1021" customFormat="1" ht="13.5" customHeight="1" thickBot="1" x14ac:dyDescent="0.3">
      <c r="A33" s="1004" t="s">
        <v>445</v>
      </c>
      <c r="B33" s="1056">
        <v>1670.8000000000002</v>
      </c>
      <c r="C33" s="1056">
        <v>1558</v>
      </c>
      <c r="D33" s="1076">
        <v>1532.4</v>
      </c>
      <c r="E33" s="1076">
        <v>1784</v>
      </c>
      <c r="F33" s="1076">
        <v>1917.6</v>
      </c>
      <c r="G33" s="1076">
        <v>1485</v>
      </c>
      <c r="K33" s="1075" t="s">
        <v>593</v>
      </c>
      <c r="L33" s="1074"/>
      <c r="M33" s="1045"/>
      <c r="N33" s="1045"/>
      <c r="O33" s="1045"/>
      <c r="P33" s="999"/>
      <c r="Y33" s="999"/>
    </row>
    <row r="34" spans="1:25" s="1021" customFormat="1" ht="13.5" customHeight="1" thickBot="1" x14ac:dyDescent="0.3">
      <c r="A34" s="1072"/>
      <c r="B34" s="1072"/>
      <c r="C34" s="1072"/>
      <c r="D34" s="1072"/>
      <c r="E34" s="1072"/>
      <c r="F34" s="1072"/>
      <c r="G34" s="1072"/>
      <c r="K34" s="1073"/>
      <c r="L34" s="2819" t="s">
        <v>142</v>
      </c>
      <c r="M34" s="2820"/>
      <c r="N34" s="2821"/>
      <c r="O34" s="2822" t="s">
        <v>594</v>
      </c>
      <c r="P34" s="2820"/>
      <c r="Q34" s="2821"/>
      <c r="Y34" s="999"/>
    </row>
    <row r="35" spans="1:25" s="1021" customFormat="1" ht="13.5" customHeight="1" thickBot="1" x14ac:dyDescent="0.3">
      <c r="A35" s="1072"/>
      <c r="B35" s="1072"/>
      <c r="C35" s="1071"/>
      <c r="D35" s="1071"/>
      <c r="E35" s="1071"/>
      <c r="F35" s="1071"/>
      <c r="G35" s="1071"/>
      <c r="H35" s="1058"/>
      <c r="I35" s="1058"/>
      <c r="K35" s="1010" t="s">
        <v>142</v>
      </c>
      <c r="L35" s="1070" t="s">
        <v>619</v>
      </c>
      <c r="M35" s="1070" t="s">
        <v>143</v>
      </c>
      <c r="N35" s="1059" t="s">
        <v>146</v>
      </c>
      <c r="O35" s="1070" t="s">
        <v>619</v>
      </c>
      <c r="P35" s="1059" t="s">
        <v>143</v>
      </c>
      <c r="Q35" s="1059" t="s">
        <v>146</v>
      </c>
      <c r="Y35" s="999"/>
    </row>
    <row r="36" spans="1:25" s="1021" customFormat="1" ht="13.5" customHeight="1" x14ac:dyDescent="0.25">
      <c r="A36" s="2341" t="s">
        <v>595</v>
      </c>
      <c r="B36" s="1045"/>
      <c r="C36" s="1045"/>
      <c r="D36" s="1045"/>
      <c r="E36" s="1045"/>
      <c r="F36" s="1045"/>
      <c r="G36" s="1045"/>
      <c r="H36" s="1069"/>
      <c r="I36" s="1069"/>
      <c r="K36" s="1006" t="s">
        <v>586</v>
      </c>
      <c r="L36" s="1024">
        <v>1327.1</v>
      </c>
      <c r="M36" s="1024">
        <v>1251.4000000000001</v>
      </c>
      <c r="N36" s="1024">
        <v>1141.9000000000001</v>
      </c>
      <c r="O36" s="1024">
        <v>10.7</v>
      </c>
      <c r="P36" s="1024">
        <v>10</v>
      </c>
      <c r="Q36" s="1024">
        <v>9</v>
      </c>
      <c r="Y36" s="999"/>
    </row>
    <row r="37" spans="1:25" ht="13.5" customHeight="1" thickBot="1" x14ac:dyDescent="0.3">
      <c r="A37" s="1068"/>
      <c r="B37" s="1067"/>
      <c r="C37" s="1021"/>
      <c r="D37" s="1021"/>
      <c r="E37" s="1021"/>
      <c r="F37" s="1021"/>
      <c r="G37" s="1045"/>
      <c r="H37" s="1066"/>
      <c r="I37" s="1066"/>
      <c r="J37" s="1021"/>
      <c r="K37" s="1006" t="s">
        <v>588</v>
      </c>
      <c r="L37" s="1024">
        <v>1113.7</v>
      </c>
      <c r="M37" s="1024">
        <v>1081.4000000000001</v>
      </c>
      <c r="N37" s="1024">
        <v>1432.6</v>
      </c>
      <c r="O37" s="1024">
        <v>51.8</v>
      </c>
      <c r="P37" s="1024">
        <v>49</v>
      </c>
      <c r="Q37" s="1024">
        <v>66</v>
      </c>
      <c r="T37" s="1021"/>
      <c r="U37" s="1021"/>
      <c r="V37" s="1021"/>
      <c r="W37" s="1021"/>
      <c r="X37" s="1021"/>
    </row>
    <row r="38" spans="1:25" ht="13.5" customHeight="1" thickBot="1" x14ac:dyDescent="0.3">
      <c r="A38" s="1065"/>
      <c r="B38" s="2823" t="s">
        <v>596</v>
      </c>
      <c r="C38" s="2824"/>
      <c r="E38" s="1064" t="s">
        <v>597</v>
      </c>
      <c r="F38" s="1063"/>
      <c r="G38" s="1062"/>
      <c r="H38" s="1061"/>
      <c r="I38" s="1061"/>
      <c r="J38" s="1021"/>
      <c r="K38" s="1006" t="s">
        <v>589</v>
      </c>
      <c r="L38" s="1024">
        <v>274.60000000000002</v>
      </c>
      <c r="M38" s="1024">
        <v>259.8</v>
      </c>
      <c r="N38" s="1024">
        <v>234.8</v>
      </c>
      <c r="O38" s="1024">
        <v>5.5</v>
      </c>
      <c r="P38" s="1024">
        <v>5</v>
      </c>
      <c r="Q38" s="1024">
        <v>5</v>
      </c>
      <c r="T38" s="1021"/>
      <c r="U38" s="1021"/>
      <c r="V38" s="1021"/>
      <c r="W38" s="1021"/>
      <c r="X38" s="1021"/>
    </row>
    <row r="39" spans="1:25" ht="13.5" customHeight="1" thickBot="1" x14ac:dyDescent="0.3">
      <c r="A39" s="1060" t="s">
        <v>142</v>
      </c>
      <c r="B39" s="1059" t="s">
        <v>619</v>
      </c>
      <c r="C39" s="1059" t="s">
        <v>143</v>
      </c>
      <c r="D39" s="1059" t="s">
        <v>146</v>
      </c>
      <c r="E39" s="1059" t="s">
        <v>619</v>
      </c>
      <c r="F39" s="1059" t="s">
        <v>143</v>
      </c>
      <c r="G39" s="1059" t="s">
        <v>146</v>
      </c>
      <c r="H39" s="1058"/>
      <c r="I39" s="1058"/>
      <c r="K39" s="1006" t="s">
        <v>591</v>
      </c>
      <c r="L39" s="1024">
        <v>1137.3</v>
      </c>
      <c r="M39" s="1024">
        <v>1057.7</v>
      </c>
      <c r="N39" s="1024">
        <v>1175.0999999999999</v>
      </c>
      <c r="O39" s="1024">
        <v>43.2</v>
      </c>
      <c r="P39" s="1024">
        <v>39</v>
      </c>
      <c r="Q39" s="1024">
        <v>43</v>
      </c>
    </row>
    <row r="40" spans="1:25" ht="13.5" customHeight="1" x14ac:dyDescent="0.25">
      <c r="A40" s="1043" t="s">
        <v>586</v>
      </c>
      <c r="B40" s="1052">
        <v>22.616602589999999</v>
      </c>
      <c r="C40" s="1053">
        <v>22.6</v>
      </c>
      <c r="D40" s="1052">
        <v>21.1</v>
      </c>
      <c r="E40" s="1041">
        <v>2.25</v>
      </c>
      <c r="F40" s="1041">
        <v>2.2000000000000002</v>
      </c>
      <c r="G40" s="1041">
        <v>2.1</v>
      </c>
      <c r="H40" s="1057"/>
      <c r="I40" s="1057"/>
      <c r="J40" s="1054"/>
      <c r="K40" s="1004" t="s">
        <v>445</v>
      </c>
      <c r="L40" s="1056">
        <v>3852.7</v>
      </c>
      <c r="M40" s="1056">
        <v>3650.3</v>
      </c>
      <c r="N40" s="1055">
        <v>3984</v>
      </c>
      <c r="O40" s="1055">
        <v>17.3</v>
      </c>
      <c r="P40" s="1055">
        <v>16</v>
      </c>
      <c r="Q40" s="1055">
        <v>18</v>
      </c>
      <c r="T40" s="1054"/>
      <c r="U40" s="1021"/>
      <c r="V40" s="1021"/>
      <c r="W40" s="1021"/>
      <c r="X40" s="1021"/>
    </row>
    <row r="41" spans="1:25" ht="13.5" customHeight="1" x14ac:dyDescent="0.25">
      <c r="A41" s="1043" t="s">
        <v>588</v>
      </c>
      <c r="B41" s="1052">
        <v>16.79550098</v>
      </c>
      <c r="C41" s="1053">
        <v>16.7</v>
      </c>
      <c r="D41" s="1052">
        <v>16.2</v>
      </c>
      <c r="E41" s="1041">
        <v>5.3</v>
      </c>
      <c r="F41" s="1041">
        <v>4.0999999999999996</v>
      </c>
      <c r="G41" s="1041">
        <v>7.4</v>
      </c>
      <c r="H41" s="1047"/>
      <c r="I41" s="1047"/>
      <c r="J41" s="1051"/>
      <c r="T41" s="1051"/>
      <c r="U41" s="1050"/>
      <c r="V41" s="1037"/>
      <c r="W41" s="1013"/>
      <c r="X41" s="1037"/>
    </row>
    <row r="42" spans="1:25" ht="13.5" customHeight="1" x14ac:dyDescent="0.25">
      <c r="A42" s="1043" t="s">
        <v>589</v>
      </c>
      <c r="B42" s="1041">
        <v>11.74367486</v>
      </c>
      <c r="C42" s="1042">
        <v>11.6</v>
      </c>
      <c r="D42" s="1041">
        <v>10.1</v>
      </c>
      <c r="E42" s="1041">
        <v>9.1999999999999993</v>
      </c>
      <c r="F42" s="1041">
        <v>8.4</v>
      </c>
      <c r="G42" s="1041">
        <v>10.1</v>
      </c>
      <c r="H42" s="1049"/>
      <c r="I42" s="1049"/>
      <c r="J42" s="1048"/>
      <c r="T42" s="1048"/>
      <c r="U42" s="1021"/>
      <c r="V42" s="1021"/>
      <c r="W42" s="1021"/>
      <c r="X42" s="1021"/>
    </row>
    <row r="43" spans="1:25" ht="13.5" customHeight="1" x14ac:dyDescent="0.25">
      <c r="A43" s="1043" t="s">
        <v>591</v>
      </c>
      <c r="B43" s="1041">
        <v>12.406708249999999</v>
      </c>
      <c r="C43" s="1042">
        <v>11.9</v>
      </c>
      <c r="D43" s="1041">
        <v>11.3</v>
      </c>
      <c r="E43" s="1041">
        <v>11.08</v>
      </c>
      <c r="F43" s="1041">
        <v>6.9</v>
      </c>
      <c r="G43" s="1041">
        <v>4.7</v>
      </c>
      <c r="H43" s="1047"/>
      <c r="I43" s="1047"/>
      <c r="J43" s="1045"/>
      <c r="T43" s="1045"/>
      <c r="U43" s="1045"/>
      <c r="V43" s="1044"/>
      <c r="X43" s="1021"/>
    </row>
    <row r="44" spans="1:25" ht="13.5" customHeight="1" x14ac:dyDescent="0.25">
      <c r="A44" s="1043" t="s">
        <v>592</v>
      </c>
      <c r="B44" s="1041">
        <v>1.6478511929999999</v>
      </c>
      <c r="C44" s="1042">
        <v>1.6</v>
      </c>
      <c r="D44" s="1041">
        <v>1.5</v>
      </c>
      <c r="E44" s="1041">
        <v>0</v>
      </c>
      <c r="F44" s="1041">
        <v>0</v>
      </c>
      <c r="G44" s="1041">
        <v>0</v>
      </c>
      <c r="H44" s="1013"/>
      <c r="I44" s="1013"/>
      <c r="J44" s="1046"/>
      <c r="K44" s="2342" t="s">
        <v>1325</v>
      </c>
      <c r="L44" s="1012"/>
      <c r="M44" s="1012"/>
      <c r="N44" s="1012"/>
      <c r="O44" s="1012"/>
      <c r="P44" s="1012"/>
      <c r="T44" s="1046"/>
      <c r="U44" s="1045"/>
      <c r="V44" s="1044"/>
      <c r="X44" s="1021"/>
    </row>
    <row r="45" spans="1:25" ht="15.75" thickBot="1" x14ac:dyDescent="0.3">
      <c r="A45" s="1043" t="s">
        <v>124</v>
      </c>
      <c r="B45" s="1041">
        <v>0.44607417100000002</v>
      </c>
      <c r="C45" s="1042">
        <v>0.4</v>
      </c>
      <c r="D45" s="1041">
        <v>0.4</v>
      </c>
      <c r="E45" s="1041">
        <v>0</v>
      </c>
      <c r="F45" s="1041">
        <v>0</v>
      </c>
      <c r="G45" s="1041">
        <v>0</v>
      </c>
      <c r="H45" s="1013"/>
      <c r="I45" s="1013"/>
      <c r="K45" s="1040"/>
      <c r="L45" s="1011"/>
      <c r="M45" s="1039"/>
      <c r="N45" s="1038"/>
      <c r="O45" s="1012"/>
      <c r="P45" s="1037"/>
    </row>
    <row r="46" spans="1:25" ht="23.25" thickBot="1" x14ac:dyDescent="0.3">
      <c r="A46" s="1036" t="s">
        <v>445</v>
      </c>
      <c r="B46" s="1003">
        <v>65.656412044000007</v>
      </c>
      <c r="C46" s="1003">
        <v>64.8</v>
      </c>
      <c r="D46" s="1003">
        <v>60.6</v>
      </c>
      <c r="E46" s="1035"/>
      <c r="F46" s="1034"/>
      <c r="G46" s="1034"/>
      <c r="H46" s="1033"/>
      <c r="I46" s="1033"/>
      <c r="K46" s="1010" t="s">
        <v>142</v>
      </c>
      <c r="L46" s="1009" t="s">
        <v>586</v>
      </c>
      <c r="M46" s="1009" t="s">
        <v>588</v>
      </c>
      <c r="N46" s="1009" t="s">
        <v>589</v>
      </c>
      <c r="O46" s="1009" t="s">
        <v>591</v>
      </c>
      <c r="P46" s="1009" t="s">
        <v>598</v>
      </c>
    </row>
    <row r="47" spans="1:25" x14ac:dyDescent="0.25">
      <c r="A47" s="1032"/>
      <c r="B47" s="1031"/>
      <c r="C47" s="1031"/>
      <c r="D47" s="1021"/>
      <c r="E47" s="1021"/>
      <c r="F47" s="1030"/>
      <c r="G47" s="1030"/>
      <c r="H47" s="1030"/>
      <c r="I47" s="1030"/>
      <c r="K47" s="1006" t="s">
        <v>599</v>
      </c>
      <c r="L47" s="1024">
        <v>986.57241351302105</v>
      </c>
      <c r="M47" s="1024">
        <v>613.82770036944248</v>
      </c>
      <c r="N47" s="1024">
        <v>720.77782592314554</v>
      </c>
      <c r="O47" s="1024">
        <v>208.8619471931988</v>
      </c>
      <c r="P47" s="1024">
        <v>2548.8880572883554</v>
      </c>
    </row>
    <row r="48" spans="1:25" x14ac:dyDescent="0.25">
      <c r="A48" s="1022"/>
      <c r="B48" s="1029"/>
      <c r="C48" s="1028"/>
      <c r="D48" s="1028"/>
      <c r="E48" s="1028"/>
      <c r="F48" s="1028"/>
      <c r="G48" s="1028"/>
      <c r="H48" s="1028"/>
      <c r="I48" s="1028"/>
      <c r="K48" s="1006" t="s">
        <v>600</v>
      </c>
      <c r="L48" s="1024">
        <v>2134.0353627479544</v>
      </c>
      <c r="M48" s="1024">
        <v>1311.0503748359242</v>
      </c>
      <c r="N48" s="1024">
        <v>1095.9298419786783</v>
      </c>
      <c r="O48" s="1024">
        <v>467.72074953219789</v>
      </c>
      <c r="P48" s="1024">
        <v>4065.1130189698952</v>
      </c>
    </row>
    <row r="49" spans="1:16" ht="15.75" x14ac:dyDescent="0.25">
      <c r="A49" s="2341" t="s">
        <v>601</v>
      </c>
      <c r="B49" s="1028"/>
      <c r="C49" s="1028"/>
      <c r="D49" s="1028"/>
      <c r="E49" s="1028"/>
      <c r="F49" s="1027"/>
      <c r="G49" s="1026"/>
      <c r="H49" s="1025"/>
      <c r="I49" s="1025"/>
      <c r="K49" s="1006" t="s">
        <v>602</v>
      </c>
      <c r="L49" s="1024">
        <v>1147.4629492349334</v>
      </c>
      <c r="M49" s="1024">
        <v>697.22267446648175</v>
      </c>
      <c r="N49" s="1024">
        <v>375.15201605553273</v>
      </c>
      <c r="O49" s="1024">
        <v>258.85880233899911</v>
      </c>
      <c r="P49" s="1024">
        <v>1516.2249616815398</v>
      </c>
    </row>
    <row r="50" spans="1:16" ht="15.75" thickBot="1" x14ac:dyDescent="0.3">
      <c r="A50" s="1023"/>
      <c r="B50" s="1022"/>
      <c r="C50" s="1022"/>
      <c r="D50" s="1022"/>
      <c r="E50" s="1022"/>
      <c r="F50" s="1022"/>
      <c r="G50" s="1021"/>
      <c r="H50" s="1020"/>
      <c r="I50" s="1020"/>
      <c r="K50" s="1006" t="s">
        <v>603</v>
      </c>
      <c r="L50" s="1019">
        <v>2.1630803106981351</v>
      </c>
      <c r="M50" s="1019">
        <v>2.13586055834047</v>
      </c>
      <c r="N50" s="1019">
        <v>1.5204821826684969</v>
      </c>
      <c r="O50" s="1019">
        <v>2.2393775209782607</v>
      </c>
      <c r="P50" s="1019">
        <v>1.5948574153133197</v>
      </c>
    </row>
    <row r="51" spans="1:16" ht="15.75" thickBot="1" x14ac:dyDescent="0.3">
      <c r="A51" s="1018" t="s">
        <v>432</v>
      </c>
      <c r="B51" s="1017" t="s">
        <v>586</v>
      </c>
      <c r="C51" s="1017" t="s">
        <v>588</v>
      </c>
      <c r="D51" s="1017" t="s">
        <v>589</v>
      </c>
      <c r="E51" s="1017" t="s">
        <v>591</v>
      </c>
      <c r="F51" s="1017" t="s">
        <v>592</v>
      </c>
      <c r="G51" s="1016" t="s">
        <v>124</v>
      </c>
      <c r="H51" s="1015" t="s">
        <v>445</v>
      </c>
      <c r="I51" s="1109"/>
      <c r="K51" s="1014"/>
      <c r="L51" s="1014"/>
      <c r="M51" s="1014"/>
      <c r="N51" s="1014"/>
      <c r="O51" s="1014"/>
      <c r="P51" s="1014"/>
    </row>
    <row r="52" spans="1:16" x14ac:dyDescent="0.25">
      <c r="A52" s="1004" t="s">
        <v>604</v>
      </c>
      <c r="B52" s="1003">
        <v>14.7</v>
      </c>
      <c r="C52" s="1003">
        <v>2.7</v>
      </c>
      <c r="D52" s="1003">
        <v>6.5</v>
      </c>
      <c r="E52" s="1003">
        <v>1.8</v>
      </c>
      <c r="F52" s="1003">
        <v>0</v>
      </c>
      <c r="G52" s="1003">
        <v>0</v>
      </c>
      <c r="H52" s="1003">
        <v>25.7</v>
      </c>
      <c r="I52" s="2336"/>
      <c r="K52" s="1014"/>
      <c r="L52" s="1014"/>
      <c r="M52" s="1014"/>
      <c r="N52" s="1014"/>
      <c r="O52" s="1014"/>
      <c r="P52" s="1014"/>
    </row>
    <row r="53" spans="1:16" x14ac:dyDescent="0.25">
      <c r="A53" s="1006" t="s">
        <v>605</v>
      </c>
      <c r="B53" s="1008">
        <v>0.1</v>
      </c>
      <c r="C53" s="1008">
        <v>0</v>
      </c>
      <c r="D53" s="1008">
        <v>0</v>
      </c>
      <c r="E53" s="1008">
        <v>0</v>
      </c>
      <c r="F53" s="1008">
        <v>0</v>
      </c>
      <c r="G53" s="1008">
        <v>0</v>
      </c>
      <c r="H53" s="1008">
        <v>0.1</v>
      </c>
      <c r="I53" s="2337"/>
      <c r="K53" s="1012"/>
      <c r="L53" s="1012"/>
      <c r="M53" s="1012"/>
      <c r="N53" s="1012"/>
      <c r="O53" s="1012"/>
      <c r="P53" s="1012"/>
    </row>
    <row r="54" spans="1:16" x14ac:dyDescent="0.25">
      <c r="A54" s="1006" t="s">
        <v>606</v>
      </c>
      <c r="B54" s="1008">
        <v>4.8</v>
      </c>
      <c r="C54" s="1008">
        <v>1.4</v>
      </c>
      <c r="D54" s="1008">
        <v>2.7</v>
      </c>
      <c r="E54" s="1008">
        <v>0</v>
      </c>
      <c r="F54" s="1008">
        <v>0</v>
      </c>
      <c r="G54" s="1008">
        <v>0</v>
      </c>
      <c r="H54" s="1008">
        <v>8.9</v>
      </c>
      <c r="I54" s="2337"/>
      <c r="K54" s="2342" t="s">
        <v>1324</v>
      </c>
      <c r="L54" s="1012"/>
      <c r="M54" s="1012"/>
      <c r="N54" s="1012"/>
      <c r="O54" s="1012"/>
      <c r="P54" s="1013"/>
    </row>
    <row r="55" spans="1:16" ht="15.75" thickBot="1" x14ac:dyDescent="0.3">
      <c r="A55" s="1006" t="s">
        <v>607</v>
      </c>
      <c r="B55" s="1008">
        <v>8.1</v>
      </c>
      <c r="C55" s="1008">
        <v>0</v>
      </c>
      <c r="D55" s="1008">
        <v>3.4</v>
      </c>
      <c r="E55" s="1008">
        <v>1.7</v>
      </c>
      <c r="F55" s="1008">
        <v>0</v>
      </c>
      <c r="G55" s="1008">
        <v>0</v>
      </c>
      <c r="H55" s="1008">
        <v>13.2</v>
      </c>
      <c r="I55" s="2337"/>
      <c r="K55" s="1012"/>
      <c r="L55" s="1012"/>
      <c r="M55" s="1012"/>
      <c r="N55" s="1012"/>
      <c r="O55" s="1012"/>
      <c r="P55" s="1011"/>
    </row>
    <row r="56" spans="1:16" ht="23.25" thickBot="1" x14ac:dyDescent="0.3">
      <c r="A56" s="1006" t="s">
        <v>608</v>
      </c>
      <c r="B56" s="1008">
        <v>0.1</v>
      </c>
      <c r="C56" s="1008">
        <v>0.7</v>
      </c>
      <c r="D56" s="1008">
        <v>0</v>
      </c>
      <c r="E56" s="1008">
        <v>0</v>
      </c>
      <c r="F56" s="1008">
        <v>0</v>
      </c>
      <c r="G56" s="1008">
        <v>0</v>
      </c>
      <c r="H56" s="1008">
        <v>0.8</v>
      </c>
      <c r="I56" s="2337"/>
      <c r="K56" s="1010" t="s">
        <v>609</v>
      </c>
      <c r="L56" s="1009" t="s">
        <v>586</v>
      </c>
      <c r="M56" s="1009" t="s">
        <v>588</v>
      </c>
      <c r="N56" s="1009" t="s">
        <v>589</v>
      </c>
      <c r="O56" s="1009" t="s">
        <v>591</v>
      </c>
      <c r="P56" s="1009" t="s">
        <v>610</v>
      </c>
    </row>
    <row r="57" spans="1:16" x14ac:dyDescent="0.25">
      <c r="A57" s="1006" t="s">
        <v>611</v>
      </c>
      <c r="B57" s="1008">
        <v>1.5672831172274715</v>
      </c>
      <c r="C57" s="1008">
        <v>0.56914919800624864</v>
      </c>
      <c r="D57" s="1008">
        <v>0.47126050655169155</v>
      </c>
      <c r="E57" s="1008">
        <v>0.12409416135943545</v>
      </c>
      <c r="F57" s="1008">
        <v>0</v>
      </c>
      <c r="G57" s="1008">
        <v>0</v>
      </c>
      <c r="H57" s="1008">
        <v>2.7317869831448469</v>
      </c>
      <c r="I57" s="2337"/>
      <c r="K57" s="1006" t="s">
        <v>612</v>
      </c>
      <c r="L57" s="1005">
        <v>2.1630803106981351</v>
      </c>
      <c r="M57" s="1005">
        <v>2.13586055834047</v>
      </c>
      <c r="N57" s="1005">
        <v>1.5204821826684969</v>
      </c>
      <c r="O57" s="1005">
        <v>2.2393775209782607</v>
      </c>
      <c r="P57" s="1005">
        <v>1.5948574153133197</v>
      </c>
    </row>
    <row r="58" spans="1:16" x14ac:dyDescent="0.25">
      <c r="A58" s="1004" t="s">
        <v>613</v>
      </c>
      <c r="B58" s="1003">
        <v>7.96</v>
      </c>
      <c r="C58" s="1003">
        <v>14.134</v>
      </c>
      <c r="D58" s="1003">
        <v>5.2060000000000004</v>
      </c>
      <c r="E58" s="1003">
        <v>10.568</v>
      </c>
      <c r="F58" s="1003">
        <v>1.6479999999999999</v>
      </c>
      <c r="G58" s="1003">
        <v>0.44600000000000001</v>
      </c>
      <c r="H58" s="1003">
        <v>39.962000000000003</v>
      </c>
      <c r="I58" s="2336"/>
      <c r="K58" s="1006" t="s">
        <v>614</v>
      </c>
      <c r="L58" s="1005">
        <v>2.1387663762777138</v>
      </c>
      <c r="M58" s="1005">
        <v>2.146366257769436</v>
      </c>
      <c r="N58" s="1005">
        <v>1.5204821826685</v>
      </c>
      <c r="O58" s="1005">
        <v>2.4484154380869279</v>
      </c>
      <c r="P58" s="1005">
        <v>1.642956053522495</v>
      </c>
    </row>
    <row r="59" spans="1:16" x14ac:dyDescent="0.25">
      <c r="A59" s="1006" t="s">
        <v>615</v>
      </c>
      <c r="B59" s="1007">
        <v>0.73572120107340278</v>
      </c>
      <c r="C59" s="1007">
        <v>3.4765851164474455E-2</v>
      </c>
      <c r="D59" s="1007">
        <v>0.88931601721358711</v>
      </c>
      <c r="E59" s="1007">
        <v>1.3317134969701403</v>
      </c>
      <c r="F59" s="1007">
        <v>0</v>
      </c>
      <c r="G59" s="1007">
        <v>0</v>
      </c>
      <c r="H59" s="1007">
        <v>2.9915165664216046</v>
      </c>
      <c r="I59" s="2338"/>
      <c r="K59" s="1006" t="s">
        <v>616</v>
      </c>
      <c r="L59" s="1005">
        <v>2.132179415428725</v>
      </c>
      <c r="M59" s="1005">
        <v>2.0347090228627769</v>
      </c>
      <c r="N59" s="1005">
        <v>1.7305393051356999</v>
      </c>
      <c r="O59" s="1005">
        <v>2.2481885630140734</v>
      </c>
      <c r="P59" s="1005">
        <v>1.6412025921761992</v>
      </c>
    </row>
    <row r="60" spans="1:16" x14ac:dyDescent="0.25">
      <c r="A60" s="1006" t="s">
        <v>611</v>
      </c>
      <c r="B60" s="1007">
        <v>7.2242787979789629</v>
      </c>
      <c r="C60" s="1007">
        <v>14.09923414776228</v>
      </c>
      <c r="D60" s="1007">
        <v>4.3166839867866464</v>
      </c>
      <c r="E60" s="1007">
        <v>9.2362865010300066</v>
      </c>
      <c r="F60" s="1007">
        <v>1.6479999999999999</v>
      </c>
      <c r="G60" s="1007">
        <v>0.44600000000000001</v>
      </c>
      <c r="H60" s="1007">
        <v>36.970483433557895</v>
      </c>
      <c r="I60" s="2338"/>
      <c r="K60" s="1006" t="s">
        <v>617</v>
      </c>
      <c r="L60" s="1005">
        <v>2.1893581462890035</v>
      </c>
      <c r="M60" s="1005">
        <v>2.2358391982651264</v>
      </c>
      <c r="N60" s="1005">
        <v>1.5679740592755191</v>
      </c>
      <c r="O60" s="1005">
        <v>2.3422816053407445</v>
      </c>
      <c r="P60" s="1005">
        <v>1.6212029664502559</v>
      </c>
    </row>
    <row r="61" spans="1:16" ht="22.5" x14ac:dyDescent="0.25">
      <c r="A61" s="1004" t="s">
        <v>618</v>
      </c>
      <c r="B61" s="1003">
        <v>22.617000000000001</v>
      </c>
      <c r="C61" s="1003">
        <v>16.795999999999999</v>
      </c>
      <c r="D61" s="1003">
        <v>11.744</v>
      </c>
      <c r="E61" s="1003">
        <v>12.407</v>
      </c>
      <c r="F61" s="1003">
        <v>1.6479999999999999</v>
      </c>
      <c r="G61" s="1003">
        <v>0.44600000000000001</v>
      </c>
      <c r="H61" s="1003">
        <v>65.7</v>
      </c>
      <c r="I61" s="2336"/>
    </row>
    <row r="62" spans="1:16" x14ac:dyDescent="0.25">
      <c r="I62" s="2339"/>
    </row>
    <row r="63" spans="1:16" x14ac:dyDescent="0.25">
      <c r="A63" s="1002" t="s">
        <v>1323</v>
      </c>
      <c r="B63" s="1000"/>
      <c r="C63" s="1000"/>
      <c r="D63" s="1000"/>
      <c r="E63" s="1001"/>
      <c r="F63" s="1000"/>
      <c r="G63" s="1000"/>
      <c r="H63" s="1000"/>
      <c r="I63" s="1000"/>
    </row>
  </sheetData>
  <mergeCells count="16">
    <mergeCell ref="L34:N34"/>
    <mergeCell ref="O34:Q34"/>
    <mergeCell ref="B38:C38"/>
    <mergeCell ref="K25:K26"/>
    <mergeCell ref="L25:S26"/>
    <mergeCell ref="K27:K28"/>
    <mergeCell ref="L27:S28"/>
    <mergeCell ref="K29:K30"/>
    <mergeCell ref="L29:S30"/>
    <mergeCell ref="K23:K24"/>
    <mergeCell ref="L23:S24"/>
    <mergeCell ref="K15:K16"/>
    <mergeCell ref="K19:K20"/>
    <mergeCell ref="L19:S20"/>
    <mergeCell ref="K21:K22"/>
    <mergeCell ref="L21:S22"/>
  </mergeCells>
  <printOptions horizontalCentered="1"/>
  <pageMargins left="0.7" right="0.7" top="0.75" bottom="0.75" header="0.3" footer="0.3"/>
  <pageSetup paperSize="9" scale="77" orientation="portrait" r:id="rId1"/>
  <headerFooter>
    <oddFooter>&amp;C&amp;7Fact book - Q4 2016</oddFooter>
  </headerFooter>
  <colBreaks count="2" manualBreakCount="2">
    <brk id="10" max="71" man="1"/>
    <brk id="19" max="68" man="1"/>
  </col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A1:AR72"/>
  <sheetViews>
    <sheetView view="pageBreakPreview" topLeftCell="A31" zoomScale="90" zoomScaleNormal="100" zoomScaleSheetLayoutView="90" workbookViewId="0">
      <selection activeCell="I29" sqref="I29"/>
    </sheetView>
  </sheetViews>
  <sheetFormatPr defaultRowHeight="15" x14ac:dyDescent="0.25"/>
  <cols>
    <col min="1" max="1" width="23" style="1" customWidth="1"/>
    <col min="2" max="10" width="11" style="1" customWidth="1"/>
    <col min="11" max="11" width="10.83203125" style="1" customWidth="1"/>
    <col min="12" max="12" width="11.6640625" style="1" customWidth="1"/>
    <col min="13" max="31" width="6" style="1" customWidth="1"/>
    <col min="32" max="44" width="5.6640625" style="1" customWidth="1"/>
    <col min="45" max="16384" width="9.33203125" style="1"/>
  </cols>
  <sheetData>
    <row r="1" spans="1:44" ht="13.5" customHeight="1" x14ac:dyDescent="0.25">
      <c r="A1" s="2343" t="s">
        <v>1446</v>
      </c>
      <c r="B1" s="203"/>
      <c r="C1" s="203"/>
      <c r="D1" s="3"/>
      <c r="E1" s="3"/>
      <c r="F1" s="3"/>
      <c r="G1" s="3"/>
      <c r="H1" s="3"/>
      <c r="I1" s="3"/>
      <c r="J1" s="3"/>
      <c r="K1" s="3"/>
      <c r="X1" s="167"/>
      <c r="Y1" s="167"/>
      <c r="Z1" s="167"/>
      <c r="AA1" s="167"/>
    </row>
    <row r="2" spans="1:44" ht="13.5" customHeight="1" x14ac:dyDescent="0.3">
      <c r="A2" s="204" t="s">
        <v>1510</v>
      </c>
      <c r="B2" s="9"/>
      <c r="C2" s="9"/>
      <c r="D2" s="9"/>
      <c r="E2" s="9"/>
      <c r="F2" s="9"/>
      <c r="G2" s="9"/>
      <c r="H2" s="9"/>
      <c r="I2" s="9"/>
      <c r="J2" s="9"/>
      <c r="K2" s="9"/>
      <c r="L2" s="205"/>
      <c r="M2" s="205"/>
      <c r="N2" s="9"/>
      <c r="O2" s="9"/>
      <c r="P2" s="9"/>
      <c r="Q2" s="9"/>
      <c r="R2" s="9"/>
      <c r="S2" s="9"/>
      <c r="T2" s="9"/>
      <c r="X2" s="206"/>
      <c r="Y2" s="206"/>
      <c r="Z2" s="206"/>
      <c r="AA2" s="167"/>
    </row>
    <row r="3" spans="1:44" ht="13.5" customHeight="1" x14ac:dyDescent="0.25">
      <c r="A3" s="9"/>
      <c r="B3" s="9"/>
      <c r="C3" s="9"/>
      <c r="D3" s="9"/>
      <c r="E3" s="9"/>
      <c r="F3" s="9"/>
      <c r="G3" s="9"/>
      <c r="H3" s="9"/>
      <c r="I3" s="9"/>
      <c r="J3" s="9"/>
      <c r="K3" s="9"/>
      <c r="X3" s="207"/>
      <c r="Y3" s="207"/>
      <c r="Z3" s="207"/>
      <c r="AA3" s="167"/>
    </row>
    <row r="4" spans="1:44" ht="13.5" customHeight="1" thickBot="1" x14ac:dyDescent="0.3">
      <c r="A4" s="188" t="s">
        <v>142</v>
      </c>
      <c r="B4" s="101" t="s">
        <v>619</v>
      </c>
      <c r="C4" s="101" t="s">
        <v>143</v>
      </c>
      <c r="D4" s="101" t="s">
        <v>144</v>
      </c>
      <c r="E4" s="101" t="s">
        <v>145</v>
      </c>
      <c r="F4" s="101" t="s">
        <v>146</v>
      </c>
      <c r="G4" s="101" t="s">
        <v>147</v>
      </c>
      <c r="H4" s="101" t="s">
        <v>148</v>
      </c>
      <c r="I4" s="101" t="s">
        <v>149</v>
      </c>
      <c r="J4" s="101" t="s">
        <v>150</v>
      </c>
      <c r="K4" s="101" t="s">
        <v>151</v>
      </c>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row>
    <row r="5" spans="1:44" ht="13.5" customHeight="1" x14ac:dyDescent="0.25">
      <c r="A5" s="209" t="s">
        <v>642</v>
      </c>
      <c r="B5" s="210">
        <v>322710.14995601552</v>
      </c>
      <c r="C5" s="210">
        <v>318051</v>
      </c>
      <c r="D5" s="210">
        <v>300538</v>
      </c>
      <c r="E5" s="210">
        <v>291126</v>
      </c>
      <c r="F5" s="210">
        <v>288695</v>
      </c>
      <c r="G5" s="210">
        <v>274146</v>
      </c>
      <c r="H5" s="210">
        <v>286170</v>
      </c>
      <c r="I5" s="211">
        <v>290114</v>
      </c>
      <c r="J5" s="211">
        <v>263452</v>
      </c>
      <c r="K5" s="211">
        <v>254753</v>
      </c>
      <c r="L5" s="210"/>
      <c r="M5" s="210"/>
      <c r="N5" s="210"/>
      <c r="O5" s="210"/>
      <c r="P5" s="210"/>
      <c r="Q5" s="210"/>
      <c r="R5" s="210"/>
      <c r="S5" s="211"/>
      <c r="T5" s="211"/>
      <c r="U5" s="211"/>
      <c r="V5" s="211"/>
      <c r="W5" s="211"/>
      <c r="X5" s="211"/>
      <c r="Y5" s="211"/>
      <c r="Z5" s="211"/>
      <c r="AA5" s="211"/>
      <c r="AB5" s="211"/>
      <c r="AC5" s="211"/>
      <c r="AD5" s="211"/>
      <c r="AE5" s="82"/>
      <c r="AF5" s="82"/>
      <c r="AG5" s="82"/>
      <c r="AH5" s="82"/>
      <c r="AI5" s="82"/>
      <c r="AJ5" s="82"/>
      <c r="AK5" s="82"/>
      <c r="AL5" s="82"/>
      <c r="AM5" s="82"/>
      <c r="AN5" s="82"/>
      <c r="AO5" s="82"/>
      <c r="AP5" s="82"/>
      <c r="AQ5" s="82"/>
      <c r="AR5" s="82"/>
    </row>
    <row r="6" spans="1:44" ht="13.5" customHeight="1" x14ac:dyDescent="0.25">
      <c r="A6" s="209" t="s">
        <v>643</v>
      </c>
      <c r="B6" s="82">
        <v>-183</v>
      </c>
      <c r="C6" s="82">
        <v>9589</v>
      </c>
      <c r="D6" s="82">
        <v>5802</v>
      </c>
      <c r="E6" s="82">
        <v>4091</v>
      </c>
      <c r="F6" s="82">
        <v>1823</v>
      </c>
      <c r="G6" s="82">
        <v>2756</v>
      </c>
      <c r="H6" s="82">
        <v>3133</v>
      </c>
      <c r="I6" s="82">
        <v>7173</v>
      </c>
      <c r="J6" s="82">
        <v>6677</v>
      </c>
      <c r="K6" s="82">
        <v>3171</v>
      </c>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row>
    <row r="7" spans="1:44" ht="13.5" customHeight="1" x14ac:dyDescent="0.25">
      <c r="A7" s="50"/>
      <c r="B7" s="52"/>
      <c r="C7" s="52"/>
      <c r="D7" s="52"/>
      <c r="E7" s="52"/>
      <c r="F7" s="52"/>
      <c r="G7" s="52"/>
      <c r="H7" s="52"/>
      <c r="I7" s="52"/>
      <c r="J7" s="52"/>
      <c r="K7" s="212"/>
      <c r="X7" s="213"/>
      <c r="Y7" s="213"/>
      <c r="Z7" s="213"/>
      <c r="AA7" s="213"/>
      <c r="AB7" s="213"/>
    </row>
    <row r="8" spans="1:44" ht="13.5" customHeight="1" thickBot="1" x14ac:dyDescent="0.3">
      <c r="A8" s="188" t="s">
        <v>142</v>
      </c>
      <c r="B8" s="101" t="s">
        <v>620</v>
      </c>
      <c r="C8" s="101" t="s">
        <v>453</v>
      </c>
      <c r="D8" s="101" t="s">
        <v>621</v>
      </c>
      <c r="E8" s="101" t="s">
        <v>622</v>
      </c>
      <c r="F8" s="101" t="s">
        <v>623</v>
      </c>
      <c r="G8" s="101" t="s">
        <v>624</v>
      </c>
      <c r="H8" s="101" t="s">
        <v>625</v>
      </c>
      <c r="I8" s="101" t="s">
        <v>626</v>
      </c>
      <c r="J8" s="101" t="s">
        <v>627</v>
      </c>
      <c r="K8" s="101" t="s">
        <v>628</v>
      </c>
      <c r="X8" s="213"/>
      <c r="Y8" s="214"/>
      <c r="Z8" s="214"/>
      <c r="AA8" s="213"/>
      <c r="AB8" s="213"/>
      <c r="AC8" s="215"/>
      <c r="AD8" s="215"/>
      <c r="AF8" s="215"/>
      <c r="AG8" s="215"/>
    </row>
    <row r="9" spans="1:44" ht="13.5" customHeight="1" x14ac:dyDescent="0.25">
      <c r="A9" s="209" t="s">
        <v>642</v>
      </c>
      <c r="B9" s="211">
        <v>248859</v>
      </c>
      <c r="C9" s="211">
        <v>238762</v>
      </c>
      <c r="D9" s="211">
        <v>232108</v>
      </c>
      <c r="E9" s="211">
        <v>226323</v>
      </c>
      <c r="F9" s="211">
        <v>217390</v>
      </c>
      <c r="G9" s="211">
        <v>220835</v>
      </c>
      <c r="H9" s="211">
        <v>218151</v>
      </c>
      <c r="I9" s="211">
        <v>210589</v>
      </c>
      <c r="J9" s="211">
        <v>199951</v>
      </c>
      <c r="K9" s="82">
        <v>197521</v>
      </c>
      <c r="X9" s="213"/>
      <c r="Y9" s="213"/>
      <c r="Z9" s="214"/>
      <c r="AA9" s="213"/>
      <c r="AB9" s="213"/>
      <c r="AC9" s="215"/>
      <c r="AD9" s="215"/>
      <c r="AF9" s="215"/>
    </row>
    <row r="10" spans="1:44" ht="13.5" customHeight="1" x14ac:dyDescent="0.25">
      <c r="A10" s="209" t="s">
        <v>643</v>
      </c>
      <c r="B10" s="82">
        <v>4861</v>
      </c>
      <c r="C10" s="82">
        <v>3820</v>
      </c>
      <c r="D10" s="82">
        <v>2123</v>
      </c>
      <c r="E10" s="82">
        <v>2335</v>
      </c>
      <c r="F10" s="82">
        <v>2680</v>
      </c>
      <c r="G10" s="82">
        <v>-726</v>
      </c>
      <c r="H10" s="82">
        <v>3087</v>
      </c>
      <c r="I10" s="82">
        <v>2643</v>
      </c>
      <c r="J10" s="82">
        <v>2176</v>
      </c>
      <c r="K10" s="82">
        <v>1221</v>
      </c>
      <c r="X10" s="213"/>
      <c r="Y10" s="214"/>
      <c r="Z10" s="214"/>
      <c r="AA10" s="213"/>
      <c r="AB10" s="213"/>
      <c r="AD10" s="215"/>
      <c r="AF10" s="215"/>
      <c r="AG10" s="215"/>
    </row>
    <row r="11" spans="1:44" ht="13.5" customHeight="1" x14ac:dyDescent="0.25">
      <c r="A11" s="50"/>
      <c r="B11" s="52"/>
      <c r="C11" s="52"/>
      <c r="D11" s="52"/>
      <c r="E11" s="52"/>
      <c r="F11" s="52"/>
      <c r="G11" s="52"/>
      <c r="H11" s="52"/>
      <c r="I11" s="52"/>
      <c r="J11" s="52"/>
      <c r="K11" s="52"/>
      <c r="X11" s="213"/>
      <c r="Y11" s="214"/>
      <c r="Z11" s="214"/>
      <c r="AA11" s="213"/>
      <c r="AB11" s="213"/>
      <c r="AC11" s="215"/>
      <c r="AD11" s="215"/>
      <c r="AF11" s="215"/>
      <c r="AG11" s="215"/>
    </row>
    <row r="12" spans="1:44" ht="13.5" customHeight="1" thickBot="1" x14ac:dyDescent="0.3">
      <c r="A12" s="188" t="s">
        <v>142</v>
      </c>
      <c r="B12" s="101" t="s">
        <v>629</v>
      </c>
      <c r="C12" s="101" t="s">
        <v>630</v>
      </c>
      <c r="D12" s="101" t="s">
        <v>631</v>
      </c>
      <c r="E12" s="101" t="s">
        <v>632</v>
      </c>
      <c r="F12" s="101" t="s">
        <v>633</v>
      </c>
      <c r="G12" s="101" t="s">
        <v>634</v>
      </c>
      <c r="H12" s="101" t="s">
        <v>635</v>
      </c>
      <c r="I12" s="101" t="s">
        <v>636</v>
      </c>
      <c r="J12" s="101" t="s">
        <v>637</v>
      </c>
      <c r="K12" s="101" t="s">
        <v>638</v>
      </c>
      <c r="X12" s="213"/>
      <c r="Y12" s="214"/>
      <c r="Z12" s="214"/>
      <c r="AA12" s="213"/>
      <c r="AB12" s="213"/>
      <c r="AC12" s="215"/>
      <c r="AD12" s="215"/>
      <c r="AF12" s="215"/>
      <c r="AG12" s="215"/>
    </row>
    <row r="13" spans="1:44" ht="13.5" customHeight="1" x14ac:dyDescent="0.25">
      <c r="A13" s="209" t="s">
        <v>642</v>
      </c>
      <c r="B13" s="82">
        <v>187222</v>
      </c>
      <c r="C13" s="82">
        <v>178233</v>
      </c>
      <c r="D13" s="82">
        <v>190046</v>
      </c>
      <c r="E13" s="82">
        <v>189844</v>
      </c>
      <c r="F13" s="82">
        <v>189287</v>
      </c>
      <c r="G13" s="82">
        <v>180427</v>
      </c>
      <c r="H13" s="82">
        <v>170360</v>
      </c>
      <c r="I13" s="82">
        <v>170214</v>
      </c>
      <c r="J13" s="82">
        <v>159396</v>
      </c>
      <c r="K13" s="82">
        <v>148848</v>
      </c>
      <c r="X13" s="213"/>
      <c r="Y13" s="214"/>
      <c r="Z13" s="214"/>
      <c r="AA13" s="213"/>
      <c r="AB13" s="213"/>
      <c r="AC13" s="215"/>
      <c r="AD13" s="215"/>
      <c r="AF13" s="215"/>
      <c r="AG13" s="215"/>
    </row>
    <row r="14" spans="1:44" ht="13.5" customHeight="1" x14ac:dyDescent="0.25">
      <c r="A14" s="209" t="s">
        <v>643</v>
      </c>
      <c r="B14" s="82">
        <v>1749</v>
      </c>
      <c r="C14" s="82">
        <v>-713</v>
      </c>
      <c r="D14" s="82">
        <v>1724</v>
      </c>
      <c r="E14" s="82">
        <v>2297</v>
      </c>
      <c r="F14" s="82">
        <v>816</v>
      </c>
      <c r="G14" s="82">
        <v>3244</v>
      </c>
      <c r="H14" s="82">
        <v>2105</v>
      </c>
      <c r="I14" s="82">
        <v>3365</v>
      </c>
      <c r="J14" s="82">
        <v>3435</v>
      </c>
      <c r="K14" s="82">
        <v>2978</v>
      </c>
      <c r="X14" s="213"/>
      <c r="Y14" s="214"/>
      <c r="Z14" s="214"/>
      <c r="AA14" s="213"/>
      <c r="AB14" s="213"/>
      <c r="AC14" s="215"/>
      <c r="AD14" s="215"/>
      <c r="AF14" s="215"/>
      <c r="AG14" s="215"/>
    </row>
    <row r="15" spans="1:44" ht="13.5" customHeight="1" x14ac:dyDescent="0.25">
      <c r="A15" s="50"/>
      <c r="B15" s="52"/>
      <c r="C15" s="52"/>
      <c r="D15" s="52"/>
      <c r="E15" s="52"/>
      <c r="F15" s="52"/>
      <c r="G15" s="52"/>
      <c r="H15" s="52"/>
      <c r="I15" s="52"/>
      <c r="J15" s="52"/>
      <c r="K15" s="52"/>
      <c r="X15" s="213"/>
      <c r="Y15" s="214"/>
      <c r="Z15" s="214"/>
      <c r="AA15" s="213"/>
      <c r="AB15" s="213"/>
      <c r="AC15" s="215"/>
      <c r="AD15" s="215"/>
      <c r="AF15" s="215"/>
      <c r="AG15" s="215"/>
    </row>
    <row r="16" spans="1:44" ht="13.5" customHeight="1" thickBot="1" x14ac:dyDescent="0.3">
      <c r="A16" s="188" t="s">
        <v>142</v>
      </c>
      <c r="B16" s="101" t="s">
        <v>639</v>
      </c>
      <c r="C16" s="101" t="s">
        <v>640</v>
      </c>
      <c r="D16" s="101" t="s">
        <v>641</v>
      </c>
      <c r="E16" s="101"/>
      <c r="F16" s="101"/>
      <c r="G16" s="101"/>
      <c r="H16" s="101"/>
      <c r="I16" s="101"/>
      <c r="J16" s="101"/>
      <c r="K16" s="101"/>
      <c r="X16" s="213"/>
      <c r="Y16" s="213"/>
      <c r="Z16" s="214"/>
      <c r="AA16" s="213"/>
      <c r="AB16" s="213"/>
      <c r="AC16" s="215"/>
      <c r="AD16" s="215"/>
      <c r="AF16" s="215"/>
    </row>
    <row r="17" spans="1:37" ht="13.5" customHeight="1" x14ac:dyDescent="0.25">
      <c r="A17" s="209" t="s">
        <v>642</v>
      </c>
      <c r="B17" s="82">
        <v>136081</v>
      </c>
      <c r="C17" s="82">
        <v>124444</v>
      </c>
      <c r="D17" s="82">
        <v>125546</v>
      </c>
      <c r="H17" s="82"/>
      <c r="I17" s="82"/>
      <c r="J17" s="82"/>
      <c r="K17" s="82"/>
      <c r="X17" s="213"/>
      <c r="Y17" s="214"/>
      <c r="Z17" s="214"/>
      <c r="AA17" s="213"/>
      <c r="AB17" s="213"/>
      <c r="AC17" s="215"/>
      <c r="AD17" s="215"/>
      <c r="AF17" s="215"/>
      <c r="AG17" s="215"/>
    </row>
    <row r="18" spans="1:37" ht="13.5" customHeight="1" x14ac:dyDescent="0.25">
      <c r="A18" s="209" t="s">
        <v>643</v>
      </c>
      <c r="B18" s="82">
        <v>2818</v>
      </c>
      <c r="C18" s="82">
        <v>68</v>
      </c>
      <c r="D18" s="82">
        <v>-2414</v>
      </c>
      <c r="H18" s="82"/>
      <c r="I18" s="82"/>
      <c r="J18" s="82"/>
      <c r="K18" s="82"/>
      <c r="X18" s="213"/>
      <c r="Y18" s="214"/>
      <c r="Z18" s="214"/>
      <c r="AA18" s="213"/>
      <c r="AB18" s="213"/>
      <c r="AC18" s="213"/>
      <c r="AD18" s="214"/>
      <c r="AF18" s="215"/>
      <c r="AG18" s="215"/>
    </row>
    <row r="19" spans="1:37" ht="13.5" customHeight="1" x14ac:dyDescent="0.25">
      <c r="A19" s="216"/>
      <c r="E19" s="216"/>
      <c r="F19" s="216"/>
      <c r="G19" s="216"/>
      <c r="H19" s="216"/>
      <c r="I19" s="216"/>
      <c r="J19" s="87"/>
      <c r="X19" s="213"/>
      <c r="Y19" s="213"/>
      <c r="Z19" s="213"/>
      <c r="AA19" s="213"/>
      <c r="AB19" s="213"/>
      <c r="AC19" s="213"/>
      <c r="AD19" s="214"/>
      <c r="AG19" s="215"/>
      <c r="AH19" s="215"/>
      <c r="AJ19" s="215"/>
    </row>
    <row r="20" spans="1:37" ht="13.5" customHeight="1" x14ac:dyDescent="0.25">
      <c r="A20" s="216"/>
      <c r="E20" s="216"/>
      <c r="F20" s="216"/>
      <c r="G20" s="216"/>
      <c r="H20" s="216"/>
      <c r="I20" s="216"/>
      <c r="J20" s="87"/>
      <c r="K20" s="167"/>
      <c r="L20" s="167"/>
      <c r="M20" s="138"/>
      <c r="N20" s="138"/>
      <c r="X20" s="213"/>
      <c r="Y20" s="213"/>
      <c r="Z20" s="213"/>
      <c r="AA20" s="213"/>
      <c r="AB20" s="213"/>
      <c r="AC20" s="214"/>
      <c r="AD20" s="214"/>
      <c r="AG20" s="215"/>
      <c r="AH20" s="215"/>
      <c r="AJ20" s="215"/>
      <c r="AK20" s="215"/>
    </row>
    <row r="21" spans="1:37" ht="13.5" customHeight="1" x14ac:dyDescent="0.25">
      <c r="A21" s="216"/>
      <c r="E21" s="216"/>
      <c r="F21" s="216"/>
      <c r="G21" s="216"/>
      <c r="H21" s="216"/>
      <c r="I21" s="216"/>
      <c r="J21" s="87"/>
      <c r="K21" s="167"/>
      <c r="L21" s="167"/>
      <c r="M21" s="138"/>
      <c r="N21" s="138"/>
      <c r="X21" s="213"/>
      <c r="Y21" s="213"/>
      <c r="Z21" s="213"/>
      <c r="AA21" s="213"/>
      <c r="AB21" s="213"/>
      <c r="AC21" s="214"/>
      <c r="AD21" s="214"/>
      <c r="AG21" s="215"/>
      <c r="AH21" s="215"/>
      <c r="AJ21" s="215"/>
      <c r="AK21" s="215"/>
    </row>
    <row r="22" spans="1:37" ht="13.5" customHeight="1" x14ac:dyDescent="0.25">
      <c r="A22" s="2344" t="s">
        <v>644</v>
      </c>
      <c r="B22" s="87"/>
      <c r="C22" s="87"/>
      <c r="D22" s="87"/>
      <c r="E22" s="87"/>
      <c r="F22" s="87"/>
      <c r="G22" s="87"/>
      <c r="H22" s="87"/>
      <c r="I22" s="220"/>
      <c r="J22" s="221"/>
      <c r="K22" s="167"/>
      <c r="L22" s="167"/>
      <c r="M22" s="138"/>
      <c r="N22" s="138"/>
      <c r="O22" s="87"/>
      <c r="P22" s="87"/>
      <c r="Q22" s="87"/>
      <c r="R22" s="87"/>
      <c r="S22" s="87"/>
      <c r="T22" s="87"/>
      <c r="X22" s="213"/>
      <c r="Y22" s="213"/>
      <c r="Z22" s="213"/>
      <c r="AA22" s="213"/>
      <c r="AB22" s="213"/>
      <c r="AC22" s="214"/>
      <c r="AD22" s="214"/>
      <c r="AH22" s="215"/>
      <c r="AJ22" s="215"/>
      <c r="AK22" s="215"/>
    </row>
    <row r="23" spans="1:37" ht="13.5" customHeight="1" x14ac:dyDescent="0.25">
      <c r="A23" s="222" t="s">
        <v>53</v>
      </c>
      <c r="B23" s="87"/>
      <c r="C23" s="87"/>
      <c r="D23" s="87"/>
      <c r="E23" s="87"/>
      <c r="F23" s="87"/>
      <c r="G23" s="87"/>
      <c r="H23" s="167"/>
      <c r="I23" s="223"/>
      <c r="J23" s="221"/>
      <c r="K23" s="217"/>
      <c r="L23" s="217"/>
      <c r="M23" s="138"/>
      <c r="N23" s="138"/>
      <c r="O23" s="87"/>
      <c r="P23" s="87"/>
      <c r="Q23" s="87"/>
      <c r="R23" s="87"/>
      <c r="S23" s="87"/>
      <c r="T23" s="87"/>
      <c r="X23" s="213"/>
      <c r="Y23" s="213"/>
      <c r="Z23" s="213"/>
      <c r="AA23" s="213"/>
      <c r="AB23" s="213"/>
      <c r="AC23" s="214"/>
      <c r="AD23" s="214"/>
      <c r="AG23" s="215"/>
      <c r="AH23" s="215"/>
      <c r="AJ23" s="215"/>
      <c r="AK23" s="215"/>
    </row>
    <row r="24" spans="1:37" ht="13.5" customHeight="1" thickBot="1" x14ac:dyDescent="0.3">
      <c r="H24" s="167"/>
      <c r="I24" s="223"/>
      <c r="J24" s="221"/>
      <c r="K24" s="217"/>
      <c r="L24" s="217"/>
      <c r="M24" s="138"/>
      <c r="N24" s="138"/>
      <c r="O24" s="87"/>
      <c r="P24" s="218"/>
      <c r="Q24" s="87"/>
      <c r="R24" s="87"/>
      <c r="S24" s="87"/>
      <c r="T24" s="87"/>
      <c r="U24" s="87"/>
      <c r="V24" s="87"/>
      <c r="W24" s="87"/>
      <c r="X24" s="213"/>
      <c r="Y24" s="213"/>
      <c r="Z24" s="213"/>
      <c r="AA24" s="213"/>
      <c r="AB24" s="213"/>
      <c r="AC24" s="214"/>
      <c r="AD24" s="214"/>
      <c r="AG24" s="215"/>
      <c r="AH24" s="215"/>
      <c r="AJ24" s="215"/>
      <c r="AK24" s="215"/>
    </row>
    <row r="25" spans="1:37" ht="23.25" thickBot="1" x14ac:dyDescent="0.3">
      <c r="A25" s="110" t="s">
        <v>0</v>
      </c>
      <c r="B25" s="2688" t="s">
        <v>645</v>
      </c>
      <c r="C25" s="2688" t="s">
        <v>646</v>
      </c>
      <c r="D25" s="2688" t="s">
        <v>647</v>
      </c>
      <c r="E25" s="2688" t="s">
        <v>648</v>
      </c>
      <c r="F25" s="2689" t="s">
        <v>649</v>
      </c>
      <c r="G25" s="115"/>
      <c r="H25" s="224"/>
      <c r="I25" s="115"/>
      <c r="J25" s="219"/>
      <c r="K25" s="217"/>
      <c r="L25" s="217"/>
      <c r="M25" s="138"/>
      <c r="N25" s="138"/>
      <c r="O25" s="87"/>
      <c r="P25" s="195"/>
      <c r="Q25" s="87"/>
      <c r="R25" s="87"/>
      <c r="S25" s="87"/>
      <c r="T25" s="87"/>
      <c r="U25" s="87"/>
      <c r="V25" s="87"/>
      <c r="W25" s="87"/>
      <c r="X25" s="213"/>
      <c r="Y25" s="213"/>
      <c r="Z25" s="213"/>
      <c r="AA25" s="213"/>
      <c r="AB25" s="213"/>
      <c r="AC25" s="213"/>
      <c r="AD25" s="214"/>
      <c r="AG25" s="215"/>
      <c r="AH25" s="215"/>
      <c r="AJ25" s="215"/>
      <c r="AK25" s="215"/>
    </row>
    <row r="26" spans="1:37" ht="13.5" customHeight="1" x14ac:dyDescent="0.25">
      <c r="A26" s="225" t="s">
        <v>586</v>
      </c>
      <c r="B26" s="226">
        <v>14.598000000000001</v>
      </c>
      <c r="C26" s="226">
        <v>31.135203601312188</v>
      </c>
      <c r="D26" s="226">
        <v>20.507000000000001</v>
      </c>
      <c r="E26" s="226">
        <v>26.934999999999999</v>
      </c>
      <c r="F26" s="227">
        <v>93.175203601312177</v>
      </c>
      <c r="G26" s="69"/>
      <c r="H26" s="69"/>
      <c r="I26" s="69"/>
      <c r="J26" s="219"/>
      <c r="K26" s="217"/>
      <c r="L26" s="217"/>
      <c r="M26" s="138"/>
      <c r="N26" s="138"/>
      <c r="O26" s="87"/>
      <c r="P26" s="195"/>
      <c r="Q26" s="87"/>
      <c r="R26" s="87"/>
      <c r="S26" s="87"/>
      <c r="T26" s="87"/>
      <c r="U26" s="87"/>
      <c r="V26" s="87"/>
      <c r="W26" s="87"/>
      <c r="X26" s="213"/>
      <c r="Y26" s="214"/>
      <c r="Z26" s="214"/>
      <c r="AA26" s="213"/>
      <c r="AB26" s="213"/>
      <c r="AC26" s="214"/>
      <c r="AD26" s="214"/>
      <c r="AF26" s="215"/>
      <c r="AG26" s="215"/>
    </row>
    <row r="27" spans="1:37" ht="13.5" customHeight="1" x14ac:dyDescent="0.25">
      <c r="A27" s="225" t="s">
        <v>588</v>
      </c>
      <c r="B27" s="226">
        <v>6.9260000000000002</v>
      </c>
      <c r="C27" s="226">
        <v>28.14</v>
      </c>
      <c r="D27" s="226">
        <v>3.9279999999999999</v>
      </c>
      <c r="E27" s="226">
        <v>17.207999999999998</v>
      </c>
      <c r="F27" s="227">
        <v>56.201999999999998</v>
      </c>
      <c r="G27" s="69"/>
      <c r="H27" s="69"/>
      <c r="I27" s="69"/>
      <c r="J27" s="219"/>
      <c r="K27" s="217"/>
      <c r="L27" s="217"/>
      <c r="M27" s="138"/>
      <c r="N27" s="138"/>
      <c r="O27" s="87"/>
      <c r="P27" s="195"/>
      <c r="Q27" s="87"/>
      <c r="R27" s="87"/>
      <c r="S27" s="87"/>
      <c r="T27" s="87"/>
      <c r="U27" s="87"/>
      <c r="V27" s="87"/>
      <c r="W27" s="87"/>
      <c r="X27" s="213"/>
      <c r="Y27" s="214"/>
      <c r="Z27" s="214"/>
      <c r="AA27" s="213"/>
      <c r="AB27" s="213"/>
      <c r="AC27" s="214"/>
      <c r="AD27" s="214"/>
      <c r="AF27" s="215"/>
    </row>
    <row r="28" spans="1:37" ht="13.5" customHeight="1" x14ac:dyDescent="0.25">
      <c r="A28" s="225" t="s">
        <v>589</v>
      </c>
      <c r="B28" s="226">
        <v>3.4390000000000001</v>
      </c>
      <c r="C28" s="226">
        <v>7.081315712981131</v>
      </c>
      <c r="D28" s="226">
        <v>5.0410000000000004</v>
      </c>
      <c r="E28" s="226">
        <v>12.318</v>
      </c>
      <c r="F28" s="227">
        <v>27.879315712981128</v>
      </c>
      <c r="G28" s="69"/>
      <c r="H28" s="69"/>
      <c r="I28" s="69"/>
      <c r="J28" s="219"/>
      <c r="K28" s="217"/>
      <c r="L28" s="217"/>
      <c r="M28" s="138"/>
      <c r="N28" s="138"/>
      <c r="O28" s="87"/>
      <c r="P28" s="195"/>
      <c r="Q28" s="87"/>
      <c r="R28" s="87"/>
      <c r="S28" s="87"/>
      <c r="T28" s="87"/>
      <c r="U28" s="87"/>
      <c r="V28" s="87"/>
      <c r="W28" s="87"/>
      <c r="X28" s="213"/>
      <c r="Y28" s="214"/>
      <c r="Z28" s="214"/>
      <c r="AA28" s="213"/>
      <c r="AB28" s="213"/>
      <c r="AC28" s="214"/>
      <c r="AD28" s="214"/>
      <c r="AF28" s="215"/>
    </row>
    <row r="29" spans="1:37" ht="13.5" customHeight="1" x14ac:dyDescent="0.25">
      <c r="A29" s="225" t="s">
        <v>591</v>
      </c>
      <c r="B29" s="226">
        <v>29.396000000000001</v>
      </c>
      <c r="C29" s="226">
        <v>20.463630641722204</v>
      </c>
      <c r="D29" s="226">
        <v>7.9139999999999997</v>
      </c>
      <c r="E29" s="226">
        <v>13.077999999999999</v>
      </c>
      <c r="F29" s="227">
        <v>70.85163064172221</v>
      </c>
      <c r="G29" s="69"/>
      <c r="H29" s="69"/>
      <c r="I29" s="69"/>
      <c r="J29" s="219"/>
      <c r="K29" s="217"/>
      <c r="L29" s="217"/>
      <c r="M29" s="138"/>
      <c r="N29" s="138"/>
      <c r="O29" s="87"/>
      <c r="P29" s="195"/>
      <c r="Q29" s="87"/>
      <c r="R29" s="87"/>
      <c r="S29" s="87"/>
      <c r="T29" s="87"/>
      <c r="U29" s="87"/>
      <c r="V29" s="87"/>
      <c r="W29" s="87"/>
      <c r="X29" s="213"/>
      <c r="Y29" s="214"/>
      <c r="Z29" s="214"/>
      <c r="AA29" s="213"/>
      <c r="AB29" s="213"/>
      <c r="AC29" s="214"/>
      <c r="AD29" s="214"/>
      <c r="AF29" s="215"/>
    </row>
    <row r="30" spans="1:37" ht="13.5" customHeight="1" x14ac:dyDescent="0.25">
      <c r="A30" s="234" t="s">
        <v>650</v>
      </c>
      <c r="B30" s="235">
        <v>4.84</v>
      </c>
      <c r="C30" s="235">
        <v>13.391999999999999</v>
      </c>
      <c r="D30" s="235">
        <v>54.293999999999997</v>
      </c>
      <c r="E30" s="235">
        <v>2.0939999999999999</v>
      </c>
      <c r="F30" s="227">
        <v>74.62</v>
      </c>
      <c r="G30" s="69"/>
      <c r="H30" s="69"/>
      <c r="I30" s="69"/>
      <c r="J30" s="167"/>
      <c r="K30" s="217"/>
      <c r="L30" s="217"/>
      <c r="M30" s="138"/>
      <c r="N30" s="138"/>
      <c r="O30" s="87"/>
      <c r="P30" s="195"/>
      <c r="Q30" s="87"/>
      <c r="R30" s="87"/>
      <c r="S30" s="87"/>
      <c r="T30" s="87"/>
      <c r="U30" s="87"/>
      <c r="V30" s="87"/>
      <c r="W30" s="87"/>
      <c r="X30" s="213"/>
      <c r="Y30" s="214"/>
      <c r="Z30" s="214"/>
      <c r="AA30" s="213"/>
      <c r="AB30" s="213"/>
      <c r="AC30" s="214"/>
      <c r="AD30" s="214"/>
      <c r="AF30" s="215"/>
    </row>
    <row r="31" spans="1:37" ht="13.5" customHeight="1" x14ac:dyDescent="0.25">
      <c r="A31" s="236" t="s">
        <v>651</v>
      </c>
      <c r="B31" s="184">
        <v>59.198</v>
      </c>
      <c r="C31" s="184">
        <v>100.21214995601552</v>
      </c>
      <c r="D31" s="184">
        <v>91.683999999999997</v>
      </c>
      <c r="E31" s="184">
        <v>71.632999999999996</v>
      </c>
      <c r="F31" s="184">
        <v>322.7281499560155</v>
      </c>
      <c r="G31" s="219"/>
      <c r="H31" s="219"/>
      <c r="I31" s="219"/>
      <c r="J31" s="167"/>
      <c r="O31" s="87"/>
      <c r="P31" s="218"/>
      <c r="Q31" s="87"/>
      <c r="R31" s="87"/>
      <c r="S31" s="87"/>
      <c r="T31" s="87"/>
      <c r="U31" s="87"/>
      <c r="V31" s="87"/>
      <c r="W31" s="87"/>
      <c r="X31" s="213"/>
      <c r="Y31" s="214"/>
      <c r="Z31" s="214"/>
      <c r="AA31" s="213"/>
      <c r="AB31" s="213"/>
      <c r="AC31" s="214"/>
      <c r="AD31" s="214"/>
      <c r="AF31" s="215"/>
    </row>
    <row r="32" spans="1:37" ht="13.5" customHeight="1" x14ac:dyDescent="0.25">
      <c r="H32" s="167"/>
      <c r="I32" s="167"/>
      <c r="J32" s="167"/>
      <c r="O32" s="87"/>
      <c r="P32" s="218"/>
      <c r="Q32" s="87"/>
      <c r="R32" s="87"/>
      <c r="S32" s="87"/>
      <c r="T32" s="87"/>
      <c r="U32" s="87"/>
      <c r="V32" s="87"/>
      <c r="W32" s="87"/>
      <c r="X32" s="213"/>
      <c r="Y32" s="214"/>
      <c r="Z32" s="214"/>
      <c r="AA32" s="213"/>
      <c r="AB32" s="213"/>
      <c r="AC32" s="214"/>
      <c r="AD32" s="214"/>
      <c r="AF32" s="215"/>
    </row>
    <row r="33" spans="1:33" ht="13.5" customHeight="1" x14ac:dyDescent="0.25">
      <c r="A33" s="167"/>
      <c r="B33" s="167"/>
      <c r="C33" s="167"/>
      <c r="D33" s="167"/>
      <c r="E33" s="167"/>
      <c r="F33" s="167"/>
      <c r="G33" s="167"/>
      <c r="H33" s="167"/>
      <c r="I33" s="167"/>
      <c r="J33" s="167"/>
      <c r="O33" s="87"/>
      <c r="P33" s="195"/>
      <c r="Q33" s="87"/>
      <c r="R33" s="87"/>
      <c r="S33" s="87"/>
      <c r="T33" s="87"/>
      <c r="U33" s="87"/>
      <c r="V33" s="87"/>
      <c r="W33" s="87"/>
      <c r="X33" s="213"/>
      <c r="Y33" s="214"/>
      <c r="Z33" s="214"/>
      <c r="AA33" s="213"/>
      <c r="AB33" s="213"/>
      <c r="AC33" s="214"/>
      <c r="AD33" s="214"/>
    </row>
    <row r="34" spans="1:33" ht="13.5" customHeight="1" x14ac:dyDescent="0.25">
      <c r="A34" s="2345" t="s">
        <v>652</v>
      </c>
      <c r="B34" s="206"/>
      <c r="C34" s="206"/>
      <c r="D34" s="206"/>
      <c r="E34" s="206"/>
      <c r="F34" s="206"/>
      <c r="G34" s="206"/>
      <c r="H34" s="206"/>
      <c r="I34" s="206"/>
      <c r="J34" s="206"/>
      <c r="N34" s="115"/>
      <c r="O34" s="167"/>
      <c r="P34" s="195"/>
      <c r="Q34" s="87"/>
      <c r="R34" s="87"/>
      <c r="S34" s="87"/>
      <c r="T34" s="87"/>
      <c r="U34" s="87"/>
      <c r="V34" s="87"/>
      <c r="W34" s="87"/>
      <c r="X34" s="213"/>
      <c r="Y34" s="213"/>
      <c r="Z34" s="213"/>
      <c r="AA34" s="213"/>
      <c r="AB34" s="213"/>
      <c r="AC34" s="214"/>
      <c r="AD34" s="214"/>
    </row>
    <row r="35" spans="1:33" ht="13.5" customHeight="1" thickBot="1" x14ac:dyDescent="0.3">
      <c r="A35" s="239" t="s">
        <v>432</v>
      </c>
      <c r="B35" s="240" t="s">
        <v>619</v>
      </c>
      <c r="C35" s="240" t="s">
        <v>143</v>
      </c>
      <c r="D35" s="240" t="s">
        <v>144</v>
      </c>
      <c r="E35" s="240" t="s">
        <v>145</v>
      </c>
      <c r="F35" s="240" t="s">
        <v>146</v>
      </c>
      <c r="G35" s="240" t="s">
        <v>147</v>
      </c>
      <c r="H35" s="241" t="s">
        <v>148</v>
      </c>
      <c r="I35" s="241" t="s">
        <v>149</v>
      </c>
      <c r="J35" s="240" t="s">
        <v>150</v>
      </c>
      <c r="N35" s="219"/>
      <c r="O35" s="87"/>
      <c r="P35" s="206"/>
      <c r="Q35" s="218"/>
      <c r="R35" s="220"/>
      <c r="S35" s="220"/>
      <c r="T35" s="220"/>
      <c r="U35" s="87"/>
      <c r="V35" s="87"/>
      <c r="W35" s="87"/>
      <c r="X35" s="213"/>
      <c r="Y35" s="213"/>
      <c r="Z35" s="213"/>
      <c r="AA35" s="213"/>
      <c r="AB35" s="213"/>
      <c r="AC35" s="214"/>
      <c r="AD35" s="214"/>
    </row>
    <row r="36" spans="1:33" x14ac:dyDescent="0.25">
      <c r="A36" s="242" t="s">
        <v>653</v>
      </c>
      <c r="B36" s="232">
        <v>0.89300000000000002</v>
      </c>
      <c r="C36" s="232">
        <v>1.379</v>
      </c>
      <c r="D36" s="232">
        <v>0.20100000000000001</v>
      </c>
      <c r="E36" s="232">
        <v>-0.19400000000000001</v>
      </c>
      <c r="F36" s="232">
        <v>-0.33200000000000002</v>
      </c>
      <c r="G36" s="232">
        <v>0.16700000000000001</v>
      </c>
      <c r="H36" s="232">
        <v>0.59099999999999997</v>
      </c>
      <c r="I36" s="243">
        <v>1.6</v>
      </c>
      <c r="J36" s="243">
        <v>1.7</v>
      </c>
      <c r="N36" s="219"/>
      <c r="O36" s="87"/>
      <c r="P36" s="206"/>
      <c r="Q36" s="218"/>
      <c r="R36" s="220"/>
      <c r="S36" s="220"/>
      <c r="T36" s="220"/>
      <c r="U36" s="87"/>
      <c r="V36" s="87"/>
      <c r="W36" s="87"/>
      <c r="Z36" s="213"/>
      <c r="AA36" s="213"/>
      <c r="AB36" s="213"/>
      <c r="AC36" s="213"/>
      <c r="AD36" s="214"/>
    </row>
    <row r="37" spans="1:33" ht="13.5" customHeight="1" x14ac:dyDescent="0.25">
      <c r="A37" s="242" t="s">
        <v>557</v>
      </c>
      <c r="B37" s="232">
        <v>0.38</v>
      </c>
      <c r="C37" s="232">
        <v>0.92100000000000004</v>
      </c>
      <c r="D37" s="232">
        <v>0.15100000000000002</v>
      </c>
      <c r="E37" s="232">
        <v>0.50800000000000001</v>
      </c>
      <c r="F37" s="232">
        <v>1.7490000000000001</v>
      </c>
      <c r="G37" s="232">
        <v>0.25999999999999995</v>
      </c>
      <c r="H37" s="232">
        <v>1.1789999999999998</v>
      </c>
      <c r="I37" s="243">
        <v>1.4</v>
      </c>
      <c r="J37" s="243">
        <v>2.4</v>
      </c>
      <c r="N37" s="219"/>
      <c r="O37" s="87"/>
      <c r="P37" s="207"/>
      <c r="Q37" s="195"/>
      <c r="R37" s="220"/>
      <c r="S37" s="220"/>
      <c r="T37" s="220"/>
      <c r="U37" s="220"/>
      <c r="V37" s="220"/>
      <c r="W37" s="220"/>
      <c r="X37" s="215"/>
      <c r="Y37" s="215"/>
      <c r="Z37" s="214"/>
      <c r="AA37" s="214"/>
      <c r="AB37" s="214"/>
      <c r="AC37" s="214"/>
      <c r="AD37" s="214"/>
      <c r="AE37" s="215"/>
    </row>
    <row r="38" spans="1:33" ht="13.5" customHeight="1" x14ac:dyDescent="0.25">
      <c r="A38" s="242" t="s">
        <v>654</v>
      </c>
      <c r="B38" s="232">
        <v>-1.4690000000000001</v>
      </c>
      <c r="C38" s="232">
        <v>7.0229999999999997</v>
      </c>
      <c r="D38" s="232">
        <v>5.3159999999999998</v>
      </c>
      <c r="E38" s="232">
        <v>3.5460000000000003</v>
      </c>
      <c r="F38" s="232">
        <v>0.125</v>
      </c>
      <c r="G38" s="232">
        <v>1.901</v>
      </c>
      <c r="H38" s="232">
        <v>0.90400000000000003</v>
      </c>
      <c r="I38" s="243">
        <v>3.5</v>
      </c>
      <c r="J38" s="243">
        <v>2.6</v>
      </c>
      <c r="K38" s="217"/>
      <c r="L38" s="217"/>
      <c r="N38" s="219"/>
      <c r="U38" s="220"/>
      <c r="V38" s="220"/>
      <c r="W38" s="220"/>
      <c r="X38" s="215"/>
      <c r="Y38" s="215"/>
      <c r="Z38" s="214"/>
      <c r="AA38" s="214"/>
      <c r="AB38" s="214"/>
      <c r="AC38" s="214"/>
      <c r="AD38" s="214"/>
      <c r="AE38" s="215"/>
    </row>
    <row r="39" spans="1:33" ht="13.5" customHeight="1" x14ac:dyDescent="0.25">
      <c r="A39" s="242" t="s">
        <v>556</v>
      </c>
      <c r="B39" s="232">
        <v>1.2999999999999999E-2</v>
      </c>
      <c r="C39" s="232">
        <v>0.26500000000000001</v>
      </c>
      <c r="D39" s="232">
        <v>0.14699999999999999</v>
      </c>
      <c r="E39" s="232">
        <v>0.23</v>
      </c>
      <c r="F39" s="232">
        <v>0.26600000000000001</v>
      </c>
      <c r="G39" s="232">
        <v>0.42799999999999999</v>
      </c>
      <c r="H39" s="232">
        <v>0.45900000000000002</v>
      </c>
      <c r="I39" s="243">
        <v>0.7</v>
      </c>
      <c r="J39" s="243">
        <v>0.1</v>
      </c>
      <c r="K39" s="217"/>
      <c r="L39" s="217"/>
      <c r="N39" s="219"/>
      <c r="U39" s="220"/>
      <c r="V39" s="220"/>
      <c r="W39" s="220"/>
      <c r="X39" s="215"/>
      <c r="Y39" s="215"/>
      <c r="Z39" s="214"/>
      <c r="AA39" s="214"/>
      <c r="AB39" s="214"/>
      <c r="AC39" s="214"/>
      <c r="AD39" s="214"/>
      <c r="AE39" s="215"/>
    </row>
    <row r="40" spans="1:33" ht="13.5" customHeight="1" x14ac:dyDescent="0.25">
      <c r="A40" s="251" t="s">
        <v>445</v>
      </c>
      <c r="B40" s="249">
        <v>-0.183</v>
      </c>
      <c r="C40" s="249">
        <v>9.5890000000000004</v>
      </c>
      <c r="D40" s="249">
        <v>5.8019999999999996</v>
      </c>
      <c r="E40" s="249">
        <v>4.0910000000000002</v>
      </c>
      <c r="F40" s="249">
        <v>1.823</v>
      </c>
      <c r="G40" s="249">
        <v>2.7559999999999998</v>
      </c>
      <c r="H40" s="249">
        <v>3.133</v>
      </c>
      <c r="I40" s="252">
        <v>7.2</v>
      </c>
      <c r="J40" s="252">
        <v>6.8</v>
      </c>
      <c r="K40" s="217"/>
      <c r="L40" s="217"/>
      <c r="N40" s="219"/>
      <c r="O40" s="138"/>
      <c r="X40" s="215"/>
      <c r="Y40" s="215"/>
      <c r="Z40" s="214"/>
      <c r="AA40" s="214"/>
      <c r="AB40" s="214"/>
      <c r="AC40" s="214"/>
      <c r="AD40" s="214"/>
    </row>
    <row r="41" spans="1:33" ht="13.5" customHeight="1" x14ac:dyDescent="0.25">
      <c r="B41" s="253"/>
      <c r="C41" s="253"/>
      <c r="D41" s="253"/>
      <c r="E41" s="253"/>
      <c r="F41" s="253"/>
      <c r="G41" s="253"/>
      <c r="H41" s="253"/>
      <c r="I41" s="253"/>
      <c r="J41" s="253"/>
      <c r="K41" s="115"/>
      <c r="L41" s="115"/>
      <c r="M41" s="115"/>
      <c r="N41" s="183"/>
      <c r="X41" s="215"/>
      <c r="Y41" s="215"/>
      <c r="Z41" s="214"/>
      <c r="AA41" s="214"/>
      <c r="AB41" s="214"/>
      <c r="AC41" s="214"/>
      <c r="AD41" s="214"/>
    </row>
    <row r="42" spans="1:33" ht="13.5" customHeight="1" x14ac:dyDescent="0.25">
      <c r="A42" s="2344" t="s">
        <v>655</v>
      </c>
      <c r="B42" s="255"/>
      <c r="C42" s="255"/>
      <c r="D42" s="255"/>
      <c r="E42" s="255"/>
      <c r="F42" s="255"/>
      <c r="G42" s="255"/>
      <c r="H42" s="255"/>
      <c r="I42" s="255"/>
      <c r="J42" s="256"/>
      <c r="K42" s="219"/>
      <c r="L42" s="219"/>
      <c r="M42" s="219"/>
      <c r="N42" s="87"/>
      <c r="Y42" s="215"/>
      <c r="Z42" s="214"/>
      <c r="AA42" s="214"/>
      <c r="AB42" s="214"/>
      <c r="AC42" s="214"/>
      <c r="AD42" s="213"/>
    </row>
    <row r="43" spans="1:33" ht="23.25" customHeight="1" thickBot="1" x14ac:dyDescent="0.3">
      <c r="A43" s="239" t="s">
        <v>656</v>
      </c>
      <c r="B43" s="241" t="s">
        <v>619</v>
      </c>
      <c r="C43" s="241" t="s">
        <v>143</v>
      </c>
      <c r="D43" s="241" t="s">
        <v>144</v>
      </c>
      <c r="E43" s="241" t="s">
        <v>145</v>
      </c>
      <c r="F43" s="241" t="s">
        <v>146</v>
      </c>
      <c r="G43" s="241" t="s">
        <v>147</v>
      </c>
      <c r="H43" s="241" t="s">
        <v>148</v>
      </c>
      <c r="I43" s="241" t="s">
        <v>149</v>
      </c>
      <c r="J43" s="241" t="s">
        <v>150</v>
      </c>
      <c r="K43" s="219"/>
      <c r="L43" s="219"/>
      <c r="M43" s="167"/>
      <c r="N43" s="167"/>
      <c r="W43" s="215"/>
      <c r="X43" s="215"/>
      <c r="Y43" s="214"/>
      <c r="Z43" s="214"/>
      <c r="AA43" s="214"/>
      <c r="AB43" s="214"/>
      <c r="AC43" s="213"/>
    </row>
    <row r="44" spans="1:33" ht="13.5" customHeight="1" x14ac:dyDescent="0.25">
      <c r="A44" s="242" t="s">
        <v>657</v>
      </c>
      <c r="B44" s="259">
        <v>40.200000368019815</v>
      </c>
      <c r="C44" s="243">
        <v>39</v>
      </c>
      <c r="D44" s="243">
        <v>38</v>
      </c>
      <c r="E44" s="243">
        <v>39</v>
      </c>
      <c r="F44" s="243">
        <v>39</v>
      </c>
      <c r="G44" s="259">
        <v>37.074845541948939</v>
      </c>
      <c r="H44" s="259">
        <v>38.395918796676135</v>
      </c>
      <c r="I44" s="259">
        <v>38.79376339500083</v>
      </c>
      <c r="J44" s="243">
        <v>37</v>
      </c>
      <c r="K44" s="219"/>
      <c r="L44" s="219"/>
      <c r="M44" s="206"/>
      <c r="N44" s="167"/>
      <c r="O44" s="228"/>
      <c r="Y44" s="213"/>
      <c r="Z44" s="213"/>
      <c r="AA44" s="213"/>
      <c r="AB44" s="213"/>
      <c r="AC44" s="213"/>
    </row>
    <row r="45" spans="1:33" ht="13.5" customHeight="1" x14ac:dyDescent="0.25">
      <c r="A45" s="242" t="s">
        <v>658</v>
      </c>
      <c r="B45" s="259">
        <v>57.658584338180766</v>
      </c>
      <c r="C45" s="243">
        <v>59</v>
      </c>
      <c r="D45" s="243">
        <v>60</v>
      </c>
      <c r="E45" s="243">
        <v>60</v>
      </c>
      <c r="F45" s="243">
        <v>60</v>
      </c>
      <c r="G45" s="259">
        <v>62.223796393432181</v>
      </c>
      <c r="H45" s="259">
        <v>61.604081203323865</v>
      </c>
      <c r="I45" s="259">
        <v>60.389048866088089</v>
      </c>
      <c r="J45" s="243">
        <v>62</v>
      </c>
      <c r="K45" s="219"/>
      <c r="L45" s="219"/>
      <c r="M45" s="229"/>
      <c r="N45" s="230"/>
      <c r="O45" s="229"/>
      <c r="P45" s="229"/>
      <c r="Q45" s="229"/>
      <c r="R45" s="167"/>
      <c r="S45" s="228"/>
      <c r="Y45" s="213"/>
      <c r="Z45" s="213"/>
      <c r="AA45" s="213"/>
      <c r="AB45" s="213"/>
      <c r="AC45" s="213"/>
    </row>
    <row r="46" spans="1:33" ht="13.5" customHeight="1" x14ac:dyDescent="0.25">
      <c r="A46" s="242" t="s">
        <v>124</v>
      </c>
      <c r="B46" s="259">
        <v>2.141415293799418</v>
      </c>
      <c r="C46" s="243">
        <v>2</v>
      </c>
      <c r="D46" s="243">
        <v>2</v>
      </c>
      <c r="E46" s="243">
        <v>1</v>
      </c>
      <c r="F46" s="243">
        <v>1</v>
      </c>
      <c r="G46" s="259">
        <v>0.70135806461888828</v>
      </c>
      <c r="H46" s="259">
        <v>0.74902585847337422</v>
      </c>
      <c r="I46" s="259">
        <v>0.81718773891107432</v>
      </c>
      <c r="J46" s="259">
        <v>1</v>
      </c>
      <c r="K46" s="219"/>
      <c r="L46" s="219"/>
      <c r="M46" s="231"/>
      <c r="N46" s="231"/>
      <c r="O46" s="231"/>
      <c r="P46" s="231"/>
      <c r="Q46" s="232"/>
      <c r="R46" s="167"/>
      <c r="S46" s="233"/>
      <c r="Y46" s="213"/>
      <c r="Z46" s="213"/>
      <c r="AA46" s="213"/>
      <c r="AB46" s="213"/>
      <c r="AC46" s="213"/>
    </row>
    <row r="47" spans="1:33" x14ac:dyDescent="0.25">
      <c r="K47" s="219"/>
      <c r="L47" s="183"/>
      <c r="M47" s="232"/>
      <c r="N47" s="232"/>
      <c r="O47" s="232"/>
      <c r="P47" s="232"/>
      <c r="Q47" s="232"/>
      <c r="R47" s="167"/>
      <c r="S47" s="228"/>
      <c r="AC47" s="213"/>
      <c r="AD47" s="213"/>
      <c r="AE47" s="213"/>
      <c r="AF47" s="213"/>
      <c r="AG47" s="213"/>
    </row>
    <row r="48" spans="1:33" ht="13.5" customHeight="1" x14ac:dyDescent="0.25">
      <c r="K48" s="167"/>
      <c r="L48" s="87"/>
      <c r="M48" s="232"/>
      <c r="N48" s="232"/>
      <c r="O48" s="232"/>
      <c r="P48" s="232"/>
      <c r="Q48" s="232"/>
      <c r="R48" s="167"/>
      <c r="S48" s="233"/>
      <c r="AC48" s="213"/>
      <c r="AD48" s="213"/>
      <c r="AE48" s="213"/>
      <c r="AF48" s="213"/>
      <c r="AG48" s="213"/>
    </row>
    <row r="49" spans="11:40" ht="13.5" customHeight="1" x14ac:dyDescent="0.25">
      <c r="K49" s="167"/>
      <c r="L49" s="167"/>
      <c r="M49" s="232"/>
      <c r="N49" s="232"/>
      <c r="O49" s="232"/>
      <c r="P49" s="232"/>
      <c r="Q49" s="232"/>
      <c r="R49" s="167"/>
      <c r="S49" s="233"/>
      <c r="AA49" s="215"/>
      <c r="AB49" s="215"/>
      <c r="AC49" s="213"/>
      <c r="AD49" s="213"/>
      <c r="AE49" s="213"/>
      <c r="AF49" s="213"/>
      <c r="AG49" s="213"/>
    </row>
    <row r="50" spans="11:40" ht="13.5" customHeight="1" x14ac:dyDescent="0.25">
      <c r="K50" s="206"/>
      <c r="L50" s="206"/>
      <c r="M50" s="206"/>
      <c r="N50" s="237"/>
      <c r="O50" s="237"/>
      <c r="P50" s="237"/>
      <c r="Q50" s="237"/>
      <c r="R50" s="237"/>
      <c r="S50" s="167"/>
      <c r="T50" s="192"/>
      <c r="AB50" s="215"/>
      <c r="AD50" s="214"/>
      <c r="AE50" s="213"/>
      <c r="AF50" s="214"/>
      <c r="AG50" s="213"/>
      <c r="AH50" s="213"/>
    </row>
    <row r="51" spans="11:40" ht="13.5" customHeight="1" x14ac:dyDescent="0.25">
      <c r="K51" s="230"/>
      <c r="L51" s="230"/>
      <c r="M51" s="230"/>
      <c r="N51" s="230"/>
      <c r="O51" s="230"/>
      <c r="P51" s="230"/>
      <c r="Q51" s="230"/>
      <c r="R51" s="230"/>
      <c r="S51" s="229"/>
      <c r="T51" s="167"/>
      <c r="AD51" s="213"/>
      <c r="AE51" s="213"/>
      <c r="AF51" s="213"/>
      <c r="AG51" s="213"/>
      <c r="AH51" s="213"/>
    </row>
    <row r="52" spans="11:40" ht="13.5" customHeight="1" x14ac:dyDescent="0.25">
      <c r="K52" s="238"/>
      <c r="L52" s="238"/>
      <c r="M52" s="231"/>
      <c r="N52" s="231"/>
      <c r="O52" s="231"/>
      <c r="P52" s="231"/>
      <c r="Q52" s="231"/>
      <c r="R52" s="231"/>
      <c r="S52" s="231"/>
      <c r="T52" s="167"/>
      <c r="AC52" s="215"/>
      <c r="AD52" s="214"/>
      <c r="AE52" s="214"/>
      <c r="AF52" s="214"/>
      <c r="AG52" s="213"/>
      <c r="AH52" s="213"/>
    </row>
    <row r="53" spans="11:40" ht="13.5" customHeight="1" x14ac:dyDescent="0.25">
      <c r="K53" s="238"/>
      <c r="L53" s="238"/>
      <c r="M53" s="232"/>
      <c r="N53" s="232"/>
      <c r="O53" s="232"/>
      <c r="P53" s="232"/>
      <c r="Q53" s="232"/>
      <c r="R53" s="232"/>
      <c r="S53" s="232"/>
      <c r="T53" s="167"/>
      <c r="U53" s="167"/>
      <c r="V53" s="167"/>
      <c r="W53" s="167"/>
      <c r="X53" s="167"/>
      <c r="Y53" s="167"/>
      <c r="Z53" s="192"/>
      <c r="AJ53" s="213"/>
      <c r="AK53" s="213"/>
      <c r="AL53" s="213"/>
      <c r="AM53" s="213"/>
      <c r="AN53" s="213"/>
    </row>
    <row r="54" spans="11:40" ht="13.5" customHeight="1" x14ac:dyDescent="0.25">
      <c r="K54" s="238"/>
      <c r="L54" s="238"/>
      <c r="M54" s="232"/>
      <c r="N54" s="232"/>
      <c r="O54" s="232"/>
      <c r="P54" s="232"/>
      <c r="Q54" s="232"/>
      <c r="R54" s="232"/>
      <c r="S54" s="232"/>
      <c r="T54" s="244"/>
      <c r="U54" s="167"/>
      <c r="V54" s="167"/>
      <c r="W54" s="167"/>
      <c r="X54" s="167"/>
      <c r="Y54" s="167"/>
      <c r="Z54" s="245"/>
      <c r="AJ54" s="213"/>
      <c r="AK54" s="213"/>
      <c r="AL54" s="213"/>
      <c r="AM54" s="213"/>
      <c r="AN54" s="213"/>
    </row>
    <row r="55" spans="11:40" ht="13.5" customHeight="1" x14ac:dyDescent="0.25">
      <c r="K55" s="238"/>
      <c r="L55" s="238"/>
      <c r="M55" s="232"/>
      <c r="N55" s="232"/>
      <c r="O55" s="232"/>
      <c r="P55" s="232"/>
      <c r="Q55" s="232"/>
      <c r="R55" s="232"/>
      <c r="S55" s="232"/>
      <c r="T55" s="246"/>
      <c r="U55" s="167"/>
      <c r="V55" s="167"/>
      <c r="W55" s="167"/>
      <c r="X55" s="167"/>
      <c r="Y55" s="167"/>
      <c r="Z55" s="192"/>
      <c r="AJ55" s="213"/>
      <c r="AK55" s="213"/>
      <c r="AL55" s="213"/>
      <c r="AM55" s="213"/>
      <c r="AN55" s="213"/>
    </row>
    <row r="56" spans="11:40" ht="13.5" customHeight="1" x14ac:dyDescent="0.25">
      <c r="K56" s="247"/>
      <c r="L56" s="248"/>
      <c r="M56" s="249"/>
      <c r="N56" s="249"/>
      <c r="O56" s="249"/>
      <c r="P56" s="249"/>
      <c r="Q56" s="249"/>
      <c r="R56" s="249"/>
      <c r="S56" s="249"/>
      <c r="T56" s="250"/>
      <c r="U56" s="244"/>
      <c r="V56" s="244"/>
      <c r="W56" s="244"/>
      <c r="X56" s="244"/>
      <c r="Y56" s="167"/>
      <c r="AJ56" s="213"/>
      <c r="AK56" s="213"/>
      <c r="AL56" s="213"/>
      <c r="AM56" s="213"/>
      <c r="AN56" s="213"/>
    </row>
    <row r="57" spans="11:40" ht="13.5" customHeight="1" x14ac:dyDescent="0.25">
      <c r="K57" s="138"/>
      <c r="L57" s="138"/>
      <c r="M57" s="138"/>
      <c r="N57" s="138"/>
      <c r="O57" s="138"/>
      <c r="P57" s="138"/>
      <c r="Q57" s="250"/>
      <c r="R57" s="250"/>
      <c r="S57" s="250"/>
      <c r="T57" s="250"/>
      <c r="U57" s="246"/>
      <c r="V57" s="246"/>
      <c r="W57" s="246"/>
      <c r="X57" s="246"/>
      <c r="Y57" s="167"/>
      <c r="AJ57" s="213"/>
      <c r="AK57" s="213"/>
      <c r="AL57" s="213"/>
      <c r="AM57" s="213"/>
      <c r="AN57" s="213"/>
    </row>
    <row r="58" spans="11:40" ht="13.5" customHeight="1" x14ac:dyDescent="0.25">
      <c r="K58" s="167"/>
      <c r="L58" s="167"/>
      <c r="M58" s="167"/>
      <c r="N58" s="167"/>
      <c r="O58" s="167"/>
      <c r="P58" s="167"/>
      <c r="Q58" s="167"/>
      <c r="R58" s="167"/>
      <c r="S58" s="138"/>
      <c r="T58" s="138"/>
      <c r="U58" s="250"/>
      <c r="V58" s="250"/>
      <c r="W58" s="250"/>
      <c r="X58" s="250"/>
      <c r="Y58" s="167"/>
      <c r="AJ58" s="213"/>
      <c r="AK58" s="213"/>
      <c r="AL58" s="213"/>
      <c r="AM58" s="213"/>
      <c r="AN58" s="213"/>
    </row>
    <row r="59" spans="11:40" ht="13.5" customHeight="1" x14ac:dyDescent="0.25">
      <c r="K59" s="254"/>
      <c r="L59" s="254"/>
      <c r="M59" s="230"/>
      <c r="N59" s="244"/>
      <c r="O59" s="244"/>
      <c r="P59" s="244"/>
      <c r="Q59" s="244"/>
      <c r="R59" s="244"/>
      <c r="S59" s="244"/>
      <c r="T59" s="167"/>
      <c r="U59" s="250"/>
      <c r="V59" s="167"/>
      <c r="AG59" s="213"/>
      <c r="AH59" s="213"/>
      <c r="AI59" s="213"/>
      <c r="AJ59" s="213"/>
      <c r="AK59" s="213"/>
    </row>
    <row r="60" spans="11:40" ht="13.5" customHeight="1" x14ac:dyDescent="0.25">
      <c r="K60" s="238"/>
      <c r="L60" s="238"/>
      <c r="M60" s="257"/>
      <c r="N60" s="257"/>
      <c r="O60" s="257"/>
      <c r="P60" s="257"/>
      <c r="Q60" s="257"/>
      <c r="R60" s="257"/>
      <c r="S60" s="257"/>
      <c r="T60" s="167"/>
      <c r="AC60" s="213"/>
      <c r="AD60" s="213"/>
      <c r="AE60" s="213"/>
      <c r="AF60" s="213"/>
      <c r="AG60" s="213"/>
    </row>
    <row r="61" spans="11:40" ht="13.5" customHeight="1" x14ac:dyDescent="0.25">
      <c r="K61" s="238"/>
      <c r="L61" s="238"/>
      <c r="M61" s="258"/>
      <c r="N61" s="258"/>
      <c r="O61" s="258"/>
      <c r="P61" s="258"/>
      <c r="Q61" s="258"/>
      <c r="R61" s="258"/>
      <c r="S61" s="258"/>
      <c r="T61" s="167"/>
      <c r="U61" s="201"/>
      <c r="V61" s="201"/>
      <c r="W61" s="201"/>
      <c r="X61" s="201"/>
      <c r="Y61" s="201"/>
      <c r="Z61" s="201"/>
      <c r="AA61" s="201"/>
      <c r="AB61" s="201"/>
      <c r="AC61" s="201"/>
      <c r="AF61" s="213"/>
      <c r="AG61" s="213"/>
      <c r="AH61" s="213"/>
      <c r="AI61" s="213"/>
      <c r="AJ61" s="213"/>
    </row>
    <row r="62" spans="11:40" ht="13.5" customHeight="1" x14ac:dyDescent="0.25">
      <c r="K62" s="260"/>
      <c r="L62" s="260"/>
      <c r="M62" s="258"/>
      <c r="N62" s="258"/>
      <c r="O62" s="258"/>
      <c r="P62" s="258"/>
      <c r="Q62" s="258"/>
      <c r="R62" s="258"/>
      <c r="S62" s="258"/>
      <c r="T62" s="138"/>
      <c r="U62" s="87"/>
      <c r="V62" s="87"/>
      <c r="W62" s="87"/>
      <c r="X62" s="87"/>
      <c r="Y62" s="87"/>
      <c r="Z62" s="87"/>
      <c r="AA62" s="87"/>
      <c r="AB62" s="87"/>
      <c r="AC62" s="87"/>
    </row>
    <row r="63" spans="11:40" x14ac:dyDescent="0.25">
      <c r="K63" s="138"/>
      <c r="L63" s="138"/>
      <c r="M63" s="138"/>
      <c r="N63" s="138"/>
      <c r="O63" s="138"/>
      <c r="P63" s="138"/>
      <c r="Q63" s="138"/>
      <c r="R63" s="138"/>
      <c r="S63" s="138"/>
      <c r="T63" s="138"/>
      <c r="U63" s="87"/>
      <c r="V63" s="87"/>
      <c r="W63" s="87"/>
      <c r="X63" s="87"/>
      <c r="Y63" s="87"/>
      <c r="Z63" s="87"/>
      <c r="AA63" s="87"/>
      <c r="AB63" s="87"/>
      <c r="AC63" s="87"/>
    </row>
    <row r="64" spans="11:40" x14ac:dyDescent="0.25">
      <c r="K64" s="138"/>
      <c r="L64" s="138"/>
      <c r="M64" s="138"/>
      <c r="N64" s="138"/>
      <c r="O64" s="138"/>
      <c r="P64" s="138"/>
      <c r="Q64" s="138"/>
      <c r="R64" s="138"/>
      <c r="S64" s="138"/>
      <c r="T64" s="138"/>
    </row>
    <row r="69" spans="14:14" x14ac:dyDescent="0.25">
      <c r="N69" s="167"/>
    </row>
    <row r="70" spans="14:14" x14ac:dyDescent="0.25">
      <c r="N70" s="261"/>
    </row>
    <row r="71" spans="14:14" x14ac:dyDescent="0.25">
      <c r="N71" s="201"/>
    </row>
    <row r="72" spans="14:14" x14ac:dyDescent="0.25">
      <c r="N72" s="167"/>
    </row>
  </sheetData>
  <printOptions horizontalCentered="1"/>
  <pageMargins left="0.7" right="0.7" top="0.75" bottom="0.75" header="0.3" footer="0.3"/>
  <pageSetup paperSize="9" scale="77" orientation="portrait" r:id="rId1"/>
  <headerFooter>
    <oddHeader>&amp;R&amp;"Arial,Normal"&amp;8Wealth Management</oddHeader>
    <oddFooter>&amp;C&amp;"Arial,Normal"&amp;7Fact book - Q4 2016</oddFooter>
  </headerFooter>
  <colBreaks count="1" manualBreakCount="1">
    <brk id="11"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Layout" zoomScale="80" zoomScaleNormal="100" zoomScaleSheetLayoutView="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34998626667073579"/>
  </sheetPr>
  <dimension ref="A1:J56"/>
  <sheetViews>
    <sheetView view="pageLayout" zoomScaleNormal="85" zoomScaleSheetLayoutView="100" workbookViewId="0">
      <selection activeCell="H71" sqref="H71"/>
    </sheetView>
  </sheetViews>
  <sheetFormatPr defaultRowHeight="11.25" x14ac:dyDescent="0.2"/>
  <cols>
    <col min="1" max="1" width="44.5" style="1365" customWidth="1"/>
    <col min="2" max="10" width="8" style="1365" customWidth="1"/>
    <col min="11" max="14" width="7" style="1365" customWidth="1"/>
    <col min="15" max="16384" width="9.33203125" style="1365"/>
  </cols>
  <sheetData>
    <row r="1" spans="1:10" ht="13.5" customHeight="1" x14ac:dyDescent="0.25">
      <c r="A1" s="1422" t="s">
        <v>659</v>
      </c>
      <c r="B1" s="1421"/>
      <c r="H1" s="1425" t="s">
        <v>423</v>
      </c>
      <c r="I1" s="1420"/>
    </row>
    <row r="2" spans="1:10" ht="13.5" customHeight="1" x14ac:dyDescent="0.25">
      <c r="H2" s="1419"/>
      <c r="I2" s="1418"/>
    </row>
    <row r="3" spans="1:10" ht="13.5" customHeight="1" thickBot="1" x14ac:dyDescent="0.25">
      <c r="A3" s="1394" t="s">
        <v>142</v>
      </c>
      <c r="B3" s="1394" t="s">
        <v>619</v>
      </c>
      <c r="C3" s="1394" t="s">
        <v>143</v>
      </c>
      <c r="D3" s="1394" t="s">
        <v>144</v>
      </c>
      <c r="E3" s="1417" t="s">
        <v>145</v>
      </c>
      <c r="F3" s="1417" t="s">
        <v>146</v>
      </c>
      <c r="G3" s="1417" t="s">
        <v>147</v>
      </c>
      <c r="H3" s="1391" t="s">
        <v>1339</v>
      </c>
      <c r="I3" s="1390" t="s">
        <v>1338</v>
      </c>
      <c r="J3" s="1416"/>
    </row>
    <row r="4" spans="1:10" ht="13.5" customHeight="1" x14ac:dyDescent="0.2">
      <c r="A4" s="1388" t="s">
        <v>153</v>
      </c>
      <c r="B4" s="1406">
        <v>132</v>
      </c>
      <c r="C4" s="1406">
        <v>108</v>
      </c>
      <c r="D4" s="1406">
        <v>125</v>
      </c>
      <c r="E4" s="1406">
        <v>130.80000000000001</v>
      </c>
      <c r="F4" s="1406">
        <v>102</v>
      </c>
      <c r="G4" s="1406">
        <v>77</v>
      </c>
      <c r="H4" s="1415">
        <v>0.22222222222222221</v>
      </c>
      <c r="I4" s="1414">
        <v>0.29411764705882354</v>
      </c>
      <c r="J4" s="1413"/>
    </row>
    <row r="5" spans="1:10" ht="13.5" customHeight="1" x14ac:dyDescent="0.2">
      <c r="A5" s="1388" t="s">
        <v>129</v>
      </c>
      <c r="B5" s="1406">
        <v>-5.4009999999999998</v>
      </c>
      <c r="C5" s="1406">
        <v>-3</v>
      </c>
      <c r="D5" s="1406">
        <v>-2</v>
      </c>
      <c r="E5" s="1406">
        <v>-4</v>
      </c>
      <c r="F5" s="1406">
        <v>-6.2</v>
      </c>
      <c r="G5" s="1406">
        <v>-1</v>
      </c>
      <c r="H5" s="1408">
        <v>0.80033333333333323</v>
      </c>
      <c r="I5" s="1407">
        <v>-0.12887096774193554</v>
      </c>
      <c r="J5" s="1382"/>
    </row>
    <row r="6" spans="1:10" ht="13.5" customHeight="1" x14ac:dyDescent="0.2">
      <c r="A6" s="1388" t="s">
        <v>161</v>
      </c>
      <c r="B6" s="1406">
        <v>29</v>
      </c>
      <c r="C6" s="1406">
        <v>129</v>
      </c>
      <c r="D6" s="1406">
        <v>46.46</v>
      </c>
      <c r="E6" s="1406">
        <v>25</v>
      </c>
      <c r="F6" s="1406">
        <v>31.3</v>
      </c>
      <c r="G6" s="1406">
        <v>-35</v>
      </c>
      <c r="H6" s="1408">
        <v>-0.77519379844961245</v>
      </c>
      <c r="I6" s="1407">
        <v>-7.3482428115015999E-2</v>
      </c>
      <c r="J6" s="1406"/>
    </row>
    <row r="7" spans="1:10" ht="13.5" customHeight="1" x14ac:dyDescent="0.2">
      <c r="A7" s="1388" t="s">
        <v>424</v>
      </c>
      <c r="B7" s="1406">
        <v>-1.8</v>
      </c>
      <c r="C7" s="1406">
        <v>0</v>
      </c>
      <c r="D7" s="1406">
        <v>1.2</v>
      </c>
      <c r="E7" s="1406">
        <v>0.9</v>
      </c>
      <c r="F7" s="1406">
        <v>1.9</v>
      </c>
      <c r="G7" s="1406">
        <v>1</v>
      </c>
      <c r="H7" s="1408" t="s">
        <v>447</v>
      </c>
      <c r="I7" s="1407" t="s">
        <v>447</v>
      </c>
      <c r="J7" s="1406"/>
    </row>
    <row r="8" spans="1:10" ht="13.5" customHeight="1" x14ac:dyDescent="0.2">
      <c r="A8" s="1379" t="s">
        <v>172</v>
      </c>
      <c r="B8" s="1411">
        <v>154</v>
      </c>
      <c r="C8" s="1411">
        <v>234</v>
      </c>
      <c r="D8" s="1411">
        <v>171</v>
      </c>
      <c r="E8" s="1411">
        <v>152.69999999999999</v>
      </c>
      <c r="F8" s="1411">
        <v>129</v>
      </c>
      <c r="G8" s="1411">
        <v>42</v>
      </c>
      <c r="H8" s="1387">
        <v>-0.34188034188034189</v>
      </c>
      <c r="I8" s="1386">
        <v>0.19379844961240311</v>
      </c>
      <c r="J8" s="1412"/>
    </row>
    <row r="9" spans="1:10" ht="13.5" customHeight="1" x14ac:dyDescent="0.2">
      <c r="A9" s="1388" t="s">
        <v>183</v>
      </c>
      <c r="B9" s="1402">
        <v>-72</v>
      </c>
      <c r="C9" s="1402">
        <v>-69</v>
      </c>
      <c r="D9" s="1402">
        <v>-77</v>
      </c>
      <c r="E9" s="1402">
        <v>-68</v>
      </c>
      <c r="F9" s="1402">
        <v>-60</v>
      </c>
      <c r="G9" s="1402">
        <v>-59</v>
      </c>
      <c r="H9" s="1408">
        <v>4.3478260869565216E-2</v>
      </c>
      <c r="I9" s="1407">
        <v>0.2</v>
      </c>
      <c r="J9" s="1406"/>
    </row>
    <row r="10" spans="1:10" ht="13.5" customHeight="1" x14ac:dyDescent="0.2">
      <c r="A10" s="1388" t="s">
        <v>568</v>
      </c>
      <c r="B10" s="1402">
        <v>-10.219999999999999</v>
      </c>
      <c r="C10" s="1402">
        <v>26.93</v>
      </c>
      <c r="D10" s="1402">
        <v>17.459999999999994</v>
      </c>
      <c r="E10" s="1402">
        <v>23</v>
      </c>
      <c r="F10" s="1402">
        <v>29</v>
      </c>
      <c r="G10" s="1402">
        <v>42</v>
      </c>
      <c r="H10" s="1408" t="s">
        <v>447</v>
      </c>
      <c r="I10" s="1407" t="s">
        <v>447</v>
      </c>
      <c r="J10" s="1406"/>
    </row>
    <row r="11" spans="1:10" ht="13.5" customHeight="1" x14ac:dyDescent="0.2">
      <c r="A11" s="1379" t="s">
        <v>196</v>
      </c>
      <c r="B11" s="1411">
        <v>-100.22</v>
      </c>
      <c r="C11" s="1411">
        <v>-59.07</v>
      </c>
      <c r="D11" s="1411">
        <v>-74.540000000000006</v>
      </c>
      <c r="E11" s="1411">
        <v>-57</v>
      </c>
      <c r="F11" s="1411">
        <v>-45</v>
      </c>
      <c r="G11" s="1411">
        <v>-28</v>
      </c>
      <c r="H11" s="1387">
        <v>0.69663111562552904</v>
      </c>
      <c r="I11" s="1386">
        <v>1.227111111111111</v>
      </c>
      <c r="J11" s="1412"/>
    </row>
    <row r="12" spans="1:10" ht="13.5" customHeight="1" x14ac:dyDescent="0.2">
      <c r="A12" s="1379" t="s">
        <v>199</v>
      </c>
      <c r="B12" s="1411">
        <v>54</v>
      </c>
      <c r="C12" s="1411">
        <v>174</v>
      </c>
      <c r="D12" s="1411">
        <v>96.499399999999994</v>
      </c>
      <c r="E12" s="1411">
        <v>95</v>
      </c>
      <c r="F12" s="1411">
        <v>83.7</v>
      </c>
      <c r="G12" s="1411">
        <v>13.6</v>
      </c>
      <c r="H12" s="1385">
        <v>-0.68965517241379315</v>
      </c>
      <c r="I12" s="1384">
        <v>-0.35483870967741937</v>
      </c>
      <c r="J12" s="1406"/>
    </row>
    <row r="13" spans="1:10" ht="13.5" customHeight="1" x14ac:dyDescent="0.2">
      <c r="A13" s="1383" t="s">
        <v>201</v>
      </c>
      <c r="B13" s="1406">
        <v>0</v>
      </c>
      <c r="C13" s="1406">
        <v>0</v>
      </c>
      <c r="D13" s="1406">
        <v>0</v>
      </c>
      <c r="E13" s="1406">
        <v>0</v>
      </c>
      <c r="F13" s="1406">
        <v>0</v>
      </c>
      <c r="G13" s="1406">
        <v>0</v>
      </c>
      <c r="H13" s="1381" t="s">
        <v>447</v>
      </c>
      <c r="I13" s="1380" t="s">
        <v>447</v>
      </c>
      <c r="J13" s="1412"/>
    </row>
    <row r="14" spans="1:10" ht="13.5" customHeight="1" x14ac:dyDescent="0.2">
      <c r="A14" s="1379" t="s">
        <v>202</v>
      </c>
      <c r="B14" s="1411">
        <v>51</v>
      </c>
      <c r="C14" s="1411">
        <v>175.36</v>
      </c>
      <c r="D14" s="1411">
        <v>96.548000000000002</v>
      </c>
      <c r="E14" s="1411">
        <v>95.282300000000006</v>
      </c>
      <c r="F14" s="1411">
        <v>79.801000000000002</v>
      </c>
      <c r="G14" s="1411">
        <v>14</v>
      </c>
      <c r="H14" s="1385">
        <v>-0.7091697080291971</v>
      </c>
      <c r="I14" s="1384">
        <v>-0.36091026428240247</v>
      </c>
      <c r="J14" s="1406"/>
    </row>
    <row r="15" spans="1:10" ht="13.5" customHeight="1" x14ac:dyDescent="0.2">
      <c r="A15" s="1388"/>
      <c r="B15" s="1402"/>
      <c r="C15" s="1402"/>
      <c r="D15" s="1402"/>
      <c r="E15" s="1402"/>
      <c r="F15" s="1402"/>
      <c r="G15" s="1402"/>
      <c r="H15" s="1410"/>
      <c r="I15" s="1409"/>
      <c r="J15" s="1406"/>
    </row>
    <row r="16" spans="1:10" ht="13.5" customHeight="1" x14ac:dyDescent="0.2">
      <c r="A16" s="1388" t="s">
        <v>428</v>
      </c>
      <c r="B16" s="1402">
        <v>743.98342611167425</v>
      </c>
      <c r="C16" s="1402">
        <v>658.1060176585811</v>
      </c>
      <c r="D16" s="1402">
        <v>1064.76639134125</v>
      </c>
      <c r="E16" s="1402">
        <v>1065.0145248705064</v>
      </c>
      <c r="F16" s="1402">
        <v>1296.8981753272458</v>
      </c>
      <c r="G16" s="1402">
        <v>1317.3567159032423</v>
      </c>
      <c r="H16" s="1410">
        <v>0.13049175383417555</v>
      </c>
      <c r="I16" s="1409">
        <v>-0.42633628432398307</v>
      </c>
      <c r="J16" s="1406"/>
    </row>
    <row r="17" spans="1:10" ht="13.5" customHeight="1" x14ac:dyDescent="0.2">
      <c r="A17" s="1388" t="s">
        <v>429</v>
      </c>
      <c r="B17" s="1402">
        <v>5675.616439771803</v>
      </c>
      <c r="C17" s="1402">
        <v>5276.0976420693496</v>
      </c>
      <c r="D17" s="1402">
        <v>7735.0364512723445</v>
      </c>
      <c r="E17" s="1402">
        <v>7719.615867469387</v>
      </c>
      <c r="F17" s="1402">
        <v>8173.9963049841217</v>
      </c>
      <c r="G17" s="1402">
        <v>8753.875458857894</v>
      </c>
      <c r="H17" s="1408">
        <v>7.5722404095947951E-2</v>
      </c>
      <c r="I17" s="1407">
        <v>-0.30564974242634818</v>
      </c>
      <c r="J17" s="1406"/>
    </row>
    <row r="18" spans="1:10" ht="13.5" customHeight="1" x14ac:dyDescent="0.2">
      <c r="A18" s="1388" t="s">
        <v>430</v>
      </c>
      <c r="B18" s="1402">
        <v>3422.79</v>
      </c>
      <c r="C18" s="1402">
        <v>3153.57</v>
      </c>
      <c r="D18" s="1402">
        <v>2870.01</v>
      </c>
      <c r="E18" s="1402">
        <v>2645.8</v>
      </c>
      <c r="F18" s="1402">
        <v>2294.9299999999998</v>
      </c>
      <c r="G18" s="1402">
        <v>2343.3549999999996</v>
      </c>
      <c r="H18" s="1405">
        <v>8.5369914097356267E-2</v>
      </c>
      <c r="I18" s="1404">
        <v>0.49145725577686472</v>
      </c>
      <c r="J18" s="1403"/>
    </row>
    <row r="19" spans="1:10" ht="13.5" customHeight="1" x14ac:dyDescent="0.2">
      <c r="A19" s="1388"/>
      <c r="B19" s="1388"/>
      <c r="C19" s="1388"/>
      <c r="D19" s="1402"/>
      <c r="E19" s="1402"/>
      <c r="F19" s="1402"/>
      <c r="G19" s="1402"/>
      <c r="H19" s="1402"/>
      <c r="I19" s="1402"/>
      <c r="J19" s="1382"/>
    </row>
    <row r="20" spans="1:10" ht="13.5" customHeight="1" x14ac:dyDescent="0.2">
      <c r="A20" s="1388"/>
      <c r="B20" s="1388"/>
      <c r="C20" s="1388"/>
      <c r="D20" s="1402"/>
      <c r="E20" s="1402"/>
      <c r="F20" s="1402"/>
      <c r="G20" s="1402"/>
      <c r="H20" s="1402"/>
      <c r="I20" s="1402"/>
      <c r="J20" s="1371"/>
    </row>
    <row r="21" spans="1:10" ht="13.5" customHeight="1" x14ac:dyDescent="0.2">
      <c r="A21" s="1399"/>
      <c r="B21" s="1399"/>
      <c r="C21" s="1399"/>
      <c r="D21" s="1399"/>
      <c r="E21" s="1399"/>
      <c r="F21" s="1399"/>
      <c r="G21" s="1399"/>
      <c r="H21" s="1399"/>
      <c r="I21" s="1399"/>
      <c r="J21" s="1367"/>
    </row>
    <row r="22" spans="1:10" ht="13.5" customHeight="1" x14ac:dyDescent="0.2">
      <c r="A22" s="1399"/>
      <c r="B22" s="1399"/>
      <c r="C22" s="1399"/>
      <c r="D22" s="1399"/>
      <c r="E22" s="1399"/>
      <c r="F22" s="1399"/>
      <c r="G22" s="1399"/>
      <c r="H22" s="1401"/>
      <c r="I22" s="1401"/>
      <c r="J22" s="1367"/>
    </row>
    <row r="23" spans="1:10" ht="13.5" customHeight="1" x14ac:dyDescent="0.2">
      <c r="A23" s="1423" t="s">
        <v>660</v>
      </c>
      <c r="B23" s="1400"/>
      <c r="C23" s="1400"/>
      <c r="D23" s="1400"/>
      <c r="E23" s="1399"/>
      <c r="F23" s="1399"/>
      <c r="G23" s="1399"/>
      <c r="H23" s="1424" t="s">
        <v>423</v>
      </c>
      <c r="I23" s="1398"/>
      <c r="J23" s="1367"/>
    </row>
    <row r="24" spans="1:10" ht="13.5" customHeight="1" x14ac:dyDescent="0.2">
      <c r="A24" s="1397"/>
      <c r="B24" s="1397"/>
      <c r="C24" s="1397"/>
      <c r="D24" s="1397"/>
      <c r="E24" s="1397"/>
      <c r="F24" s="1397"/>
      <c r="G24" s="1397"/>
      <c r="H24" s="1396"/>
      <c r="I24" s="1395"/>
      <c r="J24" s="1367"/>
    </row>
    <row r="25" spans="1:10" ht="13.5" customHeight="1" thickBot="1" x14ac:dyDescent="0.25">
      <c r="A25" s="1393" t="s">
        <v>142</v>
      </c>
      <c r="B25" s="1394" t="s">
        <v>619</v>
      </c>
      <c r="C25" s="1393" t="s">
        <v>143</v>
      </c>
      <c r="D25" s="1393" t="s">
        <v>144</v>
      </c>
      <c r="E25" s="1392" t="s">
        <v>145</v>
      </c>
      <c r="F25" s="1392" t="s">
        <v>146</v>
      </c>
      <c r="G25" s="1392" t="s">
        <v>147</v>
      </c>
      <c r="H25" s="1391" t="s">
        <v>1339</v>
      </c>
      <c r="I25" s="1390" t="s">
        <v>1338</v>
      </c>
      <c r="J25" s="1389"/>
    </row>
    <row r="26" spans="1:10" ht="13.5" customHeight="1" x14ac:dyDescent="0.2">
      <c r="A26" s="1388" t="s">
        <v>153</v>
      </c>
      <c r="B26" s="1371">
        <v>24</v>
      </c>
      <c r="C26" s="1371">
        <v>29</v>
      </c>
      <c r="D26" s="1371">
        <v>8</v>
      </c>
      <c r="E26" s="1371">
        <v>6.2000000000000455</v>
      </c>
      <c r="F26" s="1371">
        <v>-8</v>
      </c>
      <c r="G26" s="1371">
        <v>36</v>
      </c>
      <c r="H26" s="1374">
        <v>-0.17241379310344829</v>
      </c>
      <c r="I26" s="1373" t="s">
        <v>447</v>
      </c>
      <c r="J26" s="1371"/>
    </row>
    <row r="27" spans="1:10" ht="13.5" customHeight="1" x14ac:dyDescent="0.2">
      <c r="A27" s="1388" t="s">
        <v>129</v>
      </c>
      <c r="B27" s="1371">
        <v>-10.599000000000046</v>
      </c>
      <c r="C27" s="1371">
        <v>-7</v>
      </c>
      <c r="D27" s="1371">
        <v>-13</v>
      </c>
      <c r="E27" s="1371">
        <v>-7</v>
      </c>
      <c r="F27" s="1371">
        <v>-0.79999999999995453</v>
      </c>
      <c r="G27" s="1371">
        <v>-2</v>
      </c>
      <c r="H27" s="1374">
        <v>0.51414285714286379</v>
      </c>
      <c r="I27" s="1373" t="s">
        <v>447</v>
      </c>
      <c r="J27" s="1371"/>
    </row>
    <row r="28" spans="1:10" ht="13.5" customHeight="1" x14ac:dyDescent="0.2">
      <c r="A28" s="1388" t="s">
        <v>161</v>
      </c>
      <c r="B28" s="1371">
        <v>-3</v>
      </c>
      <c r="C28" s="1371">
        <v>-39</v>
      </c>
      <c r="D28" s="1371">
        <v>-3.4599999999999795</v>
      </c>
      <c r="E28" s="1371">
        <v>-6</v>
      </c>
      <c r="F28" s="1371">
        <v>21.699999999999989</v>
      </c>
      <c r="G28" s="1371">
        <v>-19</v>
      </c>
      <c r="H28" s="1374">
        <v>-0.92307692307692313</v>
      </c>
      <c r="I28" s="1373" t="s">
        <v>447</v>
      </c>
      <c r="J28" s="1371"/>
    </row>
    <row r="29" spans="1:10" ht="13.5" customHeight="1" x14ac:dyDescent="0.2">
      <c r="A29" s="1388" t="s">
        <v>424</v>
      </c>
      <c r="B29" s="1371">
        <v>29.8</v>
      </c>
      <c r="C29" s="1371">
        <v>-3</v>
      </c>
      <c r="D29" s="1371">
        <v>157.80000000000001</v>
      </c>
      <c r="E29" s="1371">
        <v>4.1000000000000014</v>
      </c>
      <c r="F29" s="1371">
        <v>183.1</v>
      </c>
      <c r="G29" s="1371">
        <v>16</v>
      </c>
      <c r="H29" s="1374" t="s">
        <v>447</v>
      </c>
      <c r="I29" s="1373">
        <v>-0.83724740578918622</v>
      </c>
      <c r="J29" s="1371"/>
    </row>
    <row r="30" spans="1:10" ht="13.5" customHeight="1" x14ac:dyDescent="0.2">
      <c r="A30" s="1379" t="s">
        <v>172</v>
      </c>
      <c r="B30" s="1378">
        <v>40</v>
      </c>
      <c r="C30" s="1378">
        <v>-20</v>
      </c>
      <c r="D30" s="1378">
        <v>149</v>
      </c>
      <c r="E30" s="1378">
        <v>-2.6999999999998181</v>
      </c>
      <c r="F30" s="1378">
        <v>196</v>
      </c>
      <c r="G30" s="1378">
        <v>31</v>
      </c>
      <c r="H30" s="1387" t="s">
        <v>447</v>
      </c>
      <c r="I30" s="1386">
        <v>-0.79591836734693877</v>
      </c>
      <c r="J30" s="1375"/>
    </row>
    <row r="31" spans="1:10" ht="13.5" customHeight="1" x14ac:dyDescent="0.2">
      <c r="A31" s="1388" t="s">
        <v>183</v>
      </c>
      <c r="B31" s="1371">
        <v>8</v>
      </c>
      <c r="C31" s="1371">
        <v>-62</v>
      </c>
      <c r="D31" s="1371">
        <v>-59</v>
      </c>
      <c r="E31" s="1371">
        <v>-62</v>
      </c>
      <c r="F31" s="1371">
        <v>-250</v>
      </c>
      <c r="G31" s="1371">
        <v>-78</v>
      </c>
      <c r="H31" s="1374" t="s">
        <v>447</v>
      </c>
      <c r="I31" s="1373" t="s">
        <v>447</v>
      </c>
      <c r="J31" s="1382"/>
    </row>
    <row r="32" spans="1:10" ht="13.5" customHeight="1" x14ac:dyDescent="0.2">
      <c r="A32" s="1388" t="s">
        <v>568</v>
      </c>
      <c r="B32" s="1371">
        <v>32.220000000000027</v>
      </c>
      <c r="C32" s="1371">
        <v>46.069999999999993</v>
      </c>
      <c r="D32" s="1371">
        <v>51.54000000000002</v>
      </c>
      <c r="E32" s="1371">
        <v>37</v>
      </c>
      <c r="F32" s="1371">
        <v>-21</v>
      </c>
      <c r="G32" s="1371">
        <v>90</v>
      </c>
      <c r="H32" s="1374">
        <v>-0.30062947688300345</v>
      </c>
      <c r="I32" s="1373" t="s">
        <v>447</v>
      </c>
      <c r="J32" s="1382"/>
    </row>
    <row r="33" spans="1:10" ht="13.5" customHeight="1" x14ac:dyDescent="0.2">
      <c r="A33" s="1379" t="s">
        <v>196</v>
      </c>
      <c r="B33" s="1378">
        <v>16.220000000000027</v>
      </c>
      <c r="C33" s="1378">
        <v>-23.930000000000064</v>
      </c>
      <c r="D33" s="1378">
        <v>-20.460000000000036</v>
      </c>
      <c r="E33" s="1378">
        <v>-36</v>
      </c>
      <c r="F33" s="1378">
        <v>-300</v>
      </c>
      <c r="G33" s="1378">
        <v>0</v>
      </c>
      <c r="H33" s="1387" t="s">
        <v>447</v>
      </c>
      <c r="I33" s="1386" t="s">
        <v>447</v>
      </c>
      <c r="J33" s="1375"/>
    </row>
    <row r="34" spans="1:10" ht="13.5" customHeight="1" x14ac:dyDescent="0.2">
      <c r="A34" s="1379" t="s">
        <v>199</v>
      </c>
      <c r="B34" s="1378">
        <v>56.220000000000027</v>
      </c>
      <c r="C34" s="1378">
        <v>-43.930000000000064</v>
      </c>
      <c r="D34" s="1378">
        <v>128.53999999999996</v>
      </c>
      <c r="E34" s="1378">
        <v>-38.699999999999818</v>
      </c>
      <c r="F34" s="1378">
        <v>-104</v>
      </c>
      <c r="G34" s="1378">
        <v>0</v>
      </c>
      <c r="H34" s="1385" t="s">
        <v>447</v>
      </c>
      <c r="I34" s="1384" t="s">
        <v>447</v>
      </c>
      <c r="J34" s="1382"/>
    </row>
    <row r="35" spans="1:10" ht="13.5" customHeight="1" x14ac:dyDescent="0.2">
      <c r="A35" s="1383" t="s">
        <v>201</v>
      </c>
      <c r="B35" s="1382">
        <v>-1</v>
      </c>
      <c r="C35" s="1382">
        <v>0</v>
      </c>
      <c r="D35" s="1382">
        <v>0</v>
      </c>
      <c r="E35" s="1382">
        <v>0</v>
      </c>
      <c r="F35" s="1382">
        <v>0</v>
      </c>
      <c r="G35" s="1382">
        <v>0</v>
      </c>
      <c r="H35" s="1381" t="s">
        <v>447</v>
      </c>
      <c r="I35" s="1380" t="s">
        <v>447</v>
      </c>
      <c r="J35" s="1375"/>
    </row>
    <row r="36" spans="1:10" ht="13.5" customHeight="1" x14ac:dyDescent="0.2">
      <c r="A36" s="1379" t="s">
        <v>202</v>
      </c>
      <c r="B36" s="1378">
        <v>58</v>
      </c>
      <c r="C36" s="1378">
        <v>-44.360000000000127</v>
      </c>
      <c r="D36" s="1378">
        <v>128.452</v>
      </c>
      <c r="E36" s="1378">
        <v>-38.282300000000077</v>
      </c>
      <c r="F36" s="1378">
        <v>-99.800999999999931</v>
      </c>
      <c r="G36" s="1378">
        <v>31</v>
      </c>
      <c r="H36" s="1377"/>
      <c r="I36" s="1376"/>
      <c r="J36" s="1375"/>
    </row>
    <row r="37" spans="1:10" ht="13.5" customHeight="1" x14ac:dyDescent="0.2">
      <c r="H37" s="1374"/>
      <c r="I37" s="1373"/>
      <c r="J37" s="1371"/>
    </row>
    <row r="38" spans="1:10" ht="13.5" customHeight="1" x14ac:dyDescent="0.2">
      <c r="A38" s="1372" t="s">
        <v>428</v>
      </c>
      <c r="B38" s="1371">
        <v>1266.0165738883261</v>
      </c>
      <c r="C38" s="1371">
        <v>1172.8939823414185</v>
      </c>
      <c r="D38" s="1371">
        <v>1179.2336086587493</v>
      </c>
      <c r="E38" s="1371">
        <v>1391.9854751294952</v>
      </c>
      <c r="F38" s="1371">
        <v>1155.1018246727544</v>
      </c>
      <c r="G38" s="1371">
        <v>1169.6432840967573</v>
      </c>
      <c r="H38" s="1374"/>
      <c r="I38" s="1373"/>
      <c r="J38" s="1371"/>
    </row>
    <row r="39" spans="1:10" ht="13.5" customHeight="1" x14ac:dyDescent="0.2">
      <c r="A39" s="1372" t="s">
        <v>429</v>
      </c>
      <c r="B39" s="1371">
        <v>8404.3835602281906</v>
      </c>
      <c r="C39" s="1371">
        <v>7836.9023579306522</v>
      </c>
      <c r="D39" s="1371">
        <v>7434.9635487276537</v>
      </c>
      <c r="E39" s="1371">
        <v>9251.3841325305984</v>
      </c>
      <c r="F39" s="1371">
        <v>8840.0036950158828</v>
      </c>
      <c r="G39" s="1371">
        <v>8956.1245411421114</v>
      </c>
      <c r="H39" s="1374"/>
      <c r="I39" s="1373"/>
      <c r="J39" s="1371"/>
    </row>
    <row r="40" spans="1:10" ht="13.5" customHeight="1" x14ac:dyDescent="0.2">
      <c r="A40" s="1372" t="s">
        <v>430</v>
      </c>
      <c r="B40" s="1371">
        <v>2144.2099999999991</v>
      </c>
      <c r="C40" s="1371">
        <v>2092.4300000000003</v>
      </c>
      <c r="D40" s="1371">
        <v>1990.989999999998</v>
      </c>
      <c r="E40" s="1371">
        <v>1870.2000000000007</v>
      </c>
      <c r="F40" s="1371">
        <v>1717.0699999999997</v>
      </c>
      <c r="G40" s="1371">
        <v>1644.6450000000004</v>
      </c>
      <c r="H40" s="1370"/>
      <c r="I40" s="1369"/>
      <c r="J40" s="1368"/>
    </row>
    <row r="41" spans="1:10" ht="13.5" customHeight="1" x14ac:dyDescent="0.2">
      <c r="A41" s="1367"/>
      <c r="B41" s="1367"/>
      <c r="C41" s="1367"/>
      <c r="D41" s="1367"/>
      <c r="E41" s="1367"/>
      <c r="F41" s="1367"/>
      <c r="G41" s="1367"/>
      <c r="H41" s="1367"/>
      <c r="I41" s="1367"/>
      <c r="J41" s="1367"/>
    </row>
    <row r="42" spans="1:10" ht="13.5" customHeight="1" x14ac:dyDescent="0.2">
      <c r="A42" s="1367"/>
      <c r="B42" s="1367"/>
      <c r="C42" s="1368"/>
      <c r="D42" s="1368"/>
      <c r="E42" s="1368"/>
      <c r="F42" s="1368"/>
      <c r="G42" s="1368"/>
      <c r="H42" s="1368"/>
      <c r="I42" s="1368"/>
      <c r="J42" s="1367"/>
    </row>
    <row r="43" spans="1:10" ht="13.5" customHeight="1" x14ac:dyDescent="0.2">
      <c r="A43" s="1367"/>
      <c r="B43" s="1367"/>
      <c r="C43" s="1367"/>
      <c r="D43" s="1367"/>
      <c r="E43" s="1367"/>
      <c r="F43" s="1367"/>
      <c r="G43" s="1367"/>
      <c r="H43" s="1367"/>
      <c r="I43" s="1367"/>
      <c r="J43" s="1367"/>
    </row>
    <row r="44" spans="1:10" ht="13.5" customHeight="1" x14ac:dyDescent="0.2"/>
    <row r="45" spans="1:10" ht="13.5" customHeight="1" x14ac:dyDescent="0.2"/>
    <row r="46" spans="1:10" ht="13.5" customHeight="1" x14ac:dyDescent="0.2"/>
    <row r="47" spans="1:10" ht="13.5" customHeight="1" x14ac:dyDescent="0.2"/>
    <row r="48" spans="1:10" ht="13.5" customHeight="1" x14ac:dyDescent="0.2"/>
    <row r="49" spans="1:1" ht="13.5" customHeight="1" x14ac:dyDescent="0.2"/>
    <row r="50" spans="1:1" ht="13.5" customHeight="1" x14ac:dyDescent="0.2"/>
    <row r="51" spans="1:1" ht="13.5" customHeight="1" x14ac:dyDescent="0.2"/>
    <row r="52" spans="1:1" ht="13.5" customHeight="1" x14ac:dyDescent="0.2"/>
    <row r="56" spans="1:1" ht="15" x14ac:dyDescent="0.25">
      <c r="A56" s="1366"/>
    </row>
  </sheetData>
  <printOptions horizontalCentered="1"/>
  <pageMargins left="0.7" right="0.7" top="0.75" bottom="0.75" header="0.3" footer="0.3"/>
  <pageSetup paperSize="9" scale="77" orientation="portrait" r:id="rId1"/>
  <headerFooter>
    <oddHeader xml:space="preserve">&amp;R&amp;"Arial,Fet"&amp;8Group Functions and Other </oddHeader>
    <oddFooter>&amp;C&amp;7Fact book - Q4 2016</oddFooter>
  </headerFooter>
  <colBreaks count="1" manualBreakCount="1">
    <brk id="10" max="6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sheetPr>
  <dimension ref="F3"/>
  <sheetViews>
    <sheetView view="pageLayout" zoomScale="90" zoomScaleNormal="100" zoomScaleSheetLayoutView="100" zoomScalePageLayoutView="9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t="s">
        <v>48</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F3"/>
  <sheetViews>
    <sheetView view="pageBreakPreview" topLeftCell="A25" zoomScaleNormal="100" zoomScaleSheetLayoutView="100" zoomScalePageLayoutView="80" workbookViewId="0">
      <selection activeCell="F30" sqref="F30"/>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scale="77" orientation="portrait" r:id="rId1"/>
  <colBreaks count="1" manualBreakCount="1">
    <brk id="14" max="6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99"/>
    <pageSetUpPr fitToPage="1"/>
  </sheetPr>
  <dimension ref="A1:CJ119"/>
  <sheetViews>
    <sheetView view="pageBreakPreview" topLeftCell="A19" zoomScale="90" zoomScaleNormal="90" zoomScaleSheetLayoutView="90" zoomScalePageLayoutView="70" workbookViewId="0">
      <selection activeCell="P22" sqref="P22"/>
    </sheetView>
  </sheetViews>
  <sheetFormatPr defaultColWidth="10.6640625" defaultRowHeight="11.25" x14ac:dyDescent="0.2"/>
  <cols>
    <col min="1" max="1" width="12.1640625" style="2524" customWidth="1"/>
    <col min="2" max="7" width="14.1640625" style="2524" customWidth="1"/>
    <col min="8" max="8" width="39.83203125" style="2524" customWidth="1"/>
    <col min="9" max="9" width="10" style="2524" customWidth="1"/>
    <col min="10" max="10" width="10.1640625" style="2524" customWidth="1"/>
    <col min="11" max="15" width="9.1640625" style="2524" customWidth="1"/>
    <col min="16" max="16" width="32.83203125" style="2524" customWidth="1"/>
    <col min="17" max="23" width="8.83203125" style="2524" customWidth="1"/>
    <col min="24" max="24" width="7.83203125" style="2524" customWidth="1"/>
    <col min="25" max="25" width="11.5" style="2524" customWidth="1"/>
    <col min="26" max="26" width="32.83203125" style="2524" customWidth="1"/>
    <col min="27" max="33" width="8.83203125" style="2524" customWidth="1"/>
    <col min="34" max="34" width="7.83203125" style="2524" customWidth="1"/>
    <col min="35" max="35" width="11.5" style="2524" customWidth="1"/>
    <col min="36" max="36" width="38.6640625" style="2524" customWidth="1"/>
    <col min="37" max="39" width="11.5" style="2524" customWidth="1"/>
    <col min="40" max="40" width="14" style="2524" customWidth="1"/>
    <col min="41" max="43" width="11.5" style="2524" customWidth="1"/>
    <col min="44" max="44" width="10.33203125" style="2524" customWidth="1"/>
    <col min="45" max="45" width="25.33203125" style="2524" customWidth="1"/>
    <col min="46" max="46" width="10.1640625" style="2524" customWidth="1"/>
    <col min="47" max="48" width="13.1640625" style="2524" customWidth="1"/>
    <col min="49" max="49" width="11.5" style="2524" customWidth="1"/>
    <col min="50" max="50" width="11.33203125" style="2524" customWidth="1"/>
    <col min="51" max="51" width="12.83203125" style="2524" customWidth="1"/>
    <col min="52" max="52" width="11.5" style="2524" customWidth="1"/>
    <col min="53" max="53" width="23.6640625" style="2524" customWidth="1"/>
    <col min="54" max="54" width="13.83203125" style="2524" customWidth="1"/>
    <col min="55" max="56" width="15.33203125" style="2524" customWidth="1"/>
    <col min="57" max="57" width="14.33203125" style="2524" customWidth="1"/>
    <col min="58" max="58" width="11.5" style="2524" customWidth="1"/>
    <col min="59" max="59" width="11.33203125" style="2524" customWidth="1"/>
    <col min="60" max="60" width="12.83203125" style="2524" customWidth="1"/>
    <col min="61" max="61" width="38.6640625" style="2524" customWidth="1"/>
    <col min="62" max="62" width="7.5" style="2524" customWidth="1"/>
    <col min="63" max="70" width="10" style="2525" customWidth="1"/>
    <col min="71" max="71" width="49.33203125" style="2524" customWidth="1"/>
    <col min="72" max="77" width="10" style="2524" customWidth="1"/>
    <col min="78" max="78" width="9" style="2524" hidden="1" customWidth="1"/>
    <col min="79" max="79" width="48.6640625" style="2524" customWidth="1"/>
    <col min="80" max="88" width="7.83203125" style="2524" customWidth="1"/>
    <col min="89" max="16384" width="10.6640625" style="2524"/>
  </cols>
  <sheetData>
    <row r="1" spans="1:88" ht="13.5" customHeight="1" x14ac:dyDescent="0.3">
      <c r="A1" s="2678" t="s">
        <v>661</v>
      </c>
      <c r="H1" s="2678" t="s">
        <v>662</v>
      </c>
      <c r="P1" s="2679" t="s">
        <v>1470</v>
      </c>
      <c r="Q1" s="2526"/>
      <c r="R1" s="2526"/>
      <c r="S1" s="2526"/>
      <c r="T1" s="2526"/>
      <c r="U1" s="2526"/>
      <c r="V1" s="2526"/>
      <c r="W1" s="2526"/>
      <c r="X1" s="2526"/>
      <c r="Y1" s="2526"/>
      <c r="Z1" s="2679" t="s">
        <v>1417</v>
      </c>
      <c r="AA1" s="2526"/>
      <c r="AB1" s="2526"/>
      <c r="AC1" s="2526"/>
      <c r="AD1" s="2526"/>
      <c r="AE1" s="2526"/>
      <c r="AF1" s="2526"/>
      <c r="AG1" s="2526"/>
      <c r="AH1" s="2526"/>
      <c r="AI1" s="2526"/>
      <c r="AJ1" s="2678" t="s">
        <v>1395</v>
      </c>
      <c r="AK1" s="2530"/>
      <c r="AL1" s="2530"/>
      <c r="AM1" s="2530"/>
      <c r="AN1" s="2530"/>
      <c r="AO1" s="2530"/>
      <c r="AP1" s="2530"/>
      <c r="AQ1" s="2530"/>
      <c r="AR1" s="2679" t="s">
        <v>663</v>
      </c>
      <c r="AS1" s="2526"/>
      <c r="AT1" s="2526"/>
      <c r="AU1" s="2526"/>
      <c r="AV1" s="2526"/>
      <c r="AW1" s="2526"/>
      <c r="AX1" s="2526"/>
      <c r="AY1" s="2526"/>
      <c r="BA1" s="2679" t="s">
        <v>663</v>
      </c>
      <c r="BB1" s="2526"/>
      <c r="BC1" s="2526"/>
      <c r="BD1" s="2526"/>
      <c r="BE1" s="2526"/>
      <c r="BF1" s="2526"/>
      <c r="BG1" s="2526"/>
      <c r="BH1" s="2526"/>
      <c r="BI1" s="2756" t="s">
        <v>664</v>
      </c>
      <c r="BJ1" s="2757"/>
      <c r="BK1" s="2757"/>
      <c r="BL1" s="2757"/>
      <c r="BM1" s="2757"/>
      <c r="BN1" s="2757"/>
      <c r="BO1" s="2757"/>
      <c r="BP1" s="2757"/>
      <c r="BQ1" s="2757"/>
      <c r="BR1" s="2757"/>
      <c r="BS1" s="2678" t="s">
        <v>665</v>
      </c>
      <c r="CA1" s="2523" t="s">
        <v>666</v>
      </c>
      <c r="CB1" s="205"/>
      <c r="CC1" s="205"/>
      <c r="CD1" s="2636"/>
      <c r="CE1" s="2636"/>
      <c r="CF1" s="2636"/>
      <c r="CG1" s="2636"/>
      <c r="CH1" s="2636"/>
      <c r="CI1" s="2636"/>
      <c r="CJ1" s="2636"/>
    </row>
    <row r="2" spans="1:88" ht="13.5" customHeight="1" x14ac:dyDescent="0.2">
      <c r="A2" s="2629" t="s">
        <v>53</v>
      </c>
      <c r="B2" s="2530"/>
      <c r="H2" s="2629" t="s">
        <v>53</v>
      </c>
      <c r="P2" s="2676" t="s">
        <v>53</v>
      </c>
      <c r="Q2" s="2526"/>
      <c r="R2" s="2526"/>
      <c r="S2" s="2526"/>
      <c r="T2" s="2526"/>
      <c r="U2" s="2526"/>
      <c r="V2" s="2526"/>
      <c r="W2" s="2526"/>
      <c r="X2" s="2526"/>
      <c r="Y2" s="2526"/>
      <c r="Z2" s="2676" t="s">
        <v>154</v>
      </c>
      <c r="AA2" s="2526"/>
      <c r="AB2" s="2526"/>
      <c r="AC2" s="2526"/>
      <c r="AD2" s="2526"/>
      <c r="AE2" s="2526"/>
      <c r="AF2" s="2526"/>
      <c r="AG2" s="2526"/>
      <c r="AH2" s="2526"/>
      <c r="AI2" s="2526"/>
      <c r="AJ2" s="2629" t="s">
        <v>53</v>
      </c>
      <c r="AK2" s="2629"/>
      <c r="AL2" s="2629"/>
      <c r="AM2" s="2530"/>
      <c r="AN2" s="2530"/>
      <c r="AO2" s="2530"/>
      <c r="AP2" s="2530"/>
      <c r="AQ2" s="2530"/>
      <c r="AR2" s="2677" t="s">
        <v>53</v>
      </c>
      <c r="AS2" s="2075"/>
      <c r="AT2" s="2073"/>
      <c r="AU2" s="2073"/>
      <c r="AV2" s="2073"/>
      <c r="AW2" s="2073"/>
      <c r="AX2" s="2073"/>
      <c r="AY2" s="2073"/>
      <c r="AZ2" s="2073"/>
      <c r="BA2" s="2676" t="s">
        <v>154</v>
      </c>
      <c r="BB2" s="2526"/>
      <c r="BC2" s="2526"/>
      <c r="BD2" s="2526"/>
      <c r="BE2" s="2526"/>
      <c r="BF2" s="2526"/>
      <c r="BG2" s="2526"/>
      <c r="BH2" s="2526"/>
      <c r="BI2" s="2540"/>
      <c r="BJ2" s="2758"/>
      <c r="BK2" s="2758"/>
      <c r="BL2" s="2758"/>
      <c r="BM2" s="2758"/>
      <c r="BN2" s="2758"/>
      <c r="BO2" s="2758"/>
      <c r="BP2" s="2758"/>
      <c r="BQ2" s="2758"/>
      <c r="BR2" s="2758"/>
      <c r="BS2" s="2629" t="s">
        <v>53</v>
      </c>
      <c r="CA2" s="2629" t="s">
        <v>1416</v>
      </c>
      <c r="CB2" s="2636"/>
      <c r="CC2" s="2636"/>
      <c r="CD2" s="2636"/>
      <c r="CE2" s="2636"/>
      <c r="CF2" s="2636"/>
      <c r="CG2" s="2636"/>
      <c r="CH2" s="2636"/>
      <c r="CI2" s="2636"/>
      <c r="CJ2" s="2636"/>
    </row>
    <row r="3" spans="1:88" ht="13.5" customHeight="1" x14ac:dyDescent="0.2">
      <c r="A3" s="2629" t="s">
        <v>667</v>
      </c>
      <c r="B3" s="2530"/>
      <c r="H3" s="2636"/>
      <c r="P3" s="2526"/>
      <c r="Z3" s="2526"/>
      <c r="AJ3" s="2629"/>
      <c r="AK3" s="2530"/>
      <c r="AL3" s="2530"/>
      <c r="AM3" s="2619" t="s">
        <v>668</v>
      </c>
      <c r="AN3" s="2629"/>
      <c r="AO3" s="2619" t="s">
        <v>669</v>
      </c>
      <c r="AP3" s="2629"/>
      <c r="AQ3" s="2530"/>
      <c r="AR3" s="2075" t="s">
        <v>142</v>
      </c>
      <c r="AS3" s="2105"/>
      <c r="AT3" s="2104" t="s">
        <v>695</v>
      </c>
      <c r="AU3" s="2104" t="s">
        <v>696</v>
      </c>
      <c r="AV3" s="2104"/>
      <c r="AW3" s="2104" t="s">
        <v>670</v>
      </c>
      <c r="AX3" s="2104"/>
      <c r="AY3" s="2104" t="s">
        <v>697</v>
      </c>
      <c r="AZ3" s="2103" t="s">
        <v>690</v>
      </c>
      <c r="BA3" s="2526"/>
      <c r="BI3" s="2759" t="s">
        <v>128</v>
      </c>
      <c r="BJ3" s="2760"/>
      <c r="BK3" s="2761"/>
      <c r="BL3" s="2761"/>
      <c r="BM3" s="2758"/>
      <c r="BN3" s="2758"/>
      <c r="BO3" s="2758"/>
      <c r="BP3" s="2758"/>
      <c r="BQ3" s="2758"/>
      <c r="BR3" s="2758"/>
      <c r="BS3" s="2629"/>
      <c r="CA3" s="2636"/>
      <c r="CB3" s="2636"/>
      <c r="CC3" s="2636"/>
      <c r="CD3" s="2636"/>
      <c r="CE3" s="2636"/>
      <c r="CF3" s="2636"/>
      <c r="CG3" s="2636"/>
      <c r="CH3" s="2636"/>
      <c r="CI3" s="2636"/>
      <c r="CJ3" s="2636"/>
    </row>
    <row r="4" spans="1:88" ht="13.5" customHeight="1" thickBot="1" x14ac:dyDescent="0.25">
      <c r="A4" s="2629"/>
      <c r="B4" s="2530"/>
      <c r="O4" s="2637"/>
      <c r="T4" s="2673" t="s">
        <v>670</v>
      </c>
      <c r="U4" s="2674" t="s">
        <v>671</v>
      </c>
      <c r="V4" s="2673" t="s">
        <v>672</v>
      </c>
      <c r="AD4" s="2673" t="s">
        <v>670</v>
      </c>
      <c r="AE4" s="2674" t="s">
        <v>671</v>
      </c>
      <c r="AF4" s="2673" t="s">
        <v>672</v>
      </c>
      <c r="AJ4" s="2530"/>
      <c r="AK4" s="2619" t="s">
        <v>673</v>
      </c>
      <c r="AL4" s="2619" t="s">
        <v>674</v>
      </c>
      <c r="AM4" s="2619" t="s">
        <v>675</v>
      </c>
      <c r="AN4" s="2620" t="s">
        <v>674</v>
      </c>
      <c r="AO4" s="2619" t="s">
        <v>676</v>
      </c>
      <c r="AP4" s="2619" t="s">
        <v>674</v>
      </c>
      <c r="AQ4" s="2619" t="s">
        <v>677</v>
      </c>
      <c r="AR4" s="2075"/>
      <c r="AS4" s="2075"/>
      <c r="AT4" s="2102" t="s">
        <v>694</v>
      </c>
      <c r="AU4" s="2102" t="s">
        <v>709</v>
      </c>
      <c r="AV4" s="2102" t="s">
        <v>668</v>
      </c>
      <c r="AW4" s="2102" t="s">
        <v>710</v>
      </c>
      <c r="AX4" s="2102" t="s">
        <v>711</v>
      </c>
      <c r="AY4" s="2102" t="s">
        <v>712</v>
      </c>
      <c r="AZ4" s="2102" t="s">
        <v>708</v>
      </c>
      <c r="BI4" s="2540"/>
      <c r="BJ4" s="2758"/>
      <c r="BK4" s="2758"/>
      <c r="BL4" s="2758"/>
      <c r="BM4" s="2758"/>
      <c r="BN4" s="2758"/>
      <c r="BO4" s="2758"/>
      <c r="BP4" s="2758"/>
      <c r="BQ4" s="2758"/>
      <c r="BR4" s="2758"/>
      <c r="CA4" s="2624" t="s">
        <v>142</v>
      </c>
      <c r="CB4" s="2623" t="s">
        <v>619</v>
      </c>
      <c r="CC4" s="2623" t="s">
        <v>143</v>
      </c>
      <c r="CD4" s="2623" t="s">
        <v>144</v>
      </c>
      <c r="CE4" s="2623" t="s">
        <v>145</v>
      </c>
      <c r="CF4" s="2623" t="s">
        <v>146</v>
      </c>
      <c r="CG4" s="2623" t="s">
        <v>147</v>
      </c>
      <c r="CH4" s="2623" t="s">
        <v>148</v>
      </c>
      <c r="CI4" s="2623" t="s">
        <v>149</v>
      </c>
      <c r="CJ4" s="2623" t="s">
        <v>150</v>
      </c>
    </row>
    <row r="5" spans="1:88" ht="13.5" customHeight="1" thickBot="1" x14ac:dyDescent="0.25">
      <c r="A5" s="2827" t="s">
        <v>432</v>
      </c>
      <c r="B5" s="2827" t="s">
        <v>678</v>
      </c>
      <c r="C5" s="2827" t="s">
        <v>679</v>
      </c>
      <c r="D5" s="2831" t="s">
        <v>680</v>
      </c>
      <c r="E5" s="2831" t="s">
        <v>681</v>
      </c>
      <c r="F5" s="2831" t="s">
        <v>682</v>
      </c>
      <c r="G5" s="2827" t="s">
        <v>445</v>
      </c>
      <c r="H5" s="2624" t="s">
        <v>142</v>
      </c>
      <c r="I5" s="2623" t="s">
        <v>683</v>
      </c>
      <c r="J5" s="2623" t="s">
        <v>684</v>
      </c>
      <c r="K5" s="2622" t="s">
        <v>586</v>
      </c>
      <c r="L5" s="2622" t="s">
        <v>588</v>
      </c>
      <c r="M5" s="2622" t="s">
        <v>589</v>
      </c>
      <c r="N5" s="2622" t="s">
        <v>591</v>
      </c>
      <c r="O5" s="2621" t="s">
        <v>535</v>
      </c>
      <c r="P5" s="2526"/>
      <c r="Q5" s="2674" t="s">
        <v>685</v>
      </c>
      <c r="R5" s="2673" t="s">
        <v>677</v>
      </c>
      <c r="S5" s="2674" t="s">
        <v>686</v>
      </c>
      <c r="T5" s="2673" t="s">
        <v>687</v>
      </c>
      <c r="U5" s="2674" t="s">
        <v>688</v>
      </c>
      <c r="V5" s="2673" t="s">
        <v>689</v>
      </c>
      <c r="W5" s="2600" t="s">
        <v>669</v>
      </c>
      <c r="X5" s="2675"/>
      <c r="Y5" s="2673" t="s">
        <v>690</v>
      </c>
      <c r="Z5" s="2526"/>
      <c r="AA5" s="2674" t="s">
        <v>685</v>
      </c>
      <c r="AB5" s="2673" t="s">
        <v>677</v>
      </c>
      <c r="AC5" s="2674" t="s">
        <v>686</v>
      </c>
      <c r="AD5" s="2673" t="s">
        <v>687</v>
      </c>
      <c r="AE5" s="2674" t="s">
        <v>688</v>
      </c>
      <c r="AF5" s="2673" t="s">
        <v>689</v>
      </c>
      <c r="AG5" s="2600" t="s">
        <v>669</v>
      </c>
      <c r="AH5" s="2675"/>
      <c r="AI5" s="2673" t="s">
        <v>690</v>
      </c>
      <c r="AJ5" s="2618" t="s">
        <v>142</v>
      </c>
      <c r="AK5" s="2617" t="s">
        <v>691</v>
      </c>
      <c r="AL5" s="2617" t="s">
        <v>1339</v>
      </c>
      <c r="AM5" s="2617" t="s">
        <v>692</v>
      </c>
      <c r="AN5" s="2617" t="s">
        <v>1339</v>
      </c>
      <c r="AO5" s="2617" t="s">
        <v>693</v>
      </c>
      <c r="AP5" s="2617" t="s">
        <v>1339</v>
      </c>
      <c r="AQ5" s="2617" t="s">
        <v>694</v>
      </c>
      <c r="AR5" s="2075"/>
      <c r="AS5" s="2075"/>
      <c r="AT5" s="2093"/>
      <c r="AU5" s="2093"/>
      <c r="AV5" s="2093"/>
      <c r="AW5" s="2093"/>
      <c r="AX5" s="2093"/>
      <c r="AY5" s="2093"/>
      <c r="AZ5" s="2093"/>
      <c r="BB5" s="2674" t="s">
        <v>695</v>
      </c>
      <c r="BC5" s="2674" t="s">
        <v>696</v>
      </c>
      <c r="BD5" s="2673"/>
      <c r="BE5" s="2674" t="s">
        <v>670</v>
      </c>
      <c r="BF5" s="2673"/>
      <c r="BG5" s="2674" t="s">
        <v>697</v>
      </c>
      <c r="BH5" s="2673" t="s">
        <v>690</v>
      </c>
      <c r="BI5" s="2762" t="s">
        <v>432</v>
      </c>
      <c r="BJ5" s="2763" t="s">
        <v>619</v>
      </c>
      <c r="BK5" s="2763" t="s">
        <v>143</v>
      </c>
      <c r="BL5" s="2763" t="s">
        <v>144</v>
      </c>
      <c r="BM5" s="2763" t="s">
        <v>145</v>
      </c>
      <c r="BN5" s="2763" t="s">
        <v>146</v>
      </c>
      <c r="BO5" s="2763" t="s">
        <v>147</v>
      </c>
      <c r="BP5" s="2763" t="s">
        <v>148</v>
      </c>
      <c r="BQ5" s="2763" t="s">
        <v>149</v>
      </c>
      <c r="BR5" s="2763" t="s">
        <v>150</v>
      </c>
      <c r="BS5" s="2624" t="s">
        <v>142</v>
      </c>
      <c r="BT5" s="2622" t="s">
        <v>683</v>
      </c>
      <c r="BU5" s="2622" t="s">
        <v>586</v>
      </c>
      <c r="BV5" s="2622" t="s">
        <v>588</v>
      </c>
      <c r="BW5" s="2622" t="s">
        <v>589</v>
      </c>
      <c r="BX5" s="2622" t="s">
        <v>591</v>
      </c>
      <c r="BY5" s="2622" t="s">
        <v>535</v>
      </c>
      <c r="CA5" s="2616" t="s">
        <v>698</v>
      </c>
      <c r="CB5" s="2663">
        <v>340.81705615356401</v>
      </c>
      <c r="CC5" s="2663">
        <v>315.97340572280308</v>
      </c>
      <c r="CD5" s="2663">
        <v>306.47069521483445</v>
      </c>
      <c r="CE5" s="2663">
        <v>293.90998434547896</v>
      </c>
      <c r="CF5" s="2663">
        <v>491.32065530115233</v>
      </c>
      <c r="CG5" s="2663">
        <v>271.19079137556798</v>
      </c>
      <c r="CH5" s="2663">
        <v>282.68717991782478</v>
      </c>
      <c r="CI5" s="2663">
        <v>295.54412892228692</v>
      </c>
      <c r="CJ5" s="2663">
        <v>346.80060528567361</v>
      </c>
    </row>
    <row r="6" spans="1:88" ht="13.5" customHeight="1" thickBot="1" x14ac:dyDescent="0.25">
      <c r="A6" s="2828"/>
      <c r="B6" s="2828"/>
      <c r="C6" s="2828"/>
      <c r="D6" s="2832"/>
      <c r="E6" s="2832"/>
      <c r="F6" s="2832"/>
      <c r="G6" s="2828"/>
      <c r="H6" s="2584" t="s">
        <v>699</v>
      </c>
      <c r="I6" s="2581">
        <v>41141.5914734697</v>
      </c>
      <c r="J6" s="2583">
        <v>0.1295027788299104</v>
      </c>
      <c r="K6" s="2576">
        <v>9206.4509913522033</v>
      </c>
      <c r="L6" s="2576">
        <v>7742.0235594202004</v>
      </c>
      <c r="M6" s="2576">
        <v>9084.9967237155597</v>
      </c>
      <c r="N6" s="2576">
        <v>14460.506351392309</v>
      </c>
      <c r="O6" s="2576">
        <v>647.61384758942461</v>
      </c>
      <c r="P6" s="2672" t="s">
        <v>142</v>
      </c>
      <c r="Q6" s="2669" t="s">
        <v>700</v>
      </c>
      <c r="R6" s="2668" t="s">
        <v>701</v>
      </c>
      <c r="S6" s="2669" t="s">
        <v>702</v>
      </c>
      <c r="T6" s="2668" t="s">
        <v>703</v>
      </c>
      <c r="U6" s="2669" t="s">
        <v>704</v>
      </c>
      <c r="V6" s="2668" t="s">
        <v>705</v>
      </c>
      <c r="W6" s="2668" t="s">
        <v>706</v>
      </c>
      <c r="X6" s="2668" t="s">
        <v>707</v>
      </c>
      <c r="Y6" s="2668" t="s">
        <v>708</v>
      </c>
      <c r="Z6" s="2672" t="s">
        <v>142</v>
      </c>
      <c r="AA6" s="2669" t="s">
        <v>700</v>
      </c>
      <c r="AB6" s="2668" t="s">
        <v>701</v>
      </c>
      <c r="AC6" s="2669" t="s">
        <v>702</v>
      </c>
      <c r="AD6" s="2668" t="s">
        <v>1415</v>
      </c>
      <c r="AE6" s="2669" t="s">
        <v>704</v>
      </c>
      <c r="AF6" s="2668" t="s">
        <v>1414</v>
      </c>
      <c r="AG6" s="2668" t="s">
        <v>706</v>
      </c>
      <c r="AH6" s="2668" t="s">
        <v>707</v>
      </c>
      <c r="AI6" s="2668" t="s">
        <v>708</v>
      </c>
      <c r="AJ6" s="2652" t="s">
        <v>699</v>
      </c>
      <c r="AK6" s="2576">
        <v>41141.5914734697</v>
      </c>
      <c r="AL6" s="2101">
        <v>1.001014718187126E-2</v>
      </c>
      <c r="AM6" s="2576">
        <v>400.65854216322788</v>
      </c>
      <c r="AN6" s="2101">
        <v>-2.2074948826761497E-2</v>
      </c>
      <c r="AO6" s="2576">
        <v>188.47899371936126</v>
      </c>
      <c r="AP6" s="2101">
        <v>1.8613449699555123E-2</v>
      </c>
      <c r="AQ6" s="2576">
        <v>12.390737232844149</v>
      </c>
      <c r="AR6" s="2075"/>
      <c r="AS6" s="2074" t="s">
        <v>1385</v>
      </c>
      <c r="AT6" s="2073">
        <v>-6.9971770563333564</v>
      </c>
      <c r="AU6" s="2073">
        <v>-7.103733052115083</v>
      </c>
      <c r="AV6" s="2073"/>
      <c r="AW6" s="2073"/>
      <c r="AX6" s="2073">
        <v>395.0147643764123</v>
      </c>
      <c r="AY6" s="2073">
        <v>29.430372106405422</v>
      </c>
      <c r="AZ6" s="2073"/>
      <c r="BA6" s="2671" t="s">
        <v>142</v>
      </c>
      <c r="BB6" s="2669" t="s">
        <v>694</v>
      </c>
      <c r="BC6" s="2670" t="s">
        <v>709</v>
      </c>
      <c r="BD6" s="2668" t="s">
        <v>668</v>
      </c>
      <c r="BE6" s="2669" t="s">
        <v>710</v>
      </c>
      <c r="BF6" s="2668" t="s">
        <v>711</v>
      </c>
      <c r="BG6" s="2669" t="s">
        <v>712</v>
      </c>
      <c r="BH6" s="2668" t="s">
        <v>708</v>
      </c>
      <c r="BI6" s="2764" t="s">
        <v>746</v>
      </c>
      <c r="BJ6" s="2765">
        <v>3.08</v>
      </c>
      <c r="BK6" s="2765">
        <v>2.93</v>
      </c>
      <c r="BL6" s="2765">
        <v>2.9</v>
      </c>
      <c r="BM6" s="2765">
        <v>2.96</v>
      </c>
      <c r="BN6" s="2765">
        <v>3.02</v>
      </c>
      <c r="BO6" s="2765">
        <v>3.18</v>
      </c>
      <c r="BP6" s="2765">
        <v>2.92</v>
      </c>
      <c r="BQ6" s="2765">
        <v>3.07</v>
      </c>
      <c r="BR6" s="2765">
        <v>2.76</v>
      </c>
      <c r="BS6" s="2584" t="s">
        <v>714</v>
      </c>
      <c r="BT6" s="2581">
        <v>914.71150882674442</v>
      </c>
      <c r="BU6" s="2581">
        <v>824.62091359087481</v>
      </c>
      <c r="BV6" s="2581">
        <v>61.355640200000011</v>
      </c>
      <c r="BW6" s="2581">
        <v>27.288176705589738</v>
      </c>
      <c r="BX6" s="2581">
        <v>1.446778330280031</v>
      </c>
      <c r="BY6" s="2581">
        <v>0</v>
      </c>
      <c r="CA6" s="2616" t="s">
        <v>715</v>
      </c>
      <c r="CB6" s="2663">
        <v>-211.78987344902424</v>
      </c>
      <c r="CC6" s="2663">
        <v>-181.46654411517858</v>
      </c>
      <c r="CD6" s="2663">
        <v>-179.03607533571994</v>
      </c>
      <c r="CE6" s="2663">
        <v>-182.87447411758009</v>
      </c>
      <c r="CF6" s="2663">
        <v>-349.3157970664497</v>
      </c>
      <c r="CG6" s="2663">
        <v>-158.82410182790554</v>
      </c>
      <c r="CH6" s="2663">
        <v>-179.8425344460972</v>
      </c>
      <c r="CI6" s="2663">
        <v>-173.69051589397006</v>
      </c>
      <c r="CJ6" s="2663">
        <v>-217.98783984213742</v>
      </c>
    </row>
    <row r="7" spans="1:88" ht="12.75" customHeight="1" x14ac:dyDescent="0.2">
      <c r="A7" s="2596" t="s">
        <v>639</v>
      </c>
      <c r="B7" s="2588">
        <v>140.88349753107835</v>
      </c>
      <c r="C7" s="2588">
        <v>88.744274820039678</v>
      </c>
      <c r="D7" s="2588">
        <v>25.621168276955395</v>
      </c>
      <c r="E7" s="2588">
        <v>18.312466000000001</v>
      </c>
      <c r="F7" s="2588">
        <v>4.6983338542380864</v>
      </c>
      <c r="G7" s="2588">
        <v>278.25974048231149</v>
      </c>
      <c r="H7" s="2584" t="s">
        <v>718</v>
      </c>
      <c r="I7" s="2581">
        <v>13820.244837565895</v>
      </c>
      <c r="J7" s="2583">
        <v>4.3502452055814135E-2</v>
      </c>
      <c r="K7" s="2576">
        <v>2661.5453923012215</v>
      </c>
      <c r="L7" s="2576">
        <v>1540.8986020832399</v>
      </c>
      <c r="M7" s="2576">
        <v>1144.7714155666665</v>
      </c>
      <c r="N7" s="2576">
        <v>8473.029427614767</v>
      </c>
      <c r="O7" s="2576">
        <v>0</v>
      </c>
      <c r="AJ7" s="2652" t="s">
        <v>718</v>
      </c>
      <c r="AK7" s="2576">
        <v>13820.244837565895</v>
      </c>
      <c r="AL7" s="264">
        <v>0.1060501616025927</v>
      </c>
      <c r="AM7" s="2576">
        <v>283.61029835278413</v>
      </c>
      <c r="AN7" s="265">
        <v>-0.15269843730787727</v>
      </c>
      <c r="AO7" s="2576">
        <v>162.88291070693438</v>
      </c>
      <c r="AP7" s="264">
        <v>-0.24511964439150186</v>
      </c>
      <c r="AQ7" s="2576">
        <v>-21.620364089014359</v>
      </c>
      <c r="AR7" s="2075"/>
      <c r="AS7" s="2086" t="s">
        <v>1384</v>
      </c>
      <c r="AT7" s="2085">
        <v>-3.033386431270928</v>
      </c>
      <c r="AU7" s="2085">
        <v>-3.0795801332699777</v>
      </c>
      <c r="AV7" s="2085"/>
      <c r="AW7" s="2085"/>
      <c r="AX7" s="2085">
        <v>24.833484881093295</v>
      </c>
      <c r="AY7" s="2085">
        <v>1.8502060344583187</v>
      </c>
      <c r="AZ7" s="2085"/>
      <c r="BB7" s="2528"/>
      <c r="BC7" s="2667"/>
      <c r="BD7" s="2528"/>
      <c r="BE7" s="2528"/>
      <c r="BF7" s="2528"/>
      <c r="BG7" s="2528"/>
      <c r="BH7" s="2528"/>
      <c r="BI7" s="2766" t="s">
        <v>713</v>
      </c>
      <c r="BJ7" s="2765">
        <v>1.48</v>
      </c>
      <c r="BK7" s="2765">
        <v>1.49</v>
      </c>
      <c r="BL7" s="2765">
        <v>1.54</v>
      </c>
      <c r="BM7" s="2765">
        <v>1.55</v>
      </c>
      <c r="BN7" s="2765">
        <v>1.73</v>
      </c>
      <c r="BO7" s="2765">
        <v>1.69</v>
      </c>
      <c r="BP7" s="2765">
        <v>1.73</v>
      </c>
      <c r="BQ7" s="2765">
        <v>1.9</v>
      </c>
      <c r="BR7" s="2765">
        <v>1.52</v>
      </c>
      <c r="BS7" s="2584" t="s">
        <v>699</v>
      </c>
      <c r="BT7" s="2581">
        <v>400.65854216322788</v>
      </c>
      <c r="BU7" s="2581">
        <v>267.20041698052296</v>
      </c>
      <c r="BV7" s="2581">
        <v>55.524021699999992</v>
      </c>
      <c r="BW7" s="2581">
        <v>59.514558180997767</v>
      </c>
      <c r="BX7" s="2581">
        <v>0.92764794556398844</v>
      </c>
      <c r="BY7" s="2581">
        <v>17.491897356143081</v>
      </c>
      <c r="CA7" s="2616" t="s">
        <v>717</v>
      </c>
      <c r="CB7" s="2663">
        <v>129.02718270453977</v>
      </c>
      <c r="CC7" s="2663">
        <v>134.5068616076245</v>
      </c>
      <c r="CD7" s="2663">
        <v>127.43461987911451</v>
      </c>
      <c r="CE7" s="2663">
        <v>111.03551022789887</v>
      </c>
      <c r="CF7" s="2663">
        <v>142.00485823470262</v>
      </c>
      <c r="CG7" s="2663">
        <v>112.36668954766245</v>
      </c>
      <c r="CH7" s="2663">
        <v>102.84464547172757</v>
      </c>
      <c r="CI7" s="2663">
        <v>121.85361302831686</v>
      </c>
      <c r="CJ7" s="2663">
        <v>128.81276544353619</v>
      </c>
    </row>
    <row r="8" spans="1:88" ht="13.5" customHeight="1" x14ac:dyDescent="0.2">
      <c r="A8" s="2596"/>
      <c r="B8" s="2588"/>
      <c r="C8" s="2588"/>
      <c r="D8" s="2588"/>
      <c r="E8" s="2588"/>
      <c r="F8" s="2588"/>
      <c r="G8" s="2588"/>
      <c r="H8" s="2584" t="s">
        <v>716</v>
      </c>
      <c r="I8" s="2581">
        <v>11737.600669727826</v>
      </c>
      <c r="J8" s="2583">
        <v>3.6946842576709306E-2</v>
      </c>
      <c r="K8" s="2576">
        <v>5090.7289689081044</v>
      </c>
      <c r="L8" s="2576">
        <v>1488.8965741890399</v>
      </c>
      <c r="M8" s="2576">
        <v>1990.6286895911787</v>
      </c>
      <c r="N8" s="2576">
        <v>3167.4023623894268</v>
      </c>
      <c r="O8" s="2576">
        <v>-5.5925349922239506E-2</v>
      </c>
      <c r="P8" s="2526" t="s">
        <v>719</v>
      </c>
      <c r="Q8" s="2526">
        <v>1.0452844543679376</v>
      </c>
      <c r="R8" s="2526">
        <v>0.3135682305640235</v>
      </c>
      <c r="S8" s="2526">
        <v>1126.4776743704631</v>
      </c>
      <c r="T8" s="2526">
        <v>84.481216965914797</v>
      </c>
      <c r="U8" s="2526">
        <v>82.599266771401687</v>
      </c>
      <c r="V8" s="2526">
        <v>7.3325258592064539</v>
      </c>
      <c r="W8" s="2526">
        <v>59.579471074648026</v>
      </c>
      <c r="X8" s="2526">
        <v>23.019795696753661</v>
      </c>
      <c r="Y8" s="2526">
        <v>133340.60692153111</v>
      </c>
      <c r="Z8" s="2526" t="s">
        <v>719</v>
      </c>
      <c r="AA8" s="2526">
        <v>7.4200865697508185</v>
      </c>
      <c r="AB8" s="2526">
        <v>2.2402680669253567</v>
      </c>
      <c r="AC8" s="2526">
        <v>1183.0579888148472</v>
      </c>
      <c r="AD8" s="2526">
        <v>89.297038813114639</v>
      </c>
      <c r="AE8" s="2526">
        <v>104.72926563527373</v>
      </c>
      <c r="AF8" s="2526">
        <v>8.8524203061414113</v>
      </c>
      <c r="AG8" s="2526">
        <v>69.021025833575393</v>
      </c>
      <c r="AH8" s="2526">
        <v>35.70823980169834</v>
      </c>
      <c r="AI8" s="2526">
        <v>132485.69096348321</v>
      </c>
      <c r="AJ8" s="2652" t="s">
        <v>716</v>
      </c>
      <c r="AK8" s="2576">
        <v>11737.600669727826</v>
      </c>
      <c r="AL8" s="264">
        <v>-4.5496544854073485E-2</v>
      </c>
      <c r="AM8" s="2576">
        <v>395.5272398290457</v>
      </c>
      <c r="AN8" s="264">
        <v>0.12295845459317804</v>
      </c>
      <c r="AO8" s="2576">
        <v>197.81625779625085</v>
      </c>
      <c r="AP8" s="264">
        <v>-0.1289803191375003</v>
      </c>
      <c r="AQ8" s="2576">
        <v>30.307996432639811</v>
      </c>
      <c r="AR8" s="2078"/>
      <c r="AS8" s="2079" t="s">
        <v>1413</v>
      </c>
      <c r="AT8" s="2077">
        <v>-10.030563487604285</v>
      </c>
      <c r="AU8" s="2077">
        <v>-10</v>
      </c>
      <c r="AV8" s="2077">
        <v>1342.2010532120953</v>
      </c>
      <c r="AW8" s="2077">
        <v>340.66016578987188</v>
      </c>
      <c r="AX8" s="2077">
        <v>419.84824925750559</v>
      </c>
      <c r="AY8" s="2077">
        <v>31.280578140863742</v>
      </c>
      <c r="AZ8" s="2077">
        <v>39400</v>
      </c>
      <c r="BA8" s="2587" t="s">
        <v>586</v>
      </c>
      <c r="BB8" s="2527"/>
      <c r="BC8" s="2526"/>
      <c r="BD8" s="2527"/>
      <c r="BE8" s="2527"/>
      <c r="BF8" s="2664"/>
      <c r="BG8" s="2527"/>
      <c r="BH8" s="2527"/>
      <c r="BI8" s="2766" t="s">
        <v>1412</v>
      </c>
      <c r="BJ8" s="2765">
        <v>2.0099999999999998</v>
      </c>
      <c r="BK8" s="2765">
        <v>1.93</v>
      </c>
      <c r="BL8" s="2765">
        <v>1.85</v>
      </c>
      <c r="BM8" s="2765">
        <v>1.8</v>
      </c>
      <c r="BN8" s="2765">
        <v>1.87</v>
      </c>
      <c r="BO8" s="2765">
        <v>1.54</v>
      </c>
      <c r="BP8" s="2765">
        <v>1.47</v>
      </c>
      <c r="BQ8" s="2765">
        <v>1.49</v>
      </c>
      <c r="BR8" s="2765">
        <v>1.23</v>
      </c>
      <c r="BS8" s="2584" t="s">
        <v>716</v>
      </c>
      <c r="BT8" s="2581">
        <v>395.5272398290457</v>
      </c>
      <c r="BU8" s="2581">
        <v>119.97562278058754</v>
      </c>
      <c r="BV8" s="2581">
        <v>101.41621393</v>
      </c>
      <c r="BW8" s="2581">
        <v>61.986225416286054</v>
      </c>
      <c r="BX8" s="2581">
        <v>112.14917770217221</v>
      </c>
      <c r="BY8" s="2581">
        <v>0</v>
      </c>
      <c r="CA8" s="2586"/>
      <c r="CJ8" s="2601"/>
    </row>
    <row r="9" spans="1:88" ht="13.5" customHeight="1" thickBot="1" x14ac:dyDescent="0.25">
      <c r="A9" s="2596" t="s">
        <v>638</v>
      </c>
      <c r="B9" s="2588">
        <v>138.26322042584613</v>
      </c>
      <c r="C9" s="2588">
        <v>93.509634660784002</v>
      </c>
      <c r="D9" s="2588">
        <v>26.593266815122536</v>
      </c>
      <c r="E9" s="2588">
        <v>18.752224999999999</v>
      </c>
      <c r="F9" s="2588">
        <v>5.5473467202787718</v>
      </c>
      <c r="G9" s="2588">
        <v>282.66569362203143</v>
      </c>
      <c r="H9" s="2584" t="s">
        <v>714</v>
      </c>
      <c r="I9" s="2581">
        <v>10796.170478896716</v>
      </c>
      <c r="J9" s="2583">
        <v>3.3983470927228497E-2</v>
      </c>
      <c r="K9" s="2576">
        <v>7197.50116408351</v>
      </c>
      <c r="L9" s="2576">
        <v>1308.71605012804</v>
      </c>
      <c r="M9" s="2576">
        <v>1551.8535932387247</v>
      </c>
      <c r="N9" s="2576">
        <v>734.85464811829377</v>
      </c>
      <c r="O9" s="2576">
        <v>3.2450233281492999</v>
      </c>
      <c r="P9" s="2526" t="s">
        <v>721</v>
      </c>
      <c r="Q9" s="2526">
        <v>-2.8337686354284779</v>
      </c>
      <c r="R9" s="2526">
        <v>-5.5755354562961195</v>
      </c>
      <c r="S9" s="2526">
        <v>414.88162322756614</v>
      </c>
      <c r="T9" s="2526">
        <v>204.07339995500539</v>
      </c>
      <c r="U9" s="2526">
        <v>30.350157833453316</v>
      </c>
      <c r="V9" s="2526">
        <v>7.3153777208411066</v>
      </c>
      <c r="W9" s="2526">
        <v>26.992867092784465</v>
      </c>
      <c r="X9" s="2526">
        <v>3.3572907406688492</v>
      </c>
      <c r="Y9" s="2526">
        <v>20330.019655625882</v>
      </c>
      <c r="Z9" s="2526" t="s">
        <v>721</v>
      </c>
      <c r="AA9" s="2526">
        <v>-3.5801016211555323</v>
      </c>
      <c r="AB9" s="2526">
        <v>-7.2767070244462619</v>
      </c>
      <c r="AC9" s="2526">
        <v>420.60764806946293</v>
      </c>
      <c r="AD9" s="2526">
        <v>213.7256809385633</v>
      </c>
      <c r="AE9" s="2526">
        <v>31.325524576944627</v>
      </c>
      <c r="AF9" s="2526">
        <v>7.4476830653757515</v>
      </c>
      <c r="AG9" s="2526">
        <v>26.343158199495246</v>
      </c>
      <c r="AH9" s="2526">
        <v>4.9823663774493792</v>
      </c>
      <c r="AI9" s="2526">
        <v>19679.789823215913</v>
      </c>
      <c r="AJ9" s="2652" t="s">
        <v>714</v>
      </c>
      <c r="AK9" s="2576">
        <v>10796.170478896716</v>
      </c>
      <c r="AL9" s="264">
        <v>-9.4552667741956246E-3</v>
      </c>
      <c r="AM9" s="2576">
        <v>914.71150882674442</v>
      </c>
      <c r="AN9" s="265">
        <v>-5.890806751417535E-2</v>
      </c>
      <c r="AO9" s="2576">
        <v>313.20736027019649</v>
      </c>
      <c r="AP9" s="265">
        <v>-4.973978404142914E-2</v>
      </c>
      <c r="AQ9" s="2576">
        <v>12.974172341435668</v>
      </c>
      <c r="AR9" s="2075"/>
      <c r="AS9" s="2075"/>
      <c r="AT9" s="2073"/>
      <c r="AU9" s="2073"/>
      <c r="AV9" s="2073"/>
      <c r="AW9" s="2095"/>
      <c r="AX9" s="2073"/>
      <c r="AY9" s="2073"/>
      <c r="AZ9" s="2073"/>
      <c r="BA9" s="2526" t="s">
        <v>722</v>
      </c>
      <c r="BB9" s="2666">
        <v>13.53966143109491</v>
      </c>
      <c r="BC9" s="2526">
        <v>8.3320993422122527</v>
      </c>
      <c r="BD9" s="2526"/>
      <c r="BE9" s="2547"/>
      <c r="BF9" s="2665">
        <v>926.70098506300894</v>
      </c>
      <c r="BG9" s="2526">
        <v>31.175807725766141</v>
      </c>
      <c r="BH9" s="2526"/>
      <c r="BI9" s="2766" t="s">
        <v>720</v>
      </c>
      <c r="BJ9" s="2765">
        <v>0.23</v>
      </c>
      <c r="BK9" s="2765">
        <v>0.27</v>
      </c>
      <c r="BL9" s="2765">
        <v>0.23</v>
      </c>
      <c r="BM9" s="2765">
        <v>0.22</v>
      </c>
      <c r="BN9" s="2765">
        <v>0.23</v>
      </c>
      <c r="BO9" s="2765">
        <v>0.22</v>
      </c>
      <c r="BP9" s="2765">
        <v>0.24</v>
      </c>
      <c r="BQ9" s="2765">
        <v>0.18</v>
      </c>
      <c r="BR9" s="2765">
        <v>0.16</v>
      </c>
      <c r="BS9" s="2584" t="s">
        <v>728</v>
      </c>
      <c r="BT9" s="2581">
        <v>339.32497628073645</v>
      </c>
      <c r="BU9" s="2581">
        <v>162.444210696223</v>
      </c>
      <c r="BV9" s="2581">
        <v>87.79584293000002</v>
      </c>
      <c r="BW9" s="2581">
        <v>8.3792643870442323</v>
      </c>
      <c r="BX9" s="2581">
        <v>80.705658267469232</v>
      </c>
      <c r="BY9" s="2581">
        <v>0</v>
      </c>
      <c r="CA9" s="2624" t="s">
        <v>142</v>
      </c>
      <c r="CB9" s="2623" t="s">
        <v>151</v>
      </c>
      <c r="CC9" s="2623" t="s">
        <v>620</v>
      </c>
      <c r="CD9" s="2623" t="s">
        <v>453</v>
      </c>
      <c r="CE9" s="2623" t="s">
        <v>621</v>
      </c>
      <c r="CF9" s="2623" t="s">
        <v>622</v>
      </c>
      <c r="CG9" s="2623" t="s">
        <v>623</v>
      </c>
      <c r="CH9" s="2623" t="s">
        <v>624</v>
      </c>
      <c r="CI9" s="2623" t="s">
        <v>625</v>
      </c>
      <c r="CJ9" s="2623" t="s">
        <v>626</v>
      </c>
    </row>
    <row r="10" spans="1:88" ht="13.5" customHeight="1" thickBot="1" x14ac:dyDescent="0.25">
      <c r="A10" s="2596"/>
      <c r="B10" s="2588"/>
      <c r="C10" s="2588"/>
      <c r="D10" s="2588"/>
      <c r="E10" s="2588"/>
      <c r="F10" s="2588"/>
      <c r="G10" s="2588"/>
      <c r="H10" s="2584" t="s">
        <v>725</v>
      </c>
      <c r="I10" s="2581">
        <v>10494.351680736036</v>
      </c>
      <c r="J10" s="2583">
        <v>3.3033425689184728E-2</v>
      </c>
      <c r="K10" s="2576">
        <v>145.69837485853529</v>
      </c>
      <c r="L10" s="2576">
        <v>2923.49873606561</v>
      </c>
      <c r="M10" s="2576">
        <v>5387.4142610864255</v>
      </c>
      <c r="N10" s="2576">
        <v>2037.740308725465</v>
      </c>
      <c r="O10" s="2576">
        <v>0</v>
      </c>
      <c r="P10" s="2571" t="s">
        <v>1411</v>
      </c>
      <c r="Q10" s="2571">
        <v>0.59944859362914116</v>
      </c>
      <c r="R10" s="2571"/>
      <c r="S10" s="2571">
        <v>466.9308963958386</v>
      </c>
      <c r="T10" s="2571"/>
      <c r="U10" s="2571">
        <v>419.39293864034767</v>
      </c>
      <c r="V10" s="2571"/>
      <c r="W10" s="2571">
        <v>329.08384184161451</v>
      </c>
      <c r="X10" s="2571">
        <v>90.309096798733137</v>
      </c>
      <c r="Y10" s="2571">
        <v>7428.59031447286</v>
      </c>
      <c r="Z10" s="2571" t="s">
        <v>1411</v>
      </c>
      <c r="AA10" s="2571">
        <v>16.36914647200372</v>
      </c>
      <c r="AB10" s="2571"/>
      <c r="AC10" s="2571">
        <v>459.50804951284226</v>
      </c>
      <c r="AD10" s="2571"/>
      <c r="AE10" s="2571">
        <v>444.99007629369788</v>
      </c>
      <c r="AF10" s="2571"/>
      <c r="AG10" s="2571">
        <v>344.12864178867659</v>
      </c>
      <c r="AH10" s="2571">
        <v>100.86143450502124</v>
      </c>
      <c r="AI10" s="2571">
        <v>7737.9840741292537</v>
      </c>
      <c r="AJ10" s="2652" t="s">
        <v>725</v>
      </c>
      <c r="AK10" s="2576">
        <v>10494.351680736036</v>
      </c>
      <c r="AL10" s="264">
        <v>2.228967273982577E-2</v>
      </c>
      <c r="AM10" s="2565">
        <v>244.02949596094928</v>
      </c>
      <c r="AN10" s="264">
        <v>2.5200749295917806</v>
      </c>
      <c r="AO10" s="2565">
        <v>239.66133525866883</v>
      </c>
      <c r="AP10" s="264">
        <v>0.28217724627039509</v>
      </c>
      <c r="AQ10" s="2576">
        <v>46.080435258296205</v>
      </c>
      <c r="AR10" s="2075"/>
      <c r="AS10" s="2074" t="s">
        <v>1385</v>
      </c>
      <c r="AT10" s="2073">
        <v>1.1355136700000008</v>
      </c>
      <c r="AU10" s="2073">
        <v>1.4465142292993642</v>
      </c>
      <c r="AV10" s="2073"/>
      <c r="AW10" s="2073"/>
      <c r="AX10" s="2073">
        <v>73.188332799999998</v>
      </c>
      <c r="AY10" s="2073">
        <v>11.552055511615103</v>
      </c>
      <c r="AZ10" s="2073"/>
      <c r="BA10" s="2527" t="s">
        <v>726</v>
      </c>
      <c r="BB10" s="2527">
        <v>-1.7844092638853528</v>
      </c>
      <c r="BC10" s="2527">
        <v>-1.0980980085448326</v>
      </c>
      <c r="BD10" s="2527"/>
      <c r="BE10" s="2527"/>
      <c r="BF10" s="2664">
        <v>110.65775770670889</v>
      </c>
      <c r="BG10" s="2527">
        <v>3.7227164244291906</v>
      </c>
      <c r="BH10" s="2527"/>
      <c r="BI10" s="2766" t="s">
        <v>723</v>
      </c>
      <c r="BJ10" s="2765">
        <v>0.25</v>
      </c>
      <c r="BK10" s="2765">
        <v>0.25</v>
      </c>
      <c r="BL10" s="2765">
        <v>0.25</v>
      </c>
      <c r="BM10" s="2765">
        <v>0.25</v>
      </c>
      <c r="BN10" s="2765">
        <v>0.26</v>
      </c>
      <c r="BO10" s="2765">
        <v>0.28999999999999998</v>
      </c>
      <c r="BP10" s="2765">
        <v>0.25</v>
      </c>
      <c r="BQ10" s="2765">
        <v>0.28000000000000003</v>
      </c>
      <c r="BR10" s="2765">
        <v>0.19</v>
      </c>
      <c r="BS10" s="2584" t="s">
        <v>718</v>
      </c>
      <c r="BT10" s="2581">
        <v>283.61029835278413</v>
      </c>
      <c r="BU10" s="2581">
        <v>156.25722048853979</v>
      </c>
      <c r="BV10" s="2581">
        <v>27.176957189999996</v>
      </c>
      <c r="BW10" s="2581">
        <v>58.456183485026905</v>
      </c>
      <c r="BX10" s="2581">
        <v>41.719937189217475</v>
      </c>
      <c r="BY10" s="2581">
        <v>0</v>
      </c>
      <c r="CA10" s="2616" t="s">
        <v>698</v>
      </c>
      <c r="CB10" s="2601">
        <v>316.29824571338639</v>
      </c>
      <c r="CC10" s="2663">
        <v>316.35384547988895</v>
      </c>
      <c r="CD10" s="2663">
        <v>308.19114767093578</v>
      </c>
      <c r="CE10" s="2663">
        <v>351.5</v>
      </c>
      <c r="CF10" s="2663">
        <v>296.39999999999998</v>
      </c>
      <c r="CG10" s="2663">
        <v>354</v>
      </c>
      <c r="CH10" s="2663">
        <v>355</v>
      </c>
      <c r="CI10" s="2663">
        <v>417</v>
      </c>
      <c r="CJ10" s="2585">
        <v>423</v>
      </c>
    </row>
    <row r="11" spans="1:88" ht="13.5" customHeight="1" thickBot="1" x14ac:dyDescent="0.25">
      <c r="A11" s="2596" t="s">
        <v>637</v>
      </c>
      <c r="B11" s="2588">
        <v>137.46785788586516</v>
      </c>
      <c r="C11" s="2588">
        <v>96.615193100023831</v>
      </c>
      <c r="D11" s="2588">
        <v>26.479659760575309</v>
      </c>
      <c r="E11" s="2588">
        <v>16.034687999999999</v>
      </c>
      <c r="F11" s="2588">
        <v>5.8135432677521166</v>
      </c>
      <c r="G11" s="2588">
        <v>282.4109420142164</v>
      </c>
      <c r="H11" s="2584" t="s">
        <v>728</v>
      </c>
      <c r="I11" s="2581">
        <v>9002.8020525410338</v>
      </c>
      <c r="J11" s="2583">
        <v>2.8338424482473215E-2</v>
      </c>
      <c r="K11" s="2576">
        <v>3012.4039302987699</v>
      </c>
      <c r="L11" s="2576">
        <v>2117.0368904437296</v>
      </c>
      <c r="M11" s="2576">
        <v>979.65727510604449</v>
      </c>
      <c r="N11" s="2576">
        <v>2892.1838478277941</v>
      </c>
      <c r="O11" s="2576">
        <v>1.5201088646967342</v>
      </c>
      <c r="P11" s="2537" t="s">
        <v>1410</v>
      </c>
      <c r="Q11" s="2582">
        <v>-1.1890355874313991</v>
      </c>
      <c r="R11" s="2582">
        <v>-0.29523063125285182</v>
      </c>
      <c r="S11" s="2582">
        <v>2008.2901939938677</v>
      </c>
      <c r="T11" s="2582">
        <v>124.66169809781435</v>
      </c>
      <c r="U11" s="2582">
        <v>532.34236324520271</v>
      </c>
      <c r="V11" s="2582">
        <v>26.507243068619406</v>
      </c>
      <c r="W11" s="2582">
        <v>415.65618000904703</v>
      </c>
      <c r="X11" s="2582">
        <v>116.68618323615564</v>
      </c>
      <c r="Y11" s="2582">
        <v>161099.21689162985</v>
      </c>
      <c r="Z11" s="2537" t="s">
        <v>1410</v>
      </c>
      <c r="AA11" s="2582">
        <v>20.209131420599007</v>
      </c>
      <c r="AB11" s="2582">
        <v>5.0553329630944459</v>
      </c>
      <c r="AC11" s="2582">
        <v>2063.1736863971523</v>
      </c>
      <c r="AD11" s="2582">
        <v>129.02620266501609</v>
      </c>
      <c r="AE11" s="2582">
        <v>581.04486650591627</v>
      </c>
      <c r="AF11" s="2582">
        <v>28.162673377275109</v>
      </c>
      <c r="AG11" s="2582">
        <v>439.49282582174726</v>
      </c>
      <c r="AH11" s="2582">
        <v>141.55204068416896</v>
      </c>
      <c r="AI11" s="2582">
        <v>159903.46486082839</v>
      </c>
      <c r="AJ11" s="2652" t="s">
        <v>728</v>
      </c>
      <c r="AK11" s="2576">
        <v>9002.8020525410338</v>
      </c>
      <c r="AL11" s="264">
        <v>-1.8323244876675096E-2</v>
      </c>
      <c r="AM11" s="2565">
        <v>339.32497628073645</v>
      </c>
      <c r="AN11" s="265">
        <v>8.2892977227904466E-2</v>
      </c>
      <c r="AO11" s="2565">
        <v>183.30422771580268</v>
      </c>
      <c r="AP11" s="264">
        <v>7.563526172855578E-2</v>
      </c>
      <c r="AQ11" s="2576">
        <v>20.48911566191396</v>
      </c>
      <c r="AR11" s="2075"/>
      <c r="AS11" s="2086" t="s">
        <v>1384</v>
      </c>
      <c r="AT11" s="2085">
        <v>0.89775682999999984</v>
      </c>
      <c r="AU11" s="2085">
        <v>1.14363927388535</v>
      </c>
      <c r="AV11" s="2085"/>
      <c r="AW11" s="2085"/>
      <c r="AX11" s="2085">
        <v>66.974154539999986</v>
      </c>
      <c r="AY11" s="2085">
        <v>10.571208845593057</v>
      </c>
      <c r="AZ11" s="2085"/>
      <c r="BA11" s="2598" t="s">
        <v>445</v>
      </c>
      <c r="BB11" s="2598">
        <v>11.755252167209557</v>
      </c>
      <c r="BC11" s="2598">
        <v>7.2340013336674192</v>
      </c>
      <c r="BD11" s="2598">
        <v>2972.5003220914473</v>
      </c>
      <c r="BE11" s="2598">
        <v>457.30774186022268</v>
      </c>
      <c r="BF11" s="2598">
        <v>1037.3587427697178</v>
      </c>
      <c r="BG11" s="2598">
        <v>34.898524150195328</v>
      </c>
      <c r="BH11" s="2598">
        <v>65000</v>
      </c>
      <c r="BI11" s="2766" t="s">
        <v>727</v>
      </c>
      <c r="BJ11" s="2765">
        <v>0.76</v>
      </c>
      <c r="BK11" s="2765">
        <v>0.76</v>
      </c>
      <c r="BL11" s="2765">
        <v>0.81</v>
      </c>
      <c r="BM11" s="2765">
        <v>0.81</v>
      </c>
      <c r="BN11" s="2765">
        <v>0.8</v>
      </c>
      <c r="BO11" s="2765">
        <v>0.83</v>
      </c>
      <c r="BP11" s="2765">
        <v>0.79</v>
      </c>
      <c r="BQ11" s="2765">
        <v>0.82</v>
      </c>
      <c r="BR11" s="2765">
        <v>0.76</v>
      </c>
      <c r="BS11" s="2584" t="s">
        <v>724</v>
      </c>
      <c r="BT11" s="2581">
        <v>265.78785673989313</v>
      </c>
      <c r="BU11" s="2581">
        <v>18.667182287743465</v>
      </c>
      <c r="BV11" s="2581">
        <v>206.01871129</v>
      </c>
      <c r="BW11" s="2581">
        <v>13.77186423516723</v>
      </c>
      <c r="BX11" s="2581">
        <v>27.330098926982469</v>
      </c>
      <c r="BY11" s="2581">
        <v>0</v>
      </c>
      <c r="CA11" s="2616" t="s">
        <v>715</v>
      </c>
      <c r="CB11" s="2601">
        <v>-203.99704039653813</v>
      </c>
      <c r="CC11" s="2663">
        <v>-181.46332523797315</v>
      </c>
      <c r="CD11" s="2663">
        <v>-150.48275320396576</v>
      </c>
      <c r="CE11" s="2663">
        <v>-171.6</v>
      </c>
      <c r="CF11" s="2663">
        <v>-125.8</v>
      </c>
      <c r="CG11" s="2663">
        <v>-169</v>
      </c>
      <c r="CH11" s="2663">
        <v>-156</v>
      </c>
      <c r="CI11" s="2663">
        <v>-173</v>
      </c>
      <c r="CJ11" s="2585">
        <v>-168</v>
      </c>
    </row>
    <row r="12" spans="1:88" ht="13.5" customHeight="1" thickBot="1" x14ac:dyDescent="0.25">
      <c r="A12" s="2596"/>
      <c r="B12" s="2588"/>
      <c r="C12" s="2588"/>
      <c r="D12" s="2588"/>
      <c r="E12" s="2588"/>
      <c r="F12" s="2588"/>
      <c r="G12" s="2588"/>
      <c r="H12" s="2584" t="s">
        <v>735</v>
      </c>
      <c r="I12" s="2581">
        <v>5157.5135597283324</v>
      </c>
      <c r="J12" s="2583">
        <v>1.623447985157472E-2</v>
      </c>
      <c r="K12" s="2576">
        <v>989.13490701656394</v>
      </c>
      <c r="L12" s="2576">
        <v>870.80577480032798</v>
      </c>
      <c r="M12" s="2576">
        <v>2142.5914091248874</v>
      </c>
      <c r="N12" s="2576">
        <v>1154.9815932033498</v>
      </c>
      <c r="O12" s="2576">
        <v>-1.2441679626749611E-4</v>
      </c>
      <c r="P12" s="2613"/>
      <c r="Q12" s="2613"/>
      <c r="R12" s="2613"/>
      <c r="S12" s="2613"/>
      <c r="T12" s="2613"/>
      <c r="U12" s="2613"/>
      <c r="V12" s="2613"/>
      <c r="W12" s="2613"/>
      <c r="X12" s="2613"/>
      <c r="Y12" s="2613"/>
      <c r="Z12" s="2613"/>
      <c r="AA12" s="2613"/>
      <c r="AB12" s="2613"/>
      <c r="AC12" s="2613"/>
      <c r="AD12" s="2613"/>
      <c r="AE12" s="2613"/>
      <c r="AF12" s="2613"/>
      <c r="AG12" s="2613"/>
      <c r="AH12" s="2613"/>
      <c r="AI12" s="2613"/>
      <c r="AJ12" s="2652" t="s">
        <v>733</v>
      </c>
      <c r="AK12" s="2576">
        <v>5157.5135597283324</v>
      </c>
      <c r="AL12" s="265">
        <v>1.6572162386181498E-2</v>
      </c>
      <c r="AM12" s="2565">
        <v>183.81369318951243</v>
      </c>
      <c r="AN12" s="265">
        <v>2.5337370862231437E-2</v>
      </c>
      <c r="AO12" s="2565">
        <v>95.23833812095539</v>
      </c>
      <c r="AP12" s="265">
        <v>7.725628895118436E-2</v>
      </c>
      <c r="AQ12" s="2576">
        <v>2.7380311838762328</v>
      </c>
      <c r="AR12" s="2078"/>
      <c r="AS12" s="2079" t="s">
        <v>1409</v>
      </c>
      <c r="AT12" s="2077">
        <v>2.0332705000000004</v>
      </c>
      <c r="AU12" s="2077">
        <v>3</v>
      </c>
      <c r="AV12" s="2077">
        <v>633.55246801240025</v>
      </c>
      <c r="AW12" s="2077">
        <v>201.76830191477717</v>
      </c>
      <c r="AX12" s="2077">
        <v>140.16248733999998</v>
      </c>
      <c r="AY12" s="2077">
        <v>22.123264357208161</v>
      </c>
      <c r="AZ12" s="2077">
        <v>31400</v>
      </c>
      <c r="BA12" s="2587" t="s">
        <v>588</v>
      </c>
      <c r="BB12" s="2526"/>
      <c r="BC12" s="2526"/>
      <c r="BD12" s="2526"/>
      <c r="BE12" s="2526"/>
      <c r="BF12" s="2526"/>
      <c r="BG12" s="2526"/>
      <c r="BH12" s="2526"/>
      <c r="BI12" s="2766" t="s">
        <v>730</v>
      </c>
      <c r="BJ12" s="2765">
        <v>0.19</v>
      </c>
      <c r="BK12" s="2765">
        <v>0.2</v>
      </c>
      <c r="BL12" s="2765">
        <v>0.14000000000000001</v>
      </c>
      <c r="BM12" s="2765">
        <v>0.16</v>
      </c>
      <c r="BN12" s="2765">
        <v>0.18</v>
      </c>
      <c r="BO12" s="2765">
        <v>0.15</v>
      </c>
      <c r="BP12" s="2765">
        <v>0.24</v>
      </c>
      <c r="BQ12" s="2765">
        <v>0.2</v>
      </c>
      <c r="BR12" s="2765">
        <v>0.19</v>
      </c>
      <c r="BS12" s="2584" t="s">
        <v>725</v>
      </c>
      <c r="BT12" s="2581">
        <v>244.02949596094928</v>
      </c>
      <c r="BU12" s="2581">
        <v>36.048969654578713</v>
      </c>
      <c r="BV12" s="2581">
        <v>69.707630249999994</v>
      </c>
      <c r="BW12" s="2581">
        <v>135.17190605637057</v>
      </c>
      <c r="BX12" s="2581">
        <v>3.1009899999999999</v>
      </c>
      <c r="BY12" s="2581">
        <v>0</v>
      </c>
      <c r="CA12" s="2616" t="s">
        <v>717</v>
      </c>
      <c r="CB12" s="2601">
        <v>112.30120531684827</v>
      </c>
      <c r="CC12" s="2663">
        <v>134.89052024191579</v>
      </c>
      <c r="CD12" s="2663">
        <v>157.70839446697002</v>
      </c>
      <c r="CE12" s="2663">
        <v>179.8</v>
      </c>
      <c r="CF12" s="2663">
        <v>170.59999999999997</v>
      </c>
      <c r="CG12" s="2663">
        <v>186</v>
      </c>
      <c r="CH12" s="2663">
        <v>199</v>
      </c>
      <c r="CI12" s="2663">
        <v>244</v>
      </c>
      <c r="CJ12" s="2585">
        <v>254</v>
      </c>
    </row>
    <row r="13" spans="1:88" ht="13.5" customHeight="1" thickBot="1" x14ac:dyDescent="0.25">
      <c r="A13" s="2596" t="s">
        <v>636</v>
      </c>
      <c r="B13" s="2588">
        <v>146.02743607132857</v>
      </c>
      <c r="C13" s="2588">
        <v>100.11531945531239</v>
      </c>
      <c r="D13" s="2588">
        <v>27.391195966947688</v>
      </c>
      <c r="E13" s="2588">
        <v>14.765079</v>
      </c>
      <c r="F13" s="2588">
        <v>4.160671971976508</v>
      </c>
      <c r="G13" s="2588">
        <v>292.45970246556516</v>
      </c>
      <c r="H13" s="2584" t="s">
        <v>733</v>
      </c>
      <c r="I13" s="2581">
        <v>5108.8049964404636</v>
      </c>
      <c r="J13" s="2583">
        <v>1.6081158259660628E-2</v>
      </c>
      <c r="K13" s="2576">
        <v>978.62049279063422</v>
      </c>
      <c r="L13" s="2576">
        <v>1324.4277127800001</v>
      </c>
      <c r="M13" s="2576">
        <v>1194.9926542660189</v>
      </c>
      <c r="N13" s="2576">
        <v>1226.8238877702172</v>
      </c>
      <c r="O13" s="2576">
        <v>383.94024883359259</v>
      </c>
      <c r="P13" s="2662" t="s">
        <v>1408</v>
      </c>
      <c r="Q13" s="2582">
        <v>-1.3572298094163479E-4</v>
      </c>
      <c r="R13" s="2582">
        <v>-1.4972521577998347E-3</v>
      </c>
      <c r="S13" s="2582">
        <v>0</v>
      </c>
      <c r="T13" s="2582">
        <v>0</v>
      </c>
      <c r="U13" s="2582">
        <v>0</v>
      </c>
      <c r="V13" s="2582">
        <v>0</v>
      </c>
      <c r="W13" s="2582">
        <v>0</v>
      </c>
      <c r="X13" s="2582">
        <v>0</v>
      </c>
      <c r="Y13" s="2582">
        <v>3625.9217990662437</v>
      </c>
      <c r="Z13" s="2662" t="s">
        <v>1408</v>
      </c>
      <c r="AA13" s="2582">
        <v>-2.1529053347268123E-2</v>
      </c>
      <c r="AB13" s="2582">
        <v>-0.23802109450345316</v>
      </c>
      <c r="AC13" s="2582">
        <v>0</v>
      </c>
      <c r="AD13" s="2582">
        <v>0</v>
      </c>
      <c r="AE13" s="2582">
        <v>0</v>
      </c>
      <c r="AF13" s="2582">
        <v>0</v>
      </c>
      <c r="AG13" s="2582">
        <v>0</v>
      </c>
      <c r="AH13" s="2582">
        <v>0</v>
      </c>
      <c r="AI13" s="2582">
        <v>3618.0076210775992</v>
      </c>
      <c r="AJ13" s="2652" t="s">
        <v>735</v>
      </c>
      <c r="AK13" s="2576">
        <v>5108.8049964404636</v>
      </c>
      <c r="AL13" s="264">
        <v>4.6038989864220024E-2</v>
      </c>
      <c r="AM13" s="2565">
        <v>22.713926979748582</v>
      </c>
      <c r="AN13" s="264">
        <v>-0.13331610444381073</v>
      </c>
      <c r="AO13" s="2565">
        <v>17.290421655390091</v>
      </c>
      <c r="AP13" s="264">
        <v>0.29278560322090713</v>
      </c>
      <c r="AQ13" s="2576">
        <v>4.279674632346504</v>
      </c>
      <c r="AR13" s="2075"/>
      <c r="AS13" s="2074"/>
      <c r="AT13" s="2073"/>
      <c r="AU13" s="2073"/>
      <c r="AV13" s="2073"/>
      <c r="AW13" s="2095"/>
      <c r="AX13" s="2073"/>
      <c r="AY13" s="2073"/>
      <c r="AZ13" s="2073"/>
      <c r="BA13" s="2526" t="s">
        <v>722</v>
      </c>
      <c r="BB13" s="2526">
        <v>17.910617710000011</v>
      </c>
      <c r="BC13" s="2526">
        <v>14.27140853386455</v>
      </c>
      <c r="BD13" s="2526"/>
      <c r="BE13" s="2526"/>
      <c r="BF13" s="2526">
        <v>323.65816066000008</v>
      </c>
      <c r="BG13" s="2526">
        <v>27.534262097917882</v>
      </c>
      <c r="BH13" s="2526"/>
      <c r="BI13" s="2766" t="s">
        <v>1407</v>
      </c>
      <c r="BJ13" s="2765">
        <v>1.1299999999999999</v>
      </c>
      <c r="BK13" s="2765">
        <v>1.1000000000000001</v>
      </c>
      <c r="BL13" s="2765">
        <v>1.1399999999999999</v>
      </c>
      <c r="BM13" s="2765">
        <v>1.17</v>
      </c>
      <c r="BN13" s="2765">
        <v>1.2</v>
      </c>
      <c r="BO13" s="2765">
        <v>1.1599999999999999</v>
      </c>
      <c r="BP13" s="2765">
        <v>1.26</v>
      </c>
      <c r="BQ13" s="2765">
        <v>1.4</v>
      </c>
      <c r="BR13" s="2765">
        <v>1.24</v>
      </c>
      <c r="BS13" s="2584" t="s">
        <v>733</v>
      </c>
      <c r="BT13" s="2581">
        <v>183.81369318951243</v>
      </c>
      <c r="BU13" s="2581">
        <v>110.86958059829981</v>
      </c>
      <c r="BV13" s="2581">
        <v>42.351418279999997</v>
      </c>
      <c r="BW13" s="2581">
        <v>27.545307771039919</v>
      </c>
      <c r="BX13" s="2581">
        <v>3.0473865401727296</v>
      </c>
      <c r="BY13" s="2581">
        <v>0</v>
      </c>
      <c r="CA13" s="2586"/>
    </row>
    <row r="14" spans="1:88" ht="13.5" customHeight="1" thickBot="1" x14ac:dyDescent="0.25">
      <c r="A14" s="2596"/>
      <c r="B14" s="2588"/>
      <c r="C14" s="2588"/>
      <c r="D14" s="2588"/>
      <c r="E14" s="2588"/>
      <c r="F14" s="2588"/>
      <c r="G14" s="2588"/>
      <c r="H14" s="2584" t="s">
        <v>724</v>
      </c>
      <c r="I14" s="2581">
        <v>4589.1173917485066</v>
      </c>
      <c r="J14" s="2583">
        <v>1.4445320011291757E-2</v>
      </c>
      <c r="K14" s="2576">
        <v>341.27866732013143</v>
      </c>
      <c r="L14" s="2576">
        <v>1629.6242038949699</v>
      </c>
      <c r="M14" s="2576">
        <v>466.27987029179963</v>
      </c>
      <c r="N14" s="2576">
        <v>1505.3491292462704</v>
      </c>
      <c r="O14" s="2576">
        <v>646.58552099533438</v>
      </c>
      <c r="P14" s="2546"/>
      <c r="Q14" s="2526"/>
      <c r="R14" s="2526"/>
      <c r="S14" s="2526"/>
      <c r="T14" s="2526"/>
      <c r="U14" s="2526"/>
      <c r="V14" s="2526"/>
      <c r="W14" s="2526"/>
      <c r="X14" s="2526"/>
      <c r="Y14" s="2526"/>
      <c r="Z14" s="2546"/>
      <c r="AA14" s="2526"/>
      <c r="AB14" s="2526"/>
      <c r="AC14" s="2526"/>
      <c r="AD14" s="2526"/>
      <c r="AE14" s="2526"/>
      <c r="AF14" s="2526"/>
      <c r="AG14" s="2526"/>
      <c r="AH14" s="2526"/>
      <c r="AI14" s="2526"/>
      <c r="AJ14" s="2652" t="s">
        <v>724</v>
      </c>
      <c r="AK14" s="2576">
        <v>4589.1173917485066</v>
      </c>
      <c r="AL14" s="265">
        <v>-0.12485297129940731</v>
      </c>
      <c r="AM14" s="2565">
        <v>265.78785673989313</v>
      </c>
      <c r="AN14" s="264">
        <v>-0.2566091400563722</v>
      </c>
      <c r="AO14" s="2565">
        <v>116.51386517808133</v>
      </c>
      <c r="AP14" s="264">
        <v>-0.13730971063288389</v>
      </c>
      <c r="AQ14" s="2576">
        <v>-2.7475174589809832</v>
      </c>
      <c r="AR14" s="2075"/>
      <c r="AS14" s="2074" t="s">
        <v>1385</v>
      </c>
      <c r="AT14" s="2073">
        <v>0.42987909581581807</v>
      </c>
      <c r="AU14" s="2073">
        <v>0.62076403727915952</v>
      </c>
      <c r="AV14" s="2073"/>
      <c r="AW14" s="2073"/>
      <c r="AX14" s="2073">
        <v>39.137534530006711</v>
      </c>
      <c r="AY14" s="2073">
        <v>20.521722866737015</v>
      </c>
      <c r="AZ14" s="2073"/>
      <c r="BA14" s="2527" t="s">
        <v>726</v>
      </c>
      <c r="BB14" s="2527">
        <v>3.5257622200000003</v>
      </c>
      <c r="BC14" s="2527">
        <v>2.8093722868525899</v>
      </c>
      <c r="BD14" s="2527"/>
      <c r="BE14" s="2527"/>
      <c r="BF14" s="2527">
        <v>87.910874399999997</v>
      </c>
      <c r="BG14" s="2527">
        <v>7.4787579959385493</v>
      </c>
      <c r="BH14" s="2527"/>
      <c r="BI14" s="2767" t="s">
        <v>1406</v>
      </c>
      <c r="BJ14" s="2765">
        <v>0.94</v>
      </c>
      <c r="BK14" s="2765">
        <v>0.92</v>
      </c>
      <c r="BL14" s="2765">
        <v>0.92</v>
      </c>
      <c r="BM14" s="2765">
        <v>0.9</v>
      </c>
      <c r="BN14" s="2765">
        <v>0.86</v>
      </c>
      <c r="BO14" s="2765">
        <v>0.84</v>
      </c>
      <c r="BP14" s="2765">
        <v>0.85</v>
      </c>
      <c r="BQ14" s="2765">
        <v>0.8</v>
      </c>
      <c r="BR14" s="2765">
        <v>0.71</v>
      </c>
      <c r="BS14" s="2584" t="s">
        <v>734</v>
      </c>
      <c r="BT14" s="2581">
        <v>135.37280083284097</v>
      </c>
      <c r="BU14" s="2581">
        <v>29.385187775745184</v>
      </c>
      <c r="BV14" s="2581">
        <v>26.650393500000003</v>
      </c>
      <c r="BW14" s="2581">
        <v>60.094961645554292</v>
      </c>
      <c r="BX14" s="2581">
        <v>19.242257911541483</v>
      </c>
      <c r="BY14" s="2581">
        <v>0</v>
      </c>
      <c r="CA14" s="2624" t="s">
        <v>142</v>
      </c>
      <c r="CB14" s="2623" t="s">
        <v>627</v>
      </c>
      <c r="CC14" s="2623" t="s">
        <v>628</v>
      </c>
      <c r="CD14" s="2623" t="s">
        <v>629</v>
      </c>
      <c r="CE14" s="2623" t="s">
        <v>630</v>
      </c>
      <c r="CF14" s="2623" t="s">
        <v>631</v>
      </c>
      <c r="CG14" s="2623" t="s">
        <v>632</v>
      </c>
      <c r="CH14" s="2623" t="s">
        <v>633</v>
      </c>
      <c r="CI14" s="2623" t="s">
        <v>634</v>
      </c>
      <c r="CJ14" s="2623" t="s">
        <v>635</v>
      </c>
    </row>
    <row r="15" spans="1:88" ht="13.5" customHeight="1" x14ac:dyDescent="0.2">
      <c r="A15" s="2596" t="s">
        <v>635</v>
      </c>
      <c r="B15" s="2588">
        <v>150.59148917632407</v>
      </c>
      <c r="C15" s="2588">
        <v>104.09282209179564</v>
      </c>
      <c r="D15" s="2588">
        <v>28.020294881817136</v>
      </c>
      <c r="E15" s="2588">
        <v>15.480929</v>
      </c>
      <c r="F15" s="2588">
        <v>4.3648801801574733</v>
      </c>
      <c r="G15" s="2588">
        <v>302.55041533009427</v>
      </c>
      <c r="H15" s="2584" t="s">
        <v>731</v>
      </c>
      <c r="I15" s="2581">
        <v>3659.0708900064028</v>
      </c>
      <c r="J15" s="2583">
        <v>1.1517781184936241E-2</v>
      </c>
      <c r="K15" s="2576">
        <v>529.63269982655243</v>
      </c>
      <c r="L15" s="2576">
        <v>1304.88736620129</v>
      </c>
      <c r="M15" s="2576">
        <v>678.49490431190691</v>
      </c>
      <c r="N15" s="2576">
        <v>1007.5859663229521</v>
      </c>
      <c r="O15" s="2576">
        <v>138.46995334370141</v>
      </c>
      <c r="P15" s="2526" t="s">
        <v>737</v>
      </c>
      <c r="Q15" s="2526">
        <v>-2.2182793589173144</v>
      </c>
      <c r="R15" s="2526"/>
      <c r="S15" s="2526">
        <v>8.5723289999999999</v>
      </c>
      <c r="T15" s="2526">
        <v>0</v>
      </c>
      <c r="U15" s="2526">
        <v>2.488907211724678</v>
      </c>
      <c r="V15" s="2526"/>
      <c r="W15" s="2526">
        <v>0.55558066893483371</v>
      </c>
      <c r="X15" s="2526">
        <v>1.9333265427898441</v>
      </c>
      <c r="Y15" s="2526">
        <v>0</v>
      </c>
      <c r="Z15" s="2526" t="s">
        <v>737</v>
      </c>
      <c r="AA15" s="2526">
        <v>6.2727706780110815</v>
      </c>
      <c r="AB15" s="2526"/>
      <c r="AC15" s="2526">
        <v>5.82038338</v>
      </c>
      <c r="AD15" s="2526">
        <v>0</v>
      </c>
      <c r="AE15" s="2526">
        <v>2.0712976214530552</v>
      </c>
      <c r="AF15" s="2526"/>
      <c r="AG15" s="2526">
        <v>0.428616</v>
      </c>
      <c r="AH15" s="2526">
        <v>1.6426816214530555</v>
      </c>
      <c r="AI15" s="2526">
        <v>6.7102385094726482E-6</v>
      </c>
      <c r="AJ15" s="2652" t="s">
        <v>739</v>
      </c>
      <c r="AK15" s="2576">
        <v>3659.0708900064028</v>
      </c>
      <c r="AL15" s="264">
        <v>6.5019648591800414E-2</v>
      </c>
      <c r="AM15" s="2565">
        <v>45.696223027358357</v>
      </c>
      <c r="AN15" s="264">
        <v>-7.1835433537309437E-2</v>
      </c>
      <c r="AO15" s="2565">
        <v>27.845545752131525</v>
      </c>
      <c r="AP15" s="264">
        <v>-7.3116695371262766E-2</v>
      </c>
      <c r="AQ15" s="2576">
        <v>-1.027926700895728</v>
      </c>
      <c r="AR15" s="2075"/>
      <c r="AS15" s="2086" t="s">
        <v>1384</v>
      </c>
      <c r="AT15" s="2085">
        <v>-0.43217617153709353</v>
      </c>
      <c r="AU15" s="2085">
        <v>-0.62408111413298706</v>
      </c>
      <c r="AV15" s="2085"/>
      <c r="AW15" s="2085"/>
      <c r="AX15" s="2085">
        <v>19.200159580907524</v>
      </c>
      <c r="AY15" s="2085">
        <v>10.067582402627194</v>
      </c>
      <c r="AZ15" s="2085"/>
      <c r="BA15" s="2598" t="s">
        <v>445</v>
      </c>
      <c r="BB15" s="2598">
        <v>21.436379930000012</v>
      </c>
      <c r="BC15" s="2598">
        <v>17.080780820717141</v>
      </c>
      <c r="BD15" s="2598">
        <v>1175.4742491699999</v>
      </c>
      <c r="BE15" s="2598">
        <v>235.09484983399997</v>
      </c>
      <c r="BF15" s="2598">
        <v>411.56903506000009</v>
      </c>
      <c r="BG15" s="2598">
        <v>35.013020093856433</v>
      </c>
      <c r="BH15" s="2598">
        <v>50000</v>
      </c>
      <c r="BI15" s="2766" t="s">
        <v>1405</v>
      </c>
      <c r="BJ15" s="2765">
        <v>0.42</v>
      </c>
      <c r="BK15" s="2765">
        <v>0.4</v>
      </c>
      <c r="BL15" s="2765">
        <v>0.43</v>
      </c>
      <c r="BM15" s="2765">
        <v>0.36</v>
      </c>
      <c r="BN15" s="2765">
        <v>0.38</v>
      </c>
      <c r="BO15" s="2765">
        <v>0.35</v>
      </c>
      <c r="BP15" s="2765">
        <v>0.32</v>
      </c>
      <c r="BQ15" s="2765">
        <v>0.34</v>
      </c>
      <c r="BR15" s="2765">
        <v>0.33</v>
      </c>
      <c r="BS15" s="2584" t="s">
        <v>742</v>
      </c>
      <c r="BT15" s="2581">
        <v>115.78974924581432</v>
      </c>
      <c r="BU15" s="2581">
        <v>0.25079495319057354</v>
      </c>
      <c r="BV15" s="2581">
        <v>1.4473310899999998</v>
      </c>
      <c r="BW15" s="2581">
        <v>54.143003202623731</v>
      </c>
      <c r="BX15" s="2581">
        <v>59.948620000000005</v>
      </c>
      <c r="BY15" s="2581">
        <v>0</v>
      </c>
      <c r="CA15" s="2616" t="s">
        <v>698</v>
      </c>
      <c r="CB15" s="2654">
        <v>488</v>
      </c>
      <c r="CC15" s="2654">
        <v>349</v>
      </c>
      <c r="CD15" s="2654">
        <v>440</v>
      </c>
      <c r="CE15" s="2654">
        <v>332</v>
      </c>
      <c r="CF15" s="2654">
        <v>302</v>
      </c>
      <c r="CG15" s="2654">
        <v>392</v>
      </c>
      <c r="CH15" s="2654">
        <v>397</v>
      </c>
      <c r="CI15" s="2654">
        <v>371</v>
      </c>
      <c r="CJ15" s="2654">
        <v>373</v>
      </c>
    </row>
    <row r="16" spans="1:88" ht="13.5" customHeight="1" x14ac:dyDescent="0.2">
      <c r="A16" s="2596"/>
      <c r="B16" s="2588"/>
      <c r="C16" s="2588"/>
      <c r="D16" s="2588"/>
      <c r="E16" s="2588"/>
      <c r="F16" s="2588"/>
      <c r="G16" s="2588"/>
      <c r="H16" s="2584" t="s">
        <v>739</v>
      </c>
      <c r="I16" s="2581">
        <v>2946.6742507626332</v>
      </c>
      <c r="J16" s="2583">
        <v>9.2753461913689696E-3</v>
      </c>
      <c r="K16" s="2576">
        <v>3095.9198762718811</v>
      </c>
      <c r="L16" s="2576">
        <v>-222.18409342550149</v>
      </c>
      <c r="M16" s="2576">
        <v>40.401319525781744</v>
      </c>
      <c r="N16" s="2576">
        <v>32.537148390473696</v>
      </c>
      <c r="O16" s="2576">
        <v>0</v>
      </c>
      <c r="P16" s="2526" t="s">
        <v>733</v>
      </c>
      <c r="Q16" s="2526">
        <v>2.7380311838762328</v>
      </c>
      <c r="R16" s="2526">
        <v>21.235280544917899</v>
      </c>
      <c r="S16" s="2526">
        <v>183.81369318951243</v>
      </c>
      <c r="T16" s="2526">
        <v>356.3998253437353</v>
      </c>
      <c r="U16" s="2526">
        <v>95.23833812095539</v>
      </c>
      <c r="V16" s="2526">
        <v>51.812428371570988</v>
      </c>
      <c r="W16" s="2526">
        <v>86.807142541566989</v>
      </c>
      <c r="X16" s="2526">
        <v>8.4311955793883975</v>
      </c>
      <c r="Y16" s="2526">
        <v>5157.5135597283324</v>
      </c>
      <c r="Z16" s="2526" t="s">
        <v>733</v>
      </c>
      <c r="AA16" s="2526">
        <v>4.9600911043900497</v>
      </c>
      <c r="AB16" s="2526">
        <v>39.106367680691896</v>
      </c>
      <c r="AC16" s="2526">
        <v>179.27142656951924</v>
      </c>
      <c r="AD16" s="2526">
        <v>353.35310251987232</v>
      </c>
      <c r="AE16" s="2526">
        <v>88.408245185256092</v>
      </c>
      <c r="AF16" s="2526">
        <v>49.31530187325891</v>
      </c>
      <c r="AG16" s="2526">
        <v>80.268312969508713</v>
      </c>
      <c r="AH16" s="2526">
        <v>8.1399322157473879</v>
      </c>
      <c r="AI16" s="2526">
        <v>5073.435758482894</v>
      </c>
      <c r="AJ16" s="2652" t="s">
        <v>732</v>
      </c>
      <c r="AK16" s="2576">
        <v>2946.673250762633</v>
      </c>
      <c r="AL16" s="265">
        <v>-0.39474581214830096</v>
      </c>
      <c r="AM16" s="2565">
        <v>19.134986868820206</v>
      </c>
      <c r="AN16" s="265">
        <v>-3.0754536814193826E-2</v>
      </c>
      <c r="AO16" s="2565">
        <v>42.095740158690042</v>
      </c>
      <c r="AP16" s="265">
        <v>-0.23351783038208798</v>
      </c>
      <c r="AQ16" s="2576">
        <v>-8.8621288309710806</v>
      </c>
      <c r="AR16" s="2078"/>
      <c r="AS16" s="2079" t="s">
        <v>1404</v>
      </c>
      <c r="AT16" s="2077">
        <v>-2.2970757212754656E-3</v>
      </c>
      <c r="AU16" s="2077">
        <v>0</v>
      </c>
      <c r="AV16" s="2077">
        <v>190.71271347028787</v>
      </c>
      <c r="AW16" s="2077">
        <v>68.849355043425234</v>
      </c>
      <c r="AX16" s="2077">
        <v>58.337694110914235</v>
      </c>
      <c r="AY16" s="2077">
        <v>30.58930526936421</v>
      </c>
      <c r="AZ16" s="2077">
        <v>27700</v>
      </c>
      <c r="BA16" s="2587" t="s">
        <v>589</v>
      </c>
      <c r="BB16" s="2526"/>
      <c r="BC16" s="2526"/>
      <c r="BD16" s="2526"/>
      <c r="BE16" s="2526"/>
      <c r="BF16" s="2526"/>
      <c r="BG16" s="2526"/>
      <c r="BH16" s="2526"/>
      <c r="BI16" s="2767" t="s">
        <v>1403</v>
      </c>
      <c r="BJ16" s="2765">
        <v>0.32</v>
      </c>
      <c r="BK16" s="2765">
        <v>0.33</v>
      </c>
      <c r="BL16" s="2765">
        <v>0.35</v>
      </c>
      <c r="BM16" s="2765">
        <v>0.34</v>
      </c>
      <c r="BN16" s="2765">
        <v>0.34</v>
      </c>
      <c r="BO16" s="2765">
        <v>0.34</v>
      </c>
      <c r="BP16" s="2765">
        <v>0.28000000000000003</v>
      </c>
      <c r="BQ16" s="2765">
        <v>0.47</v>
      </c>
      <c r="BR16" s="2765">
        <v>0.5</v>
      </c>
      <c r="BS16" s="2584" t="s">
        <v>741</v>
      </c>
      <c r="BT16" s="2581">
        <v>71.904538478713107</v>
      </c>
      <c r="BU16" s="2581">
        <v>11.670495265253418</v>
      </c>
      <c r="BV16" s="2581">
        <v>53.434131600000001</v>
      </c>
      <c r="BW16" s="2581">
        <v>0.25563210547747711</v>
      </c>
      <c r="BX16" s="2581">
        <v>6.5442795079822025</v>
      </c>
      <c r="BY16" s="2581">
        <v>0</v>
      </c>
      <c r="CA16" s="2616" t="s">
        <v>715</v>
      </c>
      <c r="CB16" s="2654">
        <v>-272</v>
      </c>
      <c r="CC16" s="2654">
        <v>-130</v>
      </c>
      <c r="CD16" s="2654">
        <v>-177</v>
      </c>
      <c r="CE16" s="2654">
        <v>-220</v>
      </c>
      <c r="CF16" s="2654">
        <v>-183</v>
      </c>
      <c r="CG16" s="2654">
        <v>-150</v>
      </c>
      <c r="CH16" s="2654">
        <v>-231</v>
      </c>
      <c r="CI16" s="2654">
        <v>-164</v>
      </c>
      <c r="CJ16" s="2654">
        <v>-128</v>
      </c>
    </row>
    <row r="17" spans="1:88" ht="13.5" customHeight="1" x14ac:dyDescent="0.2">
      <c r="A17" s="2596" t="s">
        <v>634</v>
      </c>
      <c r="B17" s="2588">
        <v>146.11194335029597</v>
      </c>
      <c r="C17" s="2588">
        <v>107.11353544086685</v>
      </c>
      <c r="D17" s="2588">
        <v>28.795230340991402</v>
      </c>
      <c r="E17" s="2588">
        <v>23.124949999999998</v>
      </c>
      <c r="F17" s="2588">
        <v>8.834347893062473</v>
      </c>
      <c r="G17" s="2588">
        <v>313.98000702521676</v>
      </c>
      <c r="H17" s="2584" t="s">
        <v>742</v>
      </c>
      <c r="I17" s="2581">
        <v>2678.4413883696357</v>
      </c>
      <c r="J17" s="2583">
        <v>8.4310205391687053E-3</v>
      </c>
      <c r="K17" s="2576">
        <v>1.2523315498746401</v>
      </c>
      <c r="L17" s="2576">
        <v>85.398300993709299</v>
      </c>
      <c r="M17" s="2576">
        <v>970.27281165895602</v>
      </c>
      <c r="N17" s="2576">
        <v>1445.3896704501437</v>
      </c>
      <c r="O17" s="2576">
        <v>176.12827371695181</v>
      </c>
      <c r="P17" s="2526" t="s">
        <v>734</v>
      </c>
      <c r="Q17" s="2526">
        <v>-5.2650823728677603</v>
      </c>
      <c r="R17" s="2526">
        <v>-130.72171608485223</v>
      </c>
      <c r="S17" s="2526">
        <v>135.37280083284097</v>
      </c>
      <c r="T17" s="2526">
        <v>840.26058772007514</v>
      </c>
      <c r="U17" s="2526">
        <v>83.641533556951103</v>
      </c>
      <c r="V17" s="2526">
        <v>61.786070054229057</v>
      </c>
      <c r="W17" s="2526">
        <v>63.679208322427414</v>
      </c>
      <c r="X17" s="2526">
        <v>19.962325234523711</v>
      </c>
      <c r="Y17" s="2526">
        <v>1611.0811670955004</v>
      </c>
      <c r="Z17" s="2526" t="s">
        <v>734</v>
      </c>
      <c r="AA17" s="2526">
        <v>14.656672012286876</v>
      </c>
      <c r="AB17" s="2526">
        <v>269.75458090289368</v>
      </c>
      <c r="AC17" s="2526">
        <v>163.14940282206766</v>
      </c>
      <c r="AD17" s="2526">
        <v>750.68710594618335</v>
      </c>
      <c r="AE17" s="2526">
        <v>103.48469245835301</v>
      </c>
      <c r="AF17" s="2526">
        <v>63.42940315338722</v>
      </c>
      <c r="AG17" s="2526">
        <v>79.781006351200801</v>
      </c>
      <c r="AH17" s="2526">
        <v>23.703686107152198</v>
      </c>
      <c r="AI17" s="2526">
        <v>2173.3342897428665</v>
      </c>
      <c r="AJ17" s="2652" t="s">
        <v>742</v>
      </c>
      <c r="AK17" s="2576">
        <v>2678.4413883696357</v>
      </c>
      <c r="AL17" s="265">
        <v>-1.1540700851178304E-2</v>
      </c>
      <c r="AM17" s="2565">
        <v>115.78974924581432</v>
      </c>
      <c r="AN17" s="265">
        <v>5.8948348696391289E-2</v>
      </c>
      <c r="AO17" s="2565">
        <v>100.05446801502222</v>
      </c>
      <c r="AP17" s="264">
        <v>0.51538572484358269</v>
      </c>
      <c r="AQ17" s="2576">
        <v>33.416531132275438</v>
      </c>
      <c r="AR17" s="2075"/>
      <c r="AS17" s="2074"/>
      <c r="AT17" s="2073"/>
      <c r="AU17" s="2073"/>
      <c r="AV17" s="2073"/>
      <c r="AW17" s="2095"/>
      <c r="AX17" s="2073"/>
      <c r="AY17" s="2073"/>
      <c r="AZ17" s="2073"/>
      <c r="BA17" s="2526" t="s">
        <v>722</v>
      </c>
      <c r="BB17" s="2526">
        <v>8.0603143456109141</v>
      </c>
      <c r="BC17" s="2526">
        <v>7.3109427171074053</v>
      </c>
      <c r="BD17" s="2526"/>
      <c r="BE17" s="2526"/>
      <c r="BF17" s="2526">
        <v>171.24436485617315</v>
      </c>
      <c r="BG17" s="2526">
        <v>37.429079441420313</v>
      </c>
      <c r="BH17" s="2526"/>
      <c r="BI17" s="2767" t="s">
        <v>740</v>
      </c>
      <c r="BJ17" s="2765">
        <v>0.48</v>
      </c>
      <c r="BK17" s="2765">
        <v>0.44</v>
      </c>
      <c r="BL17" s="2765">
        <v>0.47</v>
      </c>
      <c r="BM17" s="2765">
        <v>0.43</v>
      </c>
      <c r="BN17" s="2765">
        <v>0.41</v>
      </c>
      <c r="BO17" s="2765">
        <v>0.39</v>
      </c>
      <c r="BP17" s="2765">
        <v>0.42</v>
      </c>
      <c r="BQ17" s="2765">
        <v>0.46</v>
      </c>
      <c r="BR17" s="2765">
        <v>0.47</v>
      </c>
      <c r="BS17" s="2584" t="s">
        <v>745</v>
      </c>
      <c r="BT17" s="2581">
        <v>67.147411648214629</v>
      </c>
      <c r="BU17" s="2581">
        <v>27.944085602066068</v>
      </c>
      <c r="BV17" s="2581">
        <v>38.1474002</v>
      </c>
      <c r="BW17" s="2581">
        <v>0.65697478621661187</v>
      </c>
      <c r="BX17" s="2581">
        <v>0.39895105993195501</v>
      </c>
      <c r="BY17" s="2581">
        <v>0</v>
      </c>
      <c r="CA17" s="2616" t="s">
        <v>717</v>
      </c>
      <c r="CB17" s="2654">
        <v>217</v>
      </c>
      <c r="CC17" s="2654">
        <v>218</v>
      </c>
      <c r="CD17" s="2654">
        <v>263</v>
      </c>
      <c r="CE17" s="2654">
        <v>112</v>
      </c>
      <c r="CF17" s="2654">
        <v>118</v>
      </c>
      <c r="CG17" s="2654">
        <v>242</v>
      </c>
      <c r="CH17" s="2654">
        <v>166</v>
      </c>
      <c r="CI17" s="2654">
        <v>207</v>
      </c>
      <c r="CJ17" s="2654">
        <v>245</v>
      </c>
    </row>
    <row r="18" spans="1:88" ht="13.5" customHeight="1" x14ac:dyDescent="0.2">
      <c r="A18" s="2596"/>
      <c r="B18" s="2588"/>
      <c r="C18" s="2588"/>
      <c r="D18" s="2588"/>
      <c r="E18" s="2588"/>
      <c r="F18" s="2588"/>
      <c r="G18" s="2588"/>
      <c r="H18" s="2584" t="s">
        <v>744</v>
      </c>
      <c r="I18" s="2581">
        <v>2471.7378829064455</v>
      </c>
      <c r="J18" s="2583">
        <v>7.7803729246098815E-3</v>
      </c>
      <c r="K18" s="2576">
        <v>775.58055758597675</v>
      </c>
      <c r="L18" s="2576">
        <v>530.06691710265704</v>
      </c>
      <c r="M18" s="2576">
        <v>330.47038447010152</v>
      </c>
      <c r="N18" s="2576">
        <v>835.62002374771009</v>
      </c>
      <c r="O18" s="2576">
        <v>0</v>
      </c>
      <c r="P18" s="2526" t="s">
        <v>714</v>
      </c>
      <c r="Q18" s="2526">
        <v>12.974172341435668</v>
      </c>
      <c r="R18" s="2526">
        <v>48.069534903311485</v>
      </c>
      <c r="S18" s="2526">
        <v>914.71150882674442</v>
      </c>
      <c r="T18" s="2526">
        <v>847.2555251093263</v>
      </c>
      <c r="U18" s="2526">
        <v>313.20736027019649</v>
      </c>
      <c r="V18" s="2526">
        <v>34.24110850774494</v>
      </c>
      <c r="W18" s="2526">
        <v>267.6165483838318</v>
      </c>
      <c r="X18" s="2526">
        <v>45.590811886364712</v>
      </c>
      <c r="Y18" s="2526">
        <v>10796.170478896716</v>
      </c>
      <c r="Z18" s="2526" t="s">
        <v>714</v>
      </c>
      <c r="AA18" s="2526">
        <v>20.294727798088047</v>
      </c>
      <c r="AB18" s="2526">
        <v>74.481357151380564</v>
      </c>
      <c r="AC18" s="2526">
        <v>971.96828200471521</v>
      </c>
      <c r="AD18" s="2526">
        <v>891.77738021481514</v>
      </c>
      <c r="AE18" s="2526">
        <v>329.60167647790024</v>
      </c>
      <c r="AF18" s="2526">
        <v>33.910744062356272</v>
      </c>
      <c r="AG18" s="2526">
        <v>284.69144241763485</v>
      </c>
      <c r="AH18" s="2526">
        <v>44.910234060265452</v>
      </c>
      <c r="AI18" s="2526">
        <v>10899.225564238726</v>
      </c>
      <c r="AJ18" s="2652" t="s">
        <v>744</v>
      </c>
      <c r="AK18" s="2576">
        <v>2471.7378829064455</v>
      </c>
      <c r="AL18" s="264">
        <v>-1.1513496291826983E-2</v>
      </c>
      <c r="AM18" s="2565">
        <v>64.540894132667859</v>
      </c>
      <c r="AN18" s="264">
        <v>5.4221501819027622E-2</v>
      </c>
      <c r="AO18" s="2565">
        <v>34.866250871823269</v>
      </c>
      <c r="AP18" s="265">
        <v>0.16759263681250333</v>
      </c>
      <c r="AQ18" s="2576">
        <v>1.9777009834914159</v>
      </c>
      <c r="AR18" s="2075"/>
      <c r="AS18" s="2074" t="s">
        <v>1385</v>
      </c>
      <c r="AT18" s="2073">
        <v>3.3734499999999987</v>
      </c>
      <c r="AU18" s="2073">
        <v>2.8170772442588712</v>
      </c>
      <c r="AV18" s="2073"/>
      <c r="AW18" s="2073"/>
      <c r="AX18" s="2073">
        <v>10.502469999999997</v>
      </c>
      <c r="AY18" s="2073">
        <v>5.6174803363890167</v>
      </c>
      <c r="AZ18" s="2073"/>
      <c r="BA18" s="2527" t="s">
        <v>726</v>
      </c>
      <c r="BB18" s="2527">
        <v>18.822372173624874</v>
      </c>
      <c r="BC18" s="2527">
        <v>17.072446415986281</v>
      </c>
      <c r="BD18" s="2527"/>
      <c r="BE18" s="2527"/>
      <c r="BF18" s="2527">
        <v>66.138948088799879</v>
      </c>
      <c r="BG18" s="2527">
        <v>14.456066593880831</v>
      </c>
      <c r="BH18" s="2527"/>
      <c r="BI18" s="2766" t="s">
        <v>743</v>
      </c>
      <c r="BJ18" s="2765">
        <v>0.19</v>
      </c>
      <c r="BK18" s="2765">
        <v>0.2</v>
      </c>
      <c r="BL18" s="2765">
        <v>0.2</v>
      </c>
      <c r="BM18" s="2765">
        <v>0.21</v>
      </c>
      <c r="BN18" s="2765">
        <v>0.21</v>
      </c>
      <c r="BO18" s="2765">
        <v>0.22</v>
      </c>
      <c r="BP18" s="2765">
        <v>0.21</v>
      </c>
      <c r="BQ18" s="2765">
        <v>0.26</v>
      </c>
      <c r="BR18" s="2765">
        <v>0.26</v>
      </c>
      <c r="BS18" s="2584" t="s">
        <v>736</v>
      </c>
      <c r="BT18" s="2581">
        <v>64.901054904065873</v>
      </c>
      <c r="BU18" s="2581">
        <v>0.64722775207145156</v>
      </c>
      <c r="BV18" s="2581">
        <v>31.987574649999996</v>
      </c>
      <c r="BW18" s="2581">
        <v>29.77543334470576</v>
      </c>
      <c r="BX18" s="2581">
        <v>2.490819157288668</v>
      </c>
      <c r="BY18" s="2581">
        <v>0</v>
      </c>
    </row>
    <row r="19" spans="1:88" ht="13.5" customHeight="1" x14ac:dyDescent="0.2">
      <c r="A19" s="2596" t="s">
        <v>633</v>
      </c>
      <c r="B19" s="2588">
        <v>151.80505396651739</v>
      </c>
      <c r="C19" s="2588">
        <v>111.17868942451661</v>
      </c>
      <c r="D19" s="2588">
        <v>29.323816782905634</v>
      </c>
      <c r="E19" s="2588">
        <v>17.256216999999999</v>
      </c>
      <c r="F19" s="2588">
        <v>4.6473079290428645</v>
      </c>
      <c r="G19" s="2588">
        <v>314.21108510298251</v>
      </c>
      <c r="H19" s="2584" t="s">
        <v>741</v>
      </c>
      <c r="I19" s="2581">
        <v>1959.4568233841849</v>
      </c>
      <c r="J19" s="2583">
        <v>6.1678485089502622E-3</v>
      </c>
      <c r="K19" s="2576">
        <v>634.16989939391954</v>
      </c>
      <c r="L19" s="2576">
        <v>775.14972058535602</v>
      </c>
      <c r="M19" s="2576">
        <v>54.913184394179332</v>
      </c>
      <c r="N19" s="2576">
        <v>495.22401901073022</v>
      </c>
      <c r="O19" s="2576">
        <v>0</v>
      </c>
      <c r="P19" s="2526" t="s">
        <v>742</v>
      </c>
      <c r="Q19" s="2526">
        <v>33.416531132275438</v>
      </c>
      <c r="R19" s="2526">
        <v>499.04442602144888</v>
      </c>
      <c r="S19" s="2526">
        <v>115.78974924581432</v>
      </c>
      <c r="T19" s="2526">
        <v>432.30271809791373</v>
      </c>
      <c r="U19" s="2526">
        <v>100.05446801502222</v>
      </c>
      <c r="V19" s="2526">
        <v>86.410471278086035</v>
      </c>
      <c r="W19" s="2526">
        <v>76.770472478244784</v>
      </c>
      <c r="X19" s="2526">
        <v>23.283995536777446</v>
      </c>
      <c r="Y19" s="2526">
        <v>2678.4413883696357</v>
      </c>
      <c r="Z19" s="2526" t="s">
        <v>742</v>
      </c>
      <c r="AA19" s="2526">
        <v>21.500067881317726</v>
      </c>
      <c r="AB19" s="2526">
        <v>317.37774247216873</v>
      </c>
      <c r="AC19" s="2526">
        <v>109.34409538326986</v>
      </c>
      <c r="AD19" s="2526">
        <v>403.52642532304333</v>
      </c>
      <c r="AE19" s="2526">
        <v>66.025742736457275</v>
      </c>
      <c r="AF19" s="2526">
        <v>60.383455096524131</v>
      </c>
      <c r="AG19" s="2526">
        <v>47.643710465172248</v>
      </c>
      <c r="AH19" s="2526">
        <v>18.382032271285027</v>
      </c>
      <c r="AI19" s="2526">
        <v>2709.7133798792574</v>
      </c>
      <c r="AJ19" s="2652" t="s">
        <v>741</v>
      </c>
      <c r="AK19" s="2576">
        <v>1959.4568233841849</v>
      </c>
      <c r="AL19" s="264">
        <v>-1.4502581065384155E-2</v>
      </c>
      <c r="AM19" s="2565">
        <v>71.904538478713107</v>
      </c>
      <c r="AN19" s="264">
        <v>2.5904813076439517E-2</v>
      </c>
      <c r="AO19" s="2565">
        <v>42.548149601026736</v>
      </c>
      <c r="AP19" s="264">
        <v>-7.3786104438792188E-2</v>
      </c>
      <c r="AQ19" s="2576">
        <v>2.4710508180993056</v>
      </c>
      <c r="AR19" s="2075"/>
      <c r="AS19" s="2086" t="s">
        <v>1384</v>
      </c>
      <c r="AT19" s="2085">
        <v>0.60824999999999962</v>
      </c>
      <c r="AU19" s="2085">
        <v>0.50793319415448823</v>
      </c>
      <c r="AV19" s="2085"/>
      <c r="AW19" s="2085"/>
      <c r="AX19" s="2085">
        <v>18.117900000000002</v>
      </c>
      <c r="AY19" s="2085">
        <v>9.6907629335444518</v>
      </c>
      <c r="AZ19" s="2085"/>
      <c r="BA19" s="2598" t="s">
        <v>445</v>
      </c>
      <c r="BB19" s="2598">
        <v>26.88268651923579</v>
      </c>
      <c r="BC19" s="2598">
        <v>24.383389133093686</v>
      </c>
      <c r="BD19" s="2598">
        <v>457.5169023971992</v>
      </c>
      <c r="BE19" s="2598">
        <v>103.74532934176852</v>
      </c>
      <c r="BF19" s="2598">
        <v>237.38331294497303</v>
      </c>
      <c r="BG19" s="2598">
        <v>51.885146035301148</v>
      </c>
      <c r="BH19" s="2598">
        <v>44100</v>
      </c>
      <c r="BI19" s="2766" t="s">
        <v>124</v>
      </c>
      <c r="BJ19" s="2765">
        <v>0.55000000000000004</v>
      </c>
      <c r="BK19" s="2765">
        <v>0.64</v>
      </c>
      <c r="BL19" s="2765">
        <v>0.75</v>
      </c>
      <c r="BM19" s="2765">
        <v>0.72</v>
      </c>
      <c r="BN19" s="2765">
        <v>0.94</v>
      </c>
      <c r="BO19" s="2765">
        <v>1.2</v>
      </c>
      <c r="BP19" s="2765">
        <v>1.29</v>
      </c>
      <c r="BQ19" s="2765">
        <v>1.1499999999999999</v>
      </c>
      <c r="BR19" s="2765">
        <v>1.31</v>
      </c>
      <c r="BS19" s="2584" t="s">
        <v>744</v>
      </c>
      <c r="BT19" s="2581">
        <v>64.540894132667859</v>
      </c>
      <c r="BU19" s="2581">
        <v>27.268500484235446</v>
      </c>
      <c r="BV19" s="2581">
        <v>21.425790480000003</v>
      </c>
      <c r="BW19" s="2581">
        <v>3.943901257937775</v>
      </c>
      <c r="BX19" s="2581">
        <v>11.902701910494637</v>
      </c>
      <c r="BY19" s="2581">
        <v>0</v>
      </c>
      <c r="CA19" s="2655"/>
      <c r="CB19" s="2661"/>
      <c r="CC19" s="2661"/>
      <c r="CD19" s="2661"/>
      <c r="CE19" s="2661"/>
      <c r="CF19" s="2661"/>
      <c r="CG19" s="2661"/>
      <c r="CH19" s="2661"/>
      <c r="CI19" s="2661"/>
      <c r="CJ19" s="2661"/>
    </row>
    <row r="20" spans="1:88" ht="13.5" customHeight="1" x14ac:dyDescent="0.2">
      <c r="A20" s="2596"/>
      <c r="B20" s="2588"/>
      <c r="C20" s="2588"/>
      <c r="D20" s="2588"/>
      <c r="E20" s="2588"/>
      <c r="F20" s="2588"/>
      <c r="G20" s="2588"/>
      <c r="H20" s="2584" t="s">
        <v>750</v>
      </c>
      <c r="I20" s="2581">
        <v>1634.4507148158232</v>
      </c>
      <c r="J20" s="2583">
        <v>5.1448157897750757E-3</v>
      </c>
      <c r="K20" s="2576">
        <v>689.98168687943166</v>
      </c>
      <c r="L20" s="2576">
        <v>362.63010122594801</v>
      </c>
      <c r="M20" s="2576">
        <v>187.59253632049308</v>
      </c>
      <c r="N20" s="2576">
        <v>394.24639038995019</v>
      </c>
      <c r="O20" s="2576">
        <v>0</v>
      </c>
      <c r="P20" s="2527" t="s">
        <v>747</v>
      </c>
      <c r="Q20" s="2527">
        <v>-0.57257932435854408</v>
      </c>
      <c r="R20" s="2527">
        <v>-16.436664077672521</v>
      </c>
      <c r="S20" s="2527">
        <v>18.548731941753456</v>
      </c>
      <c r="T20" s="2527">
        <v>133.11661067003669</v>
      </c>
      <c r="U20" s="2527">
        <v>7.589556562635086</v>
      </c>
      <c r="V20" s="2527">
        <v>40.916848582791197</v>
      </c>
      <c r="W20" s="2527">
        <v>6.1505724408145799</v>
      </c>
      <c r="X20" s="2527">
        <v>1.4389841218205073</v>
      </c>
      <c r="Y20" s="2527">
        <v>1393.4197879880817</v>
      </c>
      <c r="Z20" s="2527" t="s">
        <v>747</v>
      </c>
      <c r="AA20" s="2527">
        <v>-0.38313184411094514</v>
      </c>
      <c r="AB20" s="2527">
        <v>-9.1331932057808771</v>
      </c>
      <c r="AC20" s="2527">
        <v>19.84095644901409</v>
      </c>
      <c r="AD20" s="2527">
        <v>118.24342678747398</v>
      </c>
      <c r="AE20" s="2527">
        <v>7.5508552050697038</v>
      </c>
      <c r="AF20" s="2527">
        <v>38.056911341312436</v>
      </c>
      <c r="AG20" s="2527">
        <v>6.1382804231638612</v>
      </c>
      <c r="AH20" s="2527">
        <v>1.4125747819058423</v>
      </c>
      <c r="AI20" s="2527">
        <v>1677.9754264628539</v>
      </c>
      <c r="AJ20" s="2652" t="s">
        <v>745</v>
      </c>
      <c r="AK20" s="2576">
        <v>1634.4507148158232</v>
      </c>
      <c r="AL20" s="264">
        <v>-7.1657325343862543E-2</v>
      </c>
      <c r="AM20" s="2565">
        <v>67.147411648214629</v>
      </c>
      <c r="AN20" s="264">
        <v>-1.2289808219507357E-3</v>
      </c>
      <c r="AO20" s="2565">
        <v>39.134575319018211</v>
      </c>
      <c r="AP20" s="264">
        <v>0.1241945036434354</v>
      </c>
      <c r="AQ20" s="2576">
        <v>3.6959745978804639</v>
      </c>
      <c r="AR20" s="2078"/>
      <c r="AS20" s="2079" t="s">
        <v>1402</v>
      </c>
      <c r="AT20" s="2077">
        <v>3.9816999999999982</v>
      </c>
      <c r="AU20" s="2077">
        <v>3</v>
      </c>
      <c r="AV20" s="2077">
        <v>186.96051202826482</v>
      </c>
      <c r="AW20" s="2077">
        <v>39.031422135337117</v>
      </c>
      <c r="AX20" s="2077">
        <v>28.620370000000001</v>
      </c>
      <c r="AY20" s="2077">
        <v>15.308243269933469</v>
      </c>
      <c r="AZ20" s="2077">
        <v>47900</v>
      </c>
      <c r="BA20" s="2587" t="s">
        <v>591</v>
      </c>
      <c r="BB20" s="2526"/>
      <c r="BC20" s="2526"/>
      <c r="BD20" s="2526"/>
      <c r="BE20" s="2526"/>
      <c r="BF20" s="2526"/>
      <c r="BG20" s="2526"/>
      <c r="BH20" s="2526"/>
      <c r="BI20" s="2768" t="s">
        <v>445</v>
      </c>
      <c r="BJ20" s="2769">
        <f t="shared" ref="BJ20:BR20" si="0">SUM(BJ6:BJ19)</f>
        <v>12.03</v>
      </c>
      <c r="BK20" s="2769">
        <f t="shared" si="0"/>
        <v>11.86</v>
      </c>
      <c r="BL20" s="2769">
        <f t="shared" si="0"/>
        <v>11.979999999999999</v>
      </c>
      <c r="BM20" s="2769">
        <f t="shared" si="0"/>
        <v>11.88</v>
      </c>
      <c r="BN20" s="2769">
        <f t="shared" si="0"/>
        <v>12.43</v>
      </c>
      <c r="BO20" s="2769">
        <f t="shared" si="0"/>
        <v>12.4</v>
      </c>
      <c r="BP20" s="2770">
        <f t="shared" si="0"/>
        <v>12.27</v>
      </c>
      <c r="BQ20" s="2770">
        <f t="shared" si="0"/>
        <v>12.820000000000002</v>
      </c>
      <c r="BR20" s="2770">
        <f t="shared" si="0"/>
        <v>11.630000000000003</v>
      </c>
      <c r="BS20" s="2584" t="s">
        <v>739</v>
      </c>
      <c r="BT20" s="2581">
        <v>45.696223027358357</v>
      </c>
      <c r="BU20" s="2581">
        <v>27.197686430646723</v>
      </c>
      <c r="BV20" s="2581">
        <v>11.94115916</v>
      </c>
      <c r="BW20" s="2581">
        <v>4.8109351441180683</v>
      </c>
      <c r="BX20" s="2581">
        <v>1.7464422925935619</v>
      </c>
      <c r="BY20" s="2581">
        <v>0</v>
      </c>
      <c r="CA20" s="2660"/>
      <c r="CB20" s="2659"/>
      <c r="CC20" s="2659"/>
      <c r="CD20" s="2659"/>
      <c r="CE20" s="2659"/>
      <c r="CF20" s="2659"/>
      <c r="CG20" s="2659"/>
      <c r="CH20" s="2659"/>
      <c r="CI20" s="2659"/>
      <c r="CJ20" s="2659"/>
    </row>
    <row r="21" spans="1:88" ht="13.5" customHeight="1" x14ac:dyDescent="0.2">
      <c r="A21" s="2596" t="s">
        <v>632</v>
      </c>
      <c r="B21" s="2588">
        <v>151.51286863608732</v>
      </c>
      <c r="C21" s="2588">
        <v>112.35384123496746</v>
      </c>
      <c r="D21" s="2588">
        <v>29.428240222006963</v>
      </c>
      <c r="E21" s="2588">
        <v>23.406552999999999</v>
      </c>
      <c r="F21" s="2588">
        <v>5.7126546887895993</v>
      </c>
      <c r="G21" s="2588">
        <v>322.41415778185132</v>
      </c>
      <c r="H21" s="2584" t="s">
        <v>734</v>
      </c>
      <c r="I21" s="2581">
        <v>1611.0811670955004</v>
      </c>
      <c r="J21" s="2583">
        <v>5.071254674091653E-3</v>
      </c>
      <c r="K21" s="2576">
        <v>266.35366300550675</v>
      </c>
      <c r="L21" s="2576">
        <v>375.267802305337</v>
      </c>
      <c r="M21" s="2576">
        <v>449.0641460243844</v>
      </c>
      <c r="N21" s="2576">
        <v>520.39555576027215</v>
      </c>
      <c r="O21" s="2576">
        <v>0</v>
      </c>
      <c r="P21" s="2526" t="s">
        <v>741</v>
      </c>
      <c r="Q21" s="2526">
        <v>2.4710508180993056</v>
      </c>
      <c r="R21" s="2526">
        <v>50.443588010917125</v>
      </c>
      <c r="S21" s="2526">
        <v>71.904538478713107</v>
      </c>
      <c r="T21" s="2526">
        <v>366.96158660197739</v>
      </c>
      <c r="U21" s="2526">
        <v>42.548149601026736</v>
      </c>
      <c r="V21" s="2526">
        <v>59.173107151814698</v>
      </c>
      <c r="W21" s="2526">
        <v>20.905400037962373</v>
      </c>
      <c r="X21" s="2526">
        <v>21.642749563064363</v>
      </c>
      <c r="Y21" s="2526">
        <v>1959.4568233841849</v>
      </c>
      <c r="Z21" s="2526" t="s">
        <v>741</v>
      </c>
      <c r="AA21" s="2526">
        <v>-3.7534263551496222E-2</v>
      </c>
      <c r="AB21" s="2526">
        <v>-0.75510558661304383</v>
      </c>
      <c r="AC21" s="2526">
        <v>70.088898660187439</v>
      </c>
      <c r="AD21" s="2526">
        <v>352.50804152086056</v>
      </c>
      <c r="AE21" s="2526">
        <v>45.937714608833559</v>
      </c>
      <c r="AF21" s="2526">
        <v>65.542069410383718</v>
      </c>
      <c r="AG21" s="2526">
        <v>24.339585575100035</v>
      </c>
      <c r="AH21" s="2526">
        <v>21.598129033733517</v>
      </c>
      <c r="AI21" s="2526">
        <v>1988.2921920815174</v>
      </c>
      <c r="AJ21" s="2652" t="s">
        <v>734</v>
      </c>
      <c r="AK21" s="2576">
        <v>1611.0811670955004</v>
      </c>
      <c r="AL21" s="265">
        <v>-0.25870531068365371</v>
      </c>
      <c r="AM21" s="2565">
        <v>135.37280083284097</v>
      </c>
      <c r="AN21" s="265">
        <v>-0.17025255078328497</v>
      </c>
      <c r="AO21" s="2565">
        <v>83.641533556951103</v>
      </c>
      <c r="AP21" s="265">
        <v>-0.19174970162265983</v>
      </c>
      <c r="AQ21" s="2576">
        <v>-5.2650823728677603</v>
      </c>
      <c r="AR21" s="2075"/>
      <c r="AS21" s="2074"/>
      <c r="AT21" s="2073"/>
      <c r="AU21" s="2073"/>
      <c r="AV21" s="2073"/>
      <c r="AW21" s="2095"/>
      <c r="AX21" s="2073"/>
      <c r="AY21" s="2073"/>
      <c r="AZ21" s="2073"/>
      <c r="BA21" s="2526" t="s">
        <v>722</v>
      </c>
      <c r="BB21" s="2526">
        <v>2.7706708086072558</v>
      </c>
      <c r="BC21" s="2526">
        <v>1.6541318260341824</v>
      </c>
      <c r="BD21" s="2526"/>
      <c r="BE21" s="2526"/>
      <c r="BF21" s="2526">
        <v>70.872430000000008</v>
      </c>
      <c r="BG21" s="2526">
        <v>28.05604878828219</v>
      </c>
      <c r="BH21" s="2526"/>
      <c r="BI21" s="2594"/>
      <c r="BJ21" s="2771"/>
      <c r="BK21" s="2772"/>
      <c r="BL21" s="2773"/>
      <c r="BM21" s="2773"/>
      <c r="BN21" s="2773"/>
      <c r="BO21" s="2774"/>
      <c r="BP21" s="2774"/>
      <c r="BQ21" s="2774"/>
      <c r="BR21" s="2774"/>
      <c r="BS21" s="2584" t="s">
        <v>735</v>
      </c>
      <c r="BT21" s="2581">
        <v>22.713926979748582</v>
      </c>
      <c r="BU21" s="2581">
        <v>3.4650476164855264</v>
      </c>
      <c r="BV21" s="2581">
        <v>0.95728226999999999</v>
      </c>
      <c r="BW21" s="2581">
        <v>15.810663306296291</v>
      </c>
      <c r="BX21" s="2581">
        <v>2.4809337869667623</v>
      </c>
      <c r="BY21" s="2581">
        <v>0</v>
      </c>
      <c r="CA21" s="2678" t="s">
        <v>748</v>
      </c>
      <c r="CB21" s="2658"/>
      <c r="CC21" s="2658"/>
      <c r="CD21" s="2656"/>
      <c r="CE21" s="2656"/>
      <c r="CF21" s="2656"/>
      <c r="CG21" s="2656"/>
      <c r="CH21" s="2656"/>
      <c r="CI21" s="2656"/>
      <c r="CJ21" s="2656"/>
    </row>
    <row r="22" spans="1:88" ht="13.5" customHeight="1" x14ac:dyDescent="0.2">
      <c r="A22" s="2596"/>
      <c r="B22" s="2588"/>
      <c r="C22" s="2588"/>
      <c r="D22" s="2588"/>
      <c r="E22" s="2588"/>
      <c r="F22" s="2588"/>
      <c r="G22" s="2588"/>
      <c r="H22" s="2584" t="s">
        <v>745</v>
      </c>
      <c r="I22" s="2581">
        <v>1610.209059921546</v>
      </c>
      <c r="J22" s="2583">
        <v>5.0685095128467986E-3</v>
      </c>
      <c r="K22" s="2576">
        <v>301.6199349373444</v>
      </c>
      <c r="L22" s="2576">
        <v>832.1485535321699</v>
      </c>
      <c r="M22" s="2576">
        <v>19.079617374565036</v>
      </c>
      <c r="N22" s="2576">
        <v>457.36095407746654</v>
      </c>
      <c r="O22" s="2576">
        <v>0</v>
      </c>
      <c r="P22" s="2526" t="s">
        <v>716</v>
      </c>
      <c r="Q22" s="2526">
        <v>30.307996432639811</v>
      </c>
      <c r="R22" s="2526">
        <v>103.28515097913142</v>
      </c>
      <c r="S22" s="2526">
        <v>395.5272398290457</v>
      </c>
      <c r="T22" s="2526">
        <v>336.974523975024</v>
      </c>
      <c r="U22" s="2526">
        <v>197.81625779625085</v>
      </c>
      <c r="V22" s="2526">
        <v>50.013308282319755</v>
      </c>
      <c r="W22" s="2526">
        <v>184.26535120653739</v>
      </c>
      <c r="X22" s="2526">
        <v>13.550906589713462</v>
      </c>
      <c r="Y22" s="2526">
        <v>11737.600669727826</v>
      </c>
      <c r="Z22" s="2526" t="s">
        <v>716</v>
      </c>
      <c r="AA22" s="2526">
        <v>-7.4936360786629521</v>
      </c>
      <c r="AB22" s="2526">
        <v>-24.375344603901297</v>
      </c>
      <c r="AC22" s="2526">
        <v>352.21894292815676</v>
      </c>
      <c r="AD22" s="2526">
        <v>286.42497513128228</v>
      </c>
      <c r="AE22" s="2526">
        <v>227.10882674932162</v>
      </c>
      <c r="AF22" s="2526">
        <v>64.479447034069864</v>
      </c>
      <c r="AG22" s="2526">
        <v>210.69326721375805</v>
      </c>
      <c r="AH22" s="2526">
        <v>16.415559535563567</v>
      </c>
      <c r="AI22" s="2526">
        <v>12297.075098521625</v>
      </c>
      <c r="AJ22" s="2652" t="s">
        <v>750</v>
      </c>
      <c r="AK22" s="2576">
        <v>1610.209059921546</v>
      </c>
      <c r="AL22" s="264">
        <v>8.0722190767876817E-2</v>
      </c>
      <c r="AM22" s="2565">
        <v>9.4739892778436658</v>
      </c>
      <c r="AN22" s="264">
        <v>-0.12744954590639029</v>
      </c>
      <c r="AO22" s="2565">
        <v>5.0841212257727921</v>
      </c>
      <c r="AP22" s="265">
        <v>4.5157177789119957E-2</v>
      </c>
      <c r="AQ22" s="2576">
        <v>0.35785470691998356</v>
      </c>
      <c r="AR22" s="2075"/>
      <c r="AS22" s="2074" t="s">
        <v>1385</v>
      </c>
      <c r="AT22" s="2073">
        <v>3.3149730600000051</v>
      </c>
      <c r="AU22" s="2073">
        <v>16</v>
      </c>
      <c r="AV22" s="2073"/>
      <c r="AW22" s="2073"/>
      <c r="AX22" s="2073"/>
      <c r="AY22" s="2073"/>
      <c r="AZ22" s="2073"/>
      <c r="BA22" s="2527" t="s">
        <v>726</v>
      </c>
      <c r="BB22" s="2527">
        <v>-5.3675929418442649</v>
      </c>
      <c r="BC22" s="2527">
        <v>-3.2045330996085162</v>
      </c>
      <c r="BD22" s="2527"/>
      <c r="BE22" s="2527"/>
      <c r="BF22" s="2527">
        <v>24.999940000000002</v>
      </c>
      <c r="BG22" s="2527">
        <v>9.8966486170169059</v>
      </c>
      <c r="BH22" s="2527"/>
      <c r="BI22" s="2775" t="s">
        <v>746</v>
      </c>
      <c r="BJ22" s="2748">
        <v>0.25606726893070814</v>
      </c>
      <c r="BK22" s="2758"/>
      <c r="BL22" s="2758"/>
      <c r="BM22" s="2758"/>
      <c r="BN22" s="2758"/>
      <c r="BO22" s="2758"/>
      <c r="BP22" s="2758"/>
      <c r="BQ22" s="2758"/>
      <c r="BR22" s="2758"/>
      <c r="BS22" s="2584" t="s">
        <v>732</v>
      </c>
      <c r="BT22" s="2581">
        <v>19.134986868820206</v>
      </c>
      <c r="BU22" s="2581">
        <v>17.377232863445606</v>
      </c>
      <c r="BV22" s="2581">
        <v>1.7426450799999986</v>
      </c>
      <c r="BW22" s="2581">
        <v>1.438869506839968E-2</v>
      </c>
      <c r="BX22" s="2581">
        <v>7.2023030620256502E-4</v>
      </c>
      <c r="BY22" s="2581">
        <v>0</v>
      </c>
      <c r="CA22" s="2636" t="s">
        <v>749</v>
      </c>
      <c r="CB22" s="2654"/>
      <c r="CC22" s="2654"/>
      <c r="CD22" s="2656"/>
      <c r="CE22" s="2656"/>
      <c r="CF22" s="2656"/>
      <c r="CG22" s="2656"/>
      <c r="CH22" s="2656"/>
      <c r="CI22" s="2656"/>
      <c r="CJ22" s="2656"/>
    </row>
    <row r="23" spans="1:88" ht="13.5" customHeight="1" x14ac:dyDescent="0.2">
      <c r="A23" s="2596" t="s">
        <v>631</v>
      </c>
      <c r="B23" s="2588">
        <v>152.41905901450826</v>
      </c>
      <c r="C23" s="2588">
        <v>114.2269043116751</v>
      </c>
      <c r="D23" s="2588">
        <v>30.129465537825986</v>
      </c>
      <c r="E23" s="2588">
        <v>23.225176000000001</v>
      </c>
      <c r="F23" s="2588">
        <v>4.9966676961109009</v>
      </c>
      <c r="G23" s="2588">
        <v>324.99727256012022</v>
      </c>
      <c r="H23" s="2584" t="s">
        <v>747</v>
      </c>
      <c r="I23" s="2581">
        <v>1393.4197879880817</v>
      </c>
      <c r="J23" s="2583">
        <v>4.3861145900835202E-3</v>
      </c>
      <c r="K23" s="2576">
        <v>677.38211129616923</v>
      </c>
      <c r="L23" s="2576">
        <v>344.06731285000194</v>
      </c>
      <c r="M23" s="2576">
        <v>125.4175155142473</v>
      </c>
      <c r="N23" s="2576">
        <v>246.5528483276629</v>
      </c>
      <c r="O23" s="2576">
        <v>0</v>
      </c>
      <c r="P23" s="2526" t="s">
        <v>745</v>
      </c>
      <c r="Q23" s="2526">
        <v>3.6959745978804639</v>
      </c>
      <c r="R23" s="2526">
        <v>90.451784550675598</v>
      </c>
      <c r="S23" s="2526">
        <v>67.147411648214629</v>
      </c>
      <c r="T23" s="2526">
        <v>410.82555160301104</v>
      </c>
      <c r="U23" s="2526">
        <v>39.134575319018211</v>
      </c>
      <c r="V23" s="2526">
        <v>58.281584291058451</v>
      </c>
      <c r="W23" s="2526">
        <v>38.31246553990178</v>
      </c>
      <c r="X23" s="2526">
        <v>0.82210977911642513</v>
      </c>
      <c r="Y23" s="2526">
        <v>1634.4507148158232</v>
      </c>
      <c r="Z23" s="2526" t="s">
        <v>745</v>
      </c>
      <c r="AA23" s="2526">
        <v>-1.7896596828698978</v>
      </c>
      <c r="AB23" s="2526">
        <v>-40.659958520851724</v>
      </c>
      <c r="AC23" s="2526">
        <v>67.230036073207657</v>
      </c>
      <c r="AD23" s="2526">
        <v>381.85618532072476</v>
      </c>
      <c r="AE23" s="2526">
        <v>34.81121388886514</v>
      </c>
      <c r="AF23" s="2526">
        <v>51.779258084822018</v>
      </c>
      <c r="AG23" s="2526">
        <v>34.017876555435855</v>
      </c>
      <c r="AH23" s="2526">
        <v>0.79333733342928769</v>
      </c>
      <c r="AI23" s="2526">
        <v>1760.6114201539119</v>
      </c>
      <c r="AJ23" s="2652" t="s">
        <v>747</v>
      </c>
      <c r="AK23" s="2576">
        <v>1393.4197879880817</v>
      </c>
      <c r="AL23" s="264">
        <v>-0.16958272093090843</v>
      </c>
      <c r="AM23" s="2565">
        <v>18.548731941753456</v>
      </c>
      <c r="AN23" s="264">
        <v>-6.5129143878789472E-2</v>
      </c>
      <c r="AO23" s="2565">
        <v>7.589556562635086</v>
      </c>
      <c r="AP23" s="265">
        <v>5.1254270561827079E-3</v>
      </c>
      <c r="AQ23" s="2576">
        <v>-0.57257932435854408</v>
      </c>
      <c r="AR23" s="2075"/>
      <c r="AS23" s="2086" t="s">
        <v>1384</v>
      </c>
      <c r="AT23" s="2085">
        <v>-1.3316200000000009</v>
      </c>
      <c r="AU23" s="2085">
        <v>-6</v>
      </c>
      <c r="AV23" s="2085"/>
      <c r="AW23" s="2085"/>
      <c r="AX23" s="2085"/>
      <c r="AY23" s="2085"/>
      <c r="AZ23" s="2085"/>
      <c r="BA23" s="2598" t="s">
        <v>445</v>
      </c>
      <c r="BB23" s="2598">
        <v>-2.5969221332370092</v>
      </c>
      <c r="BC23" s="2598">
        <v>-1.550401273574334</v>
      </c>
      <c r="BD23" s="2598">
        <v>252.61016094896581</v>
      </c>
      <c r="BE23" s="2598">
        <v>37.703009096860569</v>
      </c>
      <c r="BF23" s="2598">
        <v>95.872370000000018</v>
      </c>
      <c r="BG23" s="2598">
        <v>37.952697405299098</v>
      </c>
      <c r="BH23" s="2598">
        <v>67000</v>
      </c>
      <c r="BI23" s="2775" t="s">
        <v>713</v>
      </c>
      <c r="BJ23" s="2748">
        <v>0.12310203213956082</v>
      </c>
      <c r="BK23" s="2758"/>
      <c r="BL23" s="2758"/>
      <c r="BM23" s="2758"/>
      <c r="BN23" s="2758"/>
      <c r="BO23" s="2758"/>
      <c r="BP23" s="2758"/>
      <c r="BQ23" s="2758"/>
      <c r="BR23" s="2758"/>
      <c r="BS23" s="2584" t="s">
        <v>747</v>
      </c>
      <c r="BT23" s="2581">
        <v>18.548731941753456</v>
      </c>
      <c r="BU23" s="2581">
        <v>11.848360324975786</v>
      </c>
      <c r="BV23" s="2581">
        <v>6.3587627999999992</v>
      </c>
      <c r="BW23" s="2581">
        <v>0.3152900520563926</v>
      </c>
      <c r="BX23" s="2581">
        <v>2.6318764721277151E-2</v>
      </c>
      <c r="BY23" s="2581">
        <v>0</v>
      </c>
      <c r="CA23" s="2657"/>
      <c r="CB23" s="2654"/>
      <c r="CC23" s="2654"/>
      <c r="CD23" s="2656"/>
      <c r="CE23" s="2656"/>
      <c r="CF23" s="2656"/>
      <c r="CG23" s="2656"/>
      <c r="CH23" s="2656"/>
      <c r="CI23" s="2656"/>
      <c r="CJ23" s="2656"/>
    </row>
    <row r="24" spans="1:88" ht="13.5" customHeight="1" x14ac:dyDescent="0.2">
      <c r="A24" s="2596"/>
      <c r="B24" s="2588"/>
      <c r="C24" s="2588"/>
      <c r="D24" s="2588"/>
      <c r="E24" s="2588"/>
      <c r="F24" s="2588"/>
      <c r="G24" s="2588"/>
      <c r="H24" s="2584" t="s">
        <v>738</v>
      </c>
      <c r="I24" s="2581">
        <v>1043.5705752914691</v>
      </c>
      <c r="J24" s="2583">
        <v>3.2848823918861384E-3</v>
      </c>
      <c r="K24" s="2576">
        <v>43.408043924351723</v>
      </c>
      <c r="L24" s="2576">
        <v>342.11217949000002</v>
      </c>
      <c r="M24" s="2576">
        <v>265.85467225471058</v>
      </c>
      <c r="N24" s="2576">
        <v>383.71939657419523</v>
      </c>
      <c r="O24" s="2576">
        <v>8.4762830482115099</v>
      </c>
      <c r="P24" s="2526" t="s">
        <v>744</v>
      </c>
      <c r="Q24" s="2526">
        <v>1.9777009834914159</v>
      </c>
      <c r="R24" s="2526">
        <v>32.005027671718878</v>
      </c>
      <c r="S24" s="2526">
        <v>64.540894132667859</v>
      </c>
      <c r="T24" s="2526">
        <v>261.11544666207112</v>
      </c>
      <c r="U24" s="2526">
        <v>34.866250871823269</v>
      </c>
      <c r="V24" s="2526">
        <v>54.02195203579533</v>
      </c>
      <c r="W24" s="2526">
        <v>30.385945973003512</v>
      </c>
      <c r="X24" s="2526">
        <v>4.4803048988197531</v>
      </c>
      <c r="Y24" s="2526">
        <v>2471.7378829064455</v>
      </c>
      <c r="Z24" s="2526" t="s">
        <v>744</v>
      </c>
      <c r="AA24" s="2526">
        <v>1.5886737842198535</v>
      </c>
      <c r="AB24" s="2526">
        <v>25.413416290723315</v>
      </c>
      <c r="AC24" s="2526">
        <v>61.221379018834732</v>
      </c>
      <c r="AD24" s="2526">
        <v>244.83383661766442</v>
      </c>
      <c r="AE24" s="2526">
        <v>29.861657030492417</v>
      </c>
      <c r="AF24" s="2526">
        <v>48.776518120092476</v>
      </c>
      <c r="AG24" s="2526">
        <v>26.703780625734399</v>
      </c>
      <c r="AH24" s="2526">
        <v>3.1578764047580181</v>
      </c>
      <c r="AI24" s="2526">
        <v>2500.5276992999461</v>
      </c>
      <c r="AJ24" s="2652" t="s">
        <v>738</v>
      </c>
      <c r="AK24" s="2576">
        <v>1043.5705752914691</v>
      </c>
      <c r="AL24" s="264">
        <v>-9.6438762067296055E-2</v>
      </c>
      <c r="AM24" s="2565">
        <v>15.759724572969933</v>
      </c>
      <c r="AN24" s="265">
        <v>-0.85383131774648457</v>
      </c>
      <c r="AO24" s="2565">
        <v>26.263743745219802</v>
      </c>
      <c r="AP24" s="265">
        <v>-5.9424829754051223E-2</v>
      </c>
      <c r="AQ24" s="2576">
        <v>-2.8094483029962527</v>
      </c>
      <c r="AR24" s="2078"/>
      <c r="AS24" s="2079" t="s">
        <v>1401</v>
      </c>
      <c r="AT24" s="2077">
        <v>1.9833530600000042</v>
      </c>
      <c r="AU24" s="2077">
        <v>10</v>
      </c>
      <c r="AV24" s="2077"/>
      <c r="AW24" s="2077"/>
      <c r="AX24" s="2077"/>
      <c r="AY24" s="2077"/>
      <c r="AZ24" s="2077"/>
      <c r="BA24" s="2587" t="s">
        <v>751</v>
      </c>
      <c r="BB24" s="2526"/>
      <c r="BC24" s="2526"/>
      <c r="BD24" s="2526"/>
      <c r="BE24" s="2526"/>
      <c r="BF24" s="2526"/>
      <c r="BG24" s="2526"/>
      <c r="BH24" s="2526"/>
      <c r="BI24" s="2747" t="s">
        <v>1412</v>
      </c>
      <c r="BJ24" s="2749">
        <v>0.1665288053885646</v>
      </c>
      <c r="BS24" s="2584" t="s">
        <v>738</v>
      </c>
      <c r="BT24" s="2581">
        <v>15.759724572969933</v>
      </c>
      <c r="BU24" s="2581">
        <v>0.54752367373291722</v>
      </c>
      <c r="BV24" s="2581">
        <v>11.306890080000001</v>
      </c>
      <c r="BW24" s="2581">
        <v>3.6274380110716136</v>
      </c>
      <c r="BX24" s="2581">
        <v>0.27787280816540177</v>
      </c>
      <c r="BY24" s="2581">
        <v>0</v>
      </c>
      <c r="CA24" s="2655"/>
      <c r="CB24" s="2654"/>
      <c r="CC24" s="2654"/>
      <c r="CD24" s="2653"/>
      <c r="CE24" s="2653"/>
      <c r="CF24" s="2653"/>
      <c r="CG24" s="2653"/>
      <c r="CH24" s="2653"/>
      <c r="CI24" s="2653"/>
      <c r="CJ24" s="2653"/>
    </row>
    <row r="25" spans="1:88" ht="13.5" customHeight="1" x14ac:dyDescent="0.2">
      <c r="A25" s="2596" t="s">
        <v>630</v>
      </c>
      <c r="B25" s="2588">
        <v>155.05880805381111</v>
      </c>
      <c r="C25" s="2588">
        <v>115.97517054872806</v>
      </c>
      <c r="D25" s="2588">
        <v>29.54149642186654</v>
      </c>
      <c r="E25" s="2588">
        <v>25.711055000000002</v>
      </c>
      <c r="F25" s="2588">
        <v>6.2505280415822773</v>
      </c>
      <c r="G25" s="2588">
        <v>332.53705806598799</v>
      </c>
      <c r="H25" s="2584" t="s">
        <v>736</v>
      </c>
      <c r="I25" s="2581">
        <v>855.53143041593728</v>
      </c>
      <c r="J25" s="2583">
        <v>2.6929852163506537E-3</v>
      </c>
      <c r="K25" s="2576">
        <v>14.347110124374268</v>
      </c>
      <c r="L25" s="2576">
        <v>200.41561738753401</v>
      </c>
      <c r="M25" s="2576">
        <v>140.0655830079647</v>
      </c>
      <c r="N25" s="2576">
        <v>387.78304213556657</v>
      </c>
      <c r="O25" s="2576">
        <v>112.92007776049768</v>
      </c>
      <c r="P25" s="2526" t="s">
        <v>736</v>
      </c>
      <c r="Q25" s="2526">
        <v>-4.1391977304617775</v>
      </c>
      <c r="R25" s="2526">
        <v>-193.52638995153723</v>
      </c>
      <c r="S25" s="2526">
        <v>64.901054904065873</v>
      </c>
      <c r="T25" s="2526">
        <v>758.60514993017455</v>
      </c>
      <c r="U25" s="2526">
        <v>38.075186184148293</v>
      </c>
      <c r="V25" s="2526">
        <v>58.666513572744691</v>
      </c>
      <c r="W25" s="2526">
        <v>37.365423269313418</v>
      </c>
      <c r="X25" s="2526">
        <v>0.70976291483487375</v>
      </c>
      <c r="Y25" s="2526">
        <v>855.53143041593728</v>
      </c>
      <c r="Z25" s="2526" t="s">
        <v>736</v>
      </c>
      <c r="AA25" s="2526">
        <v>-1.5017994088578126</v>
      </c>
      <c r="AB25" s="2526">
        <v>-84.814393435525218</v>
      </c>
      <c r="AC25" s="2526">
        <v>106.81442550179625</v>
      </c>
      <c r="AD25" s="2526">
        <v>1508.0910033099951</v>
      </c>
      <c r="AE25" s="2526">
        <v>42.280245086880527</v>
      </c>
      <c r="AF25" s="2526">
        <v>39.582897991778758</v>
      </c>
      <c r="AG25" s="2526">
        <v>41.639522305026539</v>
      </c>
      <c r="AH25" s="2526">
        <v>0.64072278185398823</v>
      </c>
      <c r="AI25" s="2526">
        <v>708.27572916592783</v>
      </c>
      <c r="AJ25" s="2652" t="s">
        <v>736</v>
      </c>
      <c r="AK25" s="2576">
        <v>855.53143041593728</v>
      </c>
      <c r="AL25" s="265">
        <v>0.20790730952113684</v>
      </c>
      <c r="AM25" s="2565">
        <v>64.901054904065873</v>
      </c>
      <c r="AN25" s="264">
        <v>-0.39239428944946708</v>
      </c>
      <c r="AO25" s="2565">
        <v>38.075186184148293</v>
      </c>
      <c r="AP25" s="264">
        <v>-9.9456824199844918E-2</v>
      </c>
      <c r="AQ25" s="2576">
        <v>-4.1391977304617775</v>
      </c>
      <c r="AR25" s="2078"/>
      <c r="AS25" s="2079"/>
      <c r="AT25" s="2077"/>
      <c r="AU25" s="2077"/>
      <c r="AV25" s="2077"/>
      <c r="AW25" s="2077"/>
      <c r="AX25" s="2077"/>
      <c r="AY25" s="2077"/>
      <c r="AZ25" s="2077"/>
      <c r="BA25" s="2526" t="s">
        <v>722</v>
      </c>
      <c r="BB25" s="2526">
        <v>1.7562115499999977</v>
      </c>
      <c r="BC25" s="2526">
        <v>8.362912142857132</v>
      </c>
      <c r="BD25" s="2526"/>
      <c r="BE25" s="2526"/>
      <c r="BF25" s="2526"/>
      <c r="BG25" s="2526"/>
      <c r="BH25" s="2526"/>
      <c r="BI25" s="2747" t="s">
        <v>720</v>
      </c>
      <c r="BJ25" s="2749">
        <v>1.8928159413986533E-2</v>
      </c>
      <c r="BS25" s="2584" t="s">
        <v>750</v>
      </c>
      <c r="BT25" s="2581">
        <v>9.4739892778436658</v>
      </c>
      <c r="BU25" s="2581">
        <v>5.8670518131927247</v>
      </c>
      <c r="BV25" s="2581">
        <v>0.83944825999999995</v>
      </c>
      <c r="BW25" s="2581">
        <v>0.46244235827564578</v>
      </c>
      <c r="BX25" s="2581">
        <v>2.3050468463752947</v>
      </c>
      <c r="BY25" s="2581">
        <v>0</v>
      </c>
      <c r="CA25" s="2586"/>
    </row>
    <row r="26" spans="1:88" ht="13.5" customHeight="1" thickBot="1" x14ac:dyDescent="0.25">
      <c r="A26" s="2596"/>
      <c r="B26" s="2588"/>
      <c r="C26" s="2588"/>
      <c r="D26" s="2588"/>
      <c r="E26" s="2588"/>
      <c r="F26" s="2588"/>
      <c r="G26" s="2588"/>
      <c r="H26" s="2584" t="s">
        <v>752</v>
      </c>
      <c r="I26" s="2581">
        <v>76.080237147486585</v>
      </c>
      <c r="J26" s="2583">
        <v>2.3948033539226537E-4</v>
      </c>
      <c r="K26" s="2576">
        <v>4.1977843735772602</v>
      </c>
      <c r="L26" s="2576">
        <v>63.062240566781597</v>
      </c>
      <c r="M26" s="2576">
        <v>4.7339027331871945E-2</v>
      </c>
      <c r="N26" s="2576">
        <v>8.7728731797958641</v>
      </c>
      <c r="O26" s="2576">
        <v>0</v>
      </c>
      <c r="P26" s="2526" t="s">
        <v>718</v>
      </c>
      <c r="Q26" s="2526">
        <v>-21.620364089014359</v>
      </c>
      <c r="R26" s="2526">
        <v>-62.575922042267571</v>
      </c>
      <c r="S26" s="2526">
        <v>283.61029835278413</v>
      </c>
      <c r="T26" s="2526">
        <v>205.21365698376098</v>
      </c>
      <c r="U26" s="2526">
        <v>162.88291070693438</v>
      </c>
      <c r="V26" s="2526">
        <v>57.431945050289954</v>
      </c>
      <c r="W26" s="2526">
        <v>162.54650402215657</v>
      </c>
      <c r="X26" s="2526">
        <v>0.33640668477781727</v>
      </c>
      <c r="Y26" s="2526">
        <v>13820.244837565895</v>
      </c>
      <c r="Z26" s="2526" t="s">
        <v>718</v>
      </c>
      <c r="AA26" s="2526">
        <v>16.025418454003113</v>
      </c>
      <c r="AB26" s="2526">
        <v>51.301310155142325</v>
      </c>
      <c r="AC26" s="2526">
        <v>334.72179309061107</v>
      </c>
      <c r="AD26" s="2526">
        <v>267.88171822648059</v>
      </c>
      <c r="AE26" s="2526">
        <v>215.7731480184523</v>
      </c>
      <c r="AF26" s="2526">
        <v>64.46342977137472</v>
      </c>
      <c r="AG26" s="2526">
        <v>215.53377467164748</v>
      </c>
      <c r="AH26" s="2526">
        <v>0.2393733468048625</v>
      </c>
      <c r="AI26" s="2526">
        <v>12495.133871271521</v>
      </c>
      <c r="AJ26" s="2652" t="s">
        <v>752</v>
      </c>
      <c r="AK26" s="2576">
        <v>76.080237147486585</v>
      </c>
      <c r="AL26" s="264">
        <v>-0.11627795015826592</v>
      </c>
      <c r="AM26" s="2565">
        <v>1.1073604020434737</v>
      </c>
      <c r="AN26" s="265">
        <v>-6.4804501447931874E-3</v>
      </c>
      <c r="AO26" s="2565">
        <v>0.87594213140564703</v>
      </c>
      <c r="AP26" s="264">
        <v>0.52002115438177032</v>
      </c>
      <c r="AQ26" s="2576">
        <v>-1.5408468202141729E-4</v>
      </c>
      <c r="AR26" s="2078"/>
      <c r="AS26" s="2079" t="s">
        <v>124</v>
      </c>
      <c r="AT26" s="2077"/>
      <c r="AU26" s="2077"/>
      <c r="AV26" s="2077"/>
      <c r="AW26" s="2077"/>
      <c r="AX26" s="2077"/>
      <c r="AY26" s="2077"/>
      <c r="AZ26" s="2077">
        <v>100</v>
      </c>
      <c r="BA26" s="2527" t="s">
        <v>726</v>
      </c>
      <c r="BB26" s="2527">
        <v>-0.76183373000000032</v>
      </c>
      <c r="BC26" s="2527">
        <v>-3.627779666666668</v>
      </c>
      <c r="BD26" s="2527"/>
      <c r="BE26" s="2527"/>
      <c r="BF26" s="2527"/>
      <c r="BG26" s="2527"/>
      <c r="BH26" s="2527"/>
      <c r="BI26" s="2747" t="s">
        <v>723</v>
      </c>
      <c r="BJ26" s="2749">
        <v>2.1100769230536894E-2</v>
      </c>
      <c r="BS26" s="2584" t="s">
        <v>737</v>
      </c>
      <c r="BT26" s="2581">
        <v>8.5723289999999999</v>
      </c>
      <c r="BU26" s="2581">
        <v>0</v>
      </c>
      <c r="BV26" s="2581">
        <v>8.5723289999999999</v>
      </c>
      <c r="BW26" s="2581">
        <v>0</v>
      </c>
      <c r="BX26" s="2581">
        <v>0</v>
      </c>
      <c r="BY26" s="2581">
        <v>0</v>
      </c>
      <c r="CA26" s="2624" t="s">
        <v>142</v>
      </c>
      <c r="CB26" s="2651" t="s">
        <v>1400</v>
      </c>
      <c r="CC26" s="2651" t="s">
        <v>1399</v>
      </c>
      <c r="CD26" s="2651" t="s">
        <v>144</v>
      </c>
      <c r="CE26" s="2651" t="s">
        <v>145</v>
      </c>
      <c r="CF26" s="2651" t="s">
        <v>146</v>
      </c>
      <c r="CG26" s="2651" t="s">
        <v>147</v>
      </c>
      <c r="CH26" s="2651" t="s">
        <v>148</v>
      </c>
      <c r="CI26" s="2651" t="s">
        <v>149</v>
      </c>
      <c r="CJ26" s="2651" t="s">
        <v>150</v>
      </c>
    </row>
    <row r="27" spans="1:88" ht="13.5" customHeight="1" thickBot="1" x14ac:dyDescent="0.25">
      <c r="A27" s="2596" t="s">
        <v>629</v>
      </c>
      <c r="B27" s="2588">
        <v>157.50276573201143</v>
      </c>
      <c r="C27" s="2588">
        <v>120.35389379686991</v>
      </c>
      <c r="D27" s="2588">
        <v>30.605614922971021</v>
      </c>
      <c r="E27" s="2588">
        <v>23.717839000000001</v>
      </c>
      <c r="F27" s="2588">
        <v>5.0232266996890793</v>
      </c>
      <c r="G27" s="2588">
        <v>337.20334015154145</v>
      </c>
      <c r="H27" s="2579" t="s">
        <v>737</v>
      </c>
      <c r="I27" s="2568">
        <v>0</v>
      </c>
      <c r="J27" s="2555">
        <v>0</v>
      </c>
      <c r="K27" s="2554">
        <v>0</v>
      </c>
      <c r="L27" s="2554">
        <v>0</v>
      </c>
      <c r="M27" s="2554">
        <v>0</v>
      </c>
      <c r="N27" s="2554">
        <v>0</v>
      </c>
      <c r="O27" s="2554">
        <v>0</v>
      </c>
      <c r="P27" s="2526" t="s">
        <v>724</v>
      </c>
      <c r="Q27" s="2526">
        <v>-2.7475174589809832</v>
      </c>
      <c r="R27" s="2526">
        <v>-23.948112235447937</v>
      </c>
      <c r="S27" s="2526">
        <v>265.78785673989313</v>
      </c>
      <c r="T27" s="2526">
        <v>579.16987963261693</v>
      </c>
      <c r="U27" s="2526">
        <v>116.51386517808133</v>
      </c>
      <c r="V27" s="2526">
        <v>43.837166455691317</v>
      </c>
      <c r="W27" s="2526">
        <v>108.53407441642412</v>
      </c>
      <c r="X27" s="2526">
        <v>7.9797907616572221</v>
      </c>
      <c r="Y27" s="2526">
        <v>4589.1173917485066</v>
      </c>
      <c r="Z27" s="2526" t="s">
        <v>724</v>
      </c>
      <c r="AA27" s="2526">
        <v>-6.5173815960371945E-2</v>
      </c>
      <c r="AB27" s="2526">
        <v>-0.497147198625635</v>
      </c>
      <c r="AC27" s="2526">
        <v>357.53446949838491</v>
      </c>
      <c r="AD27" s="2526">
        <v>681.82005804026198</v>
      </c>
      <c r="AE27" s="2526">
        <v>135.05874195426244</v>
      </c>
      <c r="AF27" s="2526">
        <v>37.775026878876233</v>
      </c>
      <c r="AG27" s="2526">
        <v>123.12268275846667</v>
      </c>
      <c r="AH27" s="2526">
        <v>11.936059195795794</v>
      </c>
      <c r="AI27" s="2526">
        <v>5243.8244560601097</v>
      </c>
      <c r="AJ27" s="2556" t="s">
        <v>737</v>
      </c>
      <c r="AK27" s="2554">
        <v>0</v>
      </c>
      <c r="AL27" s="268">
        <v>-1</v>
      </c>
      <c r="AM27" s="2554">
        <v>8.5723289999999999</v>
      </c>
      <c r="AN27" s="268">
        <v>0.47281174457617942</v>
      </c>
      <c r="AO27" s="2554">
        <v>2.488907211724678</v>
      </c>
      <c r="AP27" s="269">
        <v>0.20161737547820946</v>
      </c>
      <c r="AQ27" s="2554">
        <v>6.0817206410826854</v>
      </c>
      <c r="AR27" s="2078"/>
      <c r="AS27" s="2079"/>
      <c r="AT27" s="2077"/>
      <c r="AU27" s="2077"/>
      <c r="AV27" s="2077"/>
      <c r="AW27" s="2100"/>
      <c r="AX27" s="2077"/>
      <c r="AY27" s="2077"/>
      <c r="AZ27" s="2077"/>
      <c r="BA27" s="2598" t="s">
        <v>445</v>
      </c>
      <c r="BB27" s="2598">
        <v>0.99437781999999741</v>
      </c>
      <c r="BC27" s="2598">
        <v>4.7351324761904641</v>
      </c>
      <c r="BD27" s="2598"/>
      <c r="BE27" s="2598"/>
      <c r="BF27" s="2598"/>
      <c r="BG27" s="2598"/>
      <c r="BH27" s="2598"/>
      <c r="BI27" s="2750" t="s">
        <v>727</v>
      </c>
      <c r="BJ27" s="2749">
        <v>6.2969205280660703E-2</v>
      </c>
      <c r="BS27" s="2650" t="s">
        <v>752</v>
      </c>
      <c r="BT27" s="2649">
        <v>1.1073604020434737</v>
      </c>
      <c r="BU27" s="2649">
        <v>1.0888572043473582E-2</v>
      </c>
      <c r="BV27" s="2649">
        <v>1.09647183</v>
      </c>
      <c r="BW27" s="2649">
        <v>0</v>
      </c>
      <c r="BX27" s="2649">
        <v>0</v>
      </c>
      <c r="BY27" s="2649">
        <v>0</v>
      </c>
      <c r="CA27" s="2616" t="s">
        <v>753</v>
      </c>
      <c r="CB27" s="2615">
        <v>5549.9635891539692</v>
      </c>
      <c r="CC27" s="2615">
        <v>5733.7763198266166</v>
      </c>
      <c r="CD27" s="2615">
        <v>6308.6343360443834</v>
      </c>
      <c r="CE27" s="2615">
        <v>6084.1888644808878</v>
      </c>
      <c r="CF27" s="2632">
        <v>5960.2577776188919</v>
      </c>
      <c r="CG27" s="2632">
        <v>5485.8049985066491</v>
      </c>
      <c r="CH27" s="2632">
        <v>5810.5096094279997</v>
      </c>
      <c r="CI27" s="2632">
        <v>6166.1826786118172</v>
      </c>
      <c r="CJ27" s="2632">
        <v>6424.8831823919681</v>
      </c>
    </row>
    <row r="28" spans="1:88" ht="13.5" customHeight="1" x14ac:dyDescent="0.2">
      <c r="A28" s="2596"/>
      <c r="B28" s="2588"/>
      <c r="C28" s="2588"/>
      <c r="D28" s="2588"/>
      <c r="E28" s="2588"/>
      <c r="F28" s="2588"/>
      <c r="G28" s="2588"/>
      <c r="H28" s="2574"/>
      <c r="I28" s="2570">
        <v>133787.92134895967</v>
      </c>
      <c r="J28" s="2566">
        <v>0.42112876454330761</v>
      </c>
      <c r="K28" s="2565">
        <v>36657.208588098641</v>
      </c>
      <c r="L28" s="2565">
        <v>25938.950122620441</v>
      </c>
      <c r="M28" s="2565">
        <v>27204.859905871934</v>
      </c>
      <c r="N28" s="2565">
        <v>41868.05944465482</v>
      </c>
      <c r="O28" s="2565">
        <v>2118.8432877138416</v>
      </c>
      <c r="P28" s="2527" t="s">
        <v>732</v>
      </c>
      <c r="Q28" s="2527">
        <v>-0.56209714358615237</v>
      </c>
      <c r="R28" s="2527">
        <v>-7.6302609180122047</v>
      </c>
      <c r="S28" s="2527">
        <v>19.134986868820206</v>
      </c>
      <c r="T28" s="2527">
        <v>64.937593144634732</v>
      </c>
      <c r="U28" s="2527">
        <v>42.095740158690042</v>
      </c>
      <c r="V28" s="2527">
        <v>219.99356700517825</v>
      </c>
      <c r="W28" s="2527">
        <v>23.141071972336746</v>
      </c>
      <c r="X28" s="2527">
        <v>18.954668186353295</v>
      </c>
      <c r="Y28" s="2527">
        <v>2946.673250762633</v>
      </c>
      <c r="Z28" s="2527" t="s">
        <v>732</v>
      </c>
      <c r="AA28" s="2527">
        <v>-4.9947331516991254</v>
      </c>
      <c r="AB28" s="2527">
        <v>-41.037236232218177</v>
      </c>
      <c r="AC28" s="2527">
        <v>19.742147469976853</v>
      </c>
      <c r="AD28" s="2527">
        <v>40.550873532709375</v>
      </c>
      <c r="AE28" s="2527">
        <v>54.920703738841809</v>
      </c>
      <c r="AF28" s="2527">
        <v>278.1901200077815</v>
      </c>
      <c r="AG28" s="2527">
        <v>33.393949492633375</v>
      </c>
      <c r="AH28" s="2527">
        <v>21.526754246208437</v>
      </c>
      <c r="AI28" s="2527">
        <v>4868.4888265236332</v>
      </c>
      <c r="AJ28" s="2567"/>
      <c r="AK28" s="2565">
        <v>133787.92034895968</v>
      </c>
      <c r="AL28" s="2566">
        <v>-1.3485274781015794E-2</v>
      </c>
      <c r="AM28" s="2565">
        <v>3688.1273326557475</v>
      </c>
      <c r="AN28" s="2566">
        <v>-3.1117044406637984E-2</v>
      </c>
      <c r="AO28" s="2565">
        <v>1964.9574307572107</v>
      </c>
      <c r="AP28" s="2566">
        <v>-1.8523576299345413E-2</v>
      </c>
      <c r="AQ28" s="2565">
        <v>130.21659672787331</v>
      </c>
      <c r="AR28" s="2075"/>
      <c r="AS28" s="2074" t="s">
        <v>1385</v>
      </c>
      <c r="AT28" s="2073">
        <v>1.2566387694824663</v>
      </c>
      <c r="AU28" s="2073">
        <v>0.34310956163343787</v>
      </c>
      <c r="AV28" s="2073"/>
      <c r="AW28" s="2095"/>
      <c r="AX28" s="2073">
        <v>517.84310170641902</v>
      </c>
      <c r="AY28" s="2073">
        <v>22.003790958332253</v>
      </c>
      <c r="AZ28" s="2073"/>
      <c r="BA28" s="2599" t="s">
        <v>124</v>
      </c>
      <c r="BB28" s="2598">
        <v>5</v>
      </c>
      <c r="BC28" s="2598"/>
      <c r="BD28" s="2598"/>
      <c r="BE28" s="2598"/>
      <c r="BF28" s="2598"/>
      <c r="BG28" s="2598"/>
      <c r="BH28" s="2598"/>
      <c r="BI28" s="2751" t="s">
        <v>730</v>
      </c>
      <c r="BJ28" s="2749">
        <v>1.5819955974324253E-2</v>
      </c>
      <c r="BS28" s="2647" t="s">
        <v>678</v>
      </c>
      <c r="BT28" s="2560">
        <v>3688.1273326557475</v>
      </c>
      <c r="BU28" s="2560">
        <v>1859.5642002044551</v>
      </c>
      <c r="BV28" s="2560">
        <v>867.25404577000006</v>
      </c>
      <c r="BW28" s="2560">
        <v>566.02455014692453</v>
      </c>
      <c r="BX28" s="2560">
        <v>377.79263917822567</v>
      </c>
      <c r="BY28" s="2560">
        <v>17.491897356143081</v>
      </c>
      <c r="CA28" s="2616" t="s">
        <v>754</v>
      </c>
      <c r="CB28" s="2615">
        <v>1913.3158901519341</v>
      </c>
      <c r="CC28" s="2615">
        <v>1988.6890049901663</v>
      </c>
      <c r="CD28" s="2615">
        <v>2191.7224316328447</v>
      </c>
      <c r="CE28" s="2615">
        <v>2198.2546419489636</v>
      </c>
      <c r="CF28" s="2632">
        <v>2213.0930842716589</v>
      </c>
      <c r="CG28" s="2632">
        <v>2173.0622386630889</v>
      </c>
      <c r="CH28" s="2632">
        <v>2235.7175619318896</v>
      </c>
      <c r="CI28" s="2632">
        <v>2328.3084349052351</v>
      </c>
      <c r="CJ28" s="2632">
        <v>2328.8638072607228</v>
      </c>
    </row>
    <row r="29" spans="1:88" ht="13.5" customHeight="1" thickBot="1" x14ac:dyDescent="0.25">
      <c r="A29" s="2596" t="s">
        <v>628</v>
      </c>
      <c r="B29" s="2588">
        <v>160.8277618610926</v>
      </c>
      <c r="C29" s="2588">
        <v>122.98430901904011</v>
      </c>
      <c r="D29" s="2588">
        <v>29.91443418416641</v>
      </c>
      <c r="E29" s="2588">
        <v>22.378132000000001</v>
      </c>
      <c r="F29" s="2588">
        <v>4.6633689462058099</v>
      </c>
      <c r="G29" s="2588">
        <v>340.76800601050491</v>
      </c>
      <c r="H29" s="2569" t="s">
        <v>755</v>
      </c>
      <c r="I29" s="2568">
        <v>19175.810000000001</v>
      </c>
      <c r="J29" s="2555">
        <v>6.0360345635043375E-2</v>
      </c>
      <c r="K29" s="2554">
        <v>0</v>
      </c>
      <c r="L29" s="2554">
        <v>19175.810000000001</v>
      </c>
      <c r="M29" s="2554">
        <v>0</v>
      </c>
      <c r="N29" s="2554">
        <v>0</v>
      </c>
      <c r="O29" s="2554">
        <v>0</v>
      </c>
      <c r="P29" s="2526" t="s">
        <v>750</v>
      </c>
      <c r="Q29" s="2526">
        <v>0.35785470691998356</v>
      </c>
      <c r="R29" s="2526">
        <v>8.8896458435631764</v>
      </c>
      <c r="S29" s="2526">
        <v>9.4739892778436658</v>
      </c>
      <c r="T29" s="2526">
        <v>58.837013861450174</v>
      </c>
      <c r="U29" s="2526">
        <v>5.0841212257727921</v>
      </c>
      <c r="V29" s="2526">
        <v>53.663995985965144</v>
      </c>
      <c r="W29" s="2526">
        <v>3.2511616309610889</v>
      </c>
      <c r="X29" s="2526">
        <v>1.8329595948117026</v>
      </c>
      <c r="Y29" s="2526">
        <v>1610.209059921546</v>
      </c>
      <c r="Z29" s="2526" t="s">
        <v>750</v>
      </c>
      <c r="AA29" s="2526">
        <v>-1.5010791539609056</v>
      </c>
      <c r="AB29" s="2526">
        <v>-40.299103816088618</v>
      </c>
      <c r="AC29" s="2526">
        <v>10.857812557882491</v>
      </c>
      <c r="AD29" s="2526">
        <v>72.874257551832784</v>
      </c>
      <c r="AE29" s="2526">
        <v>4.8644561160910946</v>
      </c>
      <c r="AF29" s="2526">
        <v>44.801437583849477</v>
      </c>
      <c r="AG29" s="2526">
        <v>3.4055701441127453</v>
      </c>
      <c r="AH29" s="2526">
        <v>1.4588859719783493</v>
      </c>
      <c r="AI29" s="2526">
        <v>1489.9380004193836</v>
      </c>
      <c r="AJ29" s="2648" t="s">
        <v>755</v>
      </c>
      <c r="AK29" s="2554">
        <v>19175.810000000001</v>
      </c>
      <c r="AL29" s="2555">
        <v>-0.27521921755480588</v>
      </c>
      <c r="AM29" s="2554">
        <v>0</v>
      </c>
      <c r="AN29" s="2554">
        <v>0</v>
      </c>
      <c r="AO29" s="2554">
        <v>0</v>
      </c>
      <c r="AP29" s="2554">
        <v>0</v>
      </c>
      <c r="AQ29" s="2554">
        <v>0</v>
      </c>
      <c r="AR29" s="2075"/>
      <c r="AS29" s="2086" t="s">
        <v>1384</v>
      </c>
      <c r="AT29" s="2085">
        <v>-3.2911757728080229</v>
      </c>
      <c r="AU29" s="2085">
        <v>-0.89861454547659325</v>
      </c>
      <c r="AV29" s="2085"/>
      <c r="AW29" s="2094"/>
      <c r="AX29" s="2085">
        <v>129.1256990020008</v>
      </c>
      <c r="AY29" s="2085">
        <v>5.4867099297565831</v>
      </c>
      <c r="AZ29" s="2085"/>
      <c r="BA29" s="2587" t="s">
        <v>756</v>
      </c>
      <c r="BB29" s="2526"/>
      <c r="BC29" s="2526"/>
      <c r="BD29" s="2526"/>
      <c r="BE29" s="2526"/>
      <c r="BF29" s="2526"/>
      <c r="BG29" s="2526"/>
      <c r="BH29" s="2526"/>
      <c r="BI29" s="2752" t="s">
        <v>1407</v>
      </c>
      <c r="BJ29" s="2749">
        <v>9.4076736269565531E-2</v>
      </c>
      <c r="BS29" s="2647" t="s">
        <v>729</v>
      </c>
      <c r="BT29" s="2560">
        <v>2008.2901939938677</v>
      </c>
      <c r="BU29" s="2560">
        <v>1057.5970044657272</v>
      </c>
      <c r="BV29" s="2560">
        <v>640.76869201000011</v>
      </c>
      <c r="BW29" s="2560">
        <v>142.70565559194353</v>
      </c>
      <c r="BX29" s="2560">
        <v>150.05584192619733</v>
      </c>
      <c r="BY29" s="2560">
        <v>0</v>
      </c>
      <c r="CA29" s="2616" t="s">
        <v>757</v>
      </c>
      <c r="CB29" s="2615">
        <v>3636.6476990020351</v>
      </c>
      <c r="CC29" s="2615">
        <v>3745.0873148364503</v>
      </c>
      <c r="CD29" s="2615">
        <v>4116.9119044115387</v>
      </c>
      <c r="CE29" s="2615">
        <v>3885.9342225319242</v>
      </c>
      <c r="CF29" s="2632">
        <v>3747.164693347233</v>
      </c>
      <c r="CG29" s="2632">
        <v>3312.7427598435602</v>
      </c>
      <c r="CH29" s="2632">
        <v>3574.7920474961102</v>
      </c>
      <c r="CI29" s="2632">
        <v>3837.8742437065821</v>
      </c>
      <c r="CJ29" s="2632">
        <v>4096.0193751312454</v>
      </c>
    </row>
    <row r="30" spans="1:88" ht="13.5" customHeight="1" x14ac:dyDescent="0.2">
      <c r="A30" s="2596"/>
      <c r="B30" s="2588"/>
      <c r="C30" s="2588"/>
      <c r="D30" s="2588"/>
      <c r="E30" s="2588"/>
      <c r="F30" s="2588"/>
      <c r="G30" s="2588"/>
      <c r="H30" s="2537" t="s">
        <v>678</v>
      </c>
      <c r="I30" s="2536">
        <v>152963.73134895967</v>
      </c>
      <c r="J30" s="2535">
        <v>0.481489110178351</v>
      </c>
      <c r="K30" s="2532">
        <v>36657.208588098634</v>
      </c>
      <c r="L30" s="2532">
        <v>45114.760122620442</v>
      </c>
      <c r="M30" s="2532">
        <v>27204.859905871926</v>
      </c>
      <c r="N30" s="2532">
        <v>41868.059444654813</v>
      </c>
      <c r="O30" s="2532">
        <v>2118.8432877138416</v>
      </c>
      <c r="P30" s="2526" t="s">
        <v>699</v>
      </c>
      <c r="Q30" s="2526">
        <v>12.390737232844149</v>
      </c>
      <c r="R30" s="2526">
        <v>12.046920684470225</v>
      </c>
      <c r="S30" s="2526">
        <v>400.65854216322788</v>
      </c>
      <c r="T30" s="2526">
        <v>97.385280397233529</v>
      </c>
      <c r="U30" s="2526">
        <v>188.47899371936126</v>
      </c>
      <c r="V30" s="2526">
        <v>47.042300084687852</v>
      </c>
      <c r="W30" s="2526">
        <v>131.88110273039638</v>
      </c>
      <c r="X30" s="2526">
        <v>56.597890988964863</v>
      </c>
      <c r="Y30" s="2526">
        <v>41141.5914734697</v>
      </c>
      <c r="Z30" s="2526" t="s">
        <v>699</v>
      </c>
      <c r="AA30" s="2526">
        <v>1.9635564574317712</v>
      </c>
      <c r="AB30" s="2526">
        <v>1.9281820421064246</v>
      </c>
      <c r="AC30" s="2526">
        <v>409.70270848726994</v>
      </c>
      <c r="AD30" s="2526">
        <v>100.58042921525818</v>
      </c>
      <c r="AE30" s="2526">
        <v>185.03485672111833</v>
      </c>
      <c r="AF30" s="2526">
        <v>45.163200752154076</v>
      </c>
      <c r="AG30" s="2526">
        <v>127.83418221464711</v>
      </c>
      <c r="AH30" s="2526">
        <v>57.200674506471209</v>
      </c>
      <c r="AI30" s="2526">
        <v>40733.839742365861</v>
      </c>
      <c r="AJ30" s="2533" t="s">
        <v>678</v>
      </c>
      <c r="AK30" s="2532">
        <v>152963.73034895968</v>
      </c>
      <c r="AL30" s="2535">
        <v>-5.6211385679513864E-2</v>
      </c>
      <c r="AM30" s="2532">
        <v>3688.1273326557475</v>
      </c>
      <c r="AN30" s="2535">
        <v>-3.1117044406637984E-2</v>
      </c>
      <c r="AO30" s="2532">
        <v>1964.9574307572107</v>
      </c>
      <c r="AP30" s="2535">
        <v>-1.8523576299345413E-2</v>
      </c>
      <c r="AQ30" s="2532">
        <v>130.21659672787331</v>
      </c>
      <c r="AR30" s="2092" t="s">
        <v>1398</v>
      </c>
      <c r="AS30" s="2092"/>
      <c r="AT30" s="2090">
        <v>-2.034537003325557</v>
      </c>
      <c r="AU30" s="2090">
        <v>-1</v>
      </c>
      <c r="AV30" s="2090">
        <v>2353.4267467230484</v>
      </c>
      <c r="AW30" s="2090">
        <v>160.64346394013981</v>
      </c>
      <c r="AX30" s="2090">
        <v>646.96880070841974</v>
      </c>
      <c r="AY30" s="2090">
        <v>27.490500888088832</v>
      </c>
      <c r="AZ30" s="2089">
        <v>146500</v>
      </c>
      <c r="BA30" s="2526" t="s">
        <v>722</v>
      </c>
      <c r="BB30" s="2526">
        <v>49.037475845313089</v>
      </c>
      <c r="BC30" s="2526">
        <v>8.3574735143269017</v>
      </c>
      <c r="BD30" s="2526"/>
      <c r="BE30" s="2526"/>
      <c r="BF30" s="2526">
        <v>1492.4759405791824</v>
      </c>
      <c r="BG30" s="2526">
        <v>30.721381577265603</v>
      </c>
      <c r="BH30" s="2526"/>
      <c r="BI30" s="2752" t="s">
        <v>1406</v>
      </c>
      <c r="BJ30" s="2749">
        <v>7.8392302717005577E-2</v>
      </c>
      <c r="BS30" s="2647" t="s">
        <v>682</v>
      </c>
      <c r="BT30" s="2560">
        <v>0</v>
      </c>
      <c r="BU30" s="2560">
        <v>0</v>
      </c>
      <c r="BV30" s="2560">
        <v>0</v>
      </c>
      <c r="BW30" s="2560">
        <v>0</v>
      </c>
      <c r="BX30" s="2560">
        <v>0</v>
      </c>
      <c r="BY30" s="2560">
        <v>0</v>
      </c>
      <c r="CA30" s="2616"/>
      <c r="CB30" s="2615"/>
      <c r="CC30" s="2615"/>
      <c r="CD30" s="2615"/>
      <c r="CE30" s="2615"/>
      <c r="CF30" s="2615"/>
      <c r="CG30" s="2615"/>
      <c r="CH30" s="2615"/>
      <c r="CI30" s="2615"/>
      <c r="CJ30" s="2615"/>
    </row>
    <row r="31" spans="1:88" ht="13.5" customHeight="1" thickBot="1" x14ac:dyDescent="0.25">
      <c r="A31" s="2596" t="s">
        <v>627</v>
      </c>
      <c r="B31" s="2588">
        <v>163.23129678221503</v>
      </c>
      <c r="C31" s="2588">
        <v>125.24847772693984</v>
      </c>
      <c r="D31" s="2588">
        <v>29.577674897748835</v>
      </c>
      <c r="E31" s="2588">
        <v>27.392963000000002</v>
      </c>
      <c r="F31" s="2588">
        <v>4.8560721863327165</v>
      </c>
      <c r="G31" s="2588">
        <v>350.30648459323646</v>
      </c>
      <c r="H31" s="2537" t="s">
        <v>729</v>
      </c>
      <c r="I31" s="2536">
        <v>161099.21689162988</v>
      </c>
      <c r="J31" s="2535">
        <v>0.50709745315131916</v>
      </c>
      <c r="K31" s="2532">
        <v>41350.289977962362</v>
      </c>
      <c r="L31" s="2532">
        <v>37766.877832279999</v>
      </c>
      <c r="M31" s="2532">
        <v>29325.577668799175</v>
      </c>
      <c r="N31" s="2532">
        <v>50937.738412588325</v>
      </c>
      <c r="O31" s="2532">
        <v>0</v>
      </c>
      <c r="P31" s="2526" t="s">
        <v>728</v>
      </c>
      <c r="Q31" s="2526">
        <v>20.48911566191396</v>
      </c>
      <c r="R31" s="2526">
        <v>91.034393702484749</v>
      </c>
      <c r="S31" s="2526">
        <v>339.32497628073645</v>
      </c>
      <c r="T31" s="2526">
        <v>376.91040445009253</v>
      </c>
      <c r="U31" s="2526">
        <v>183.30422771580268</v>
      </c>
      <c r="V31" s="2526">
        <v>54.020258020779501</v>
      </c>
      <c r="W31" s="2526">
        <v>168.89732912555326</v>
      </c>
      <c r="X31" s="2526">
        <v>14.406898590249417</v>
      </c>
      <c r="Y31" s="2526">
        <v>9002.8020525410338</v>
      </c>
      <c r="Z31" s="2526" t="s">
        <v>728</v>
      </c>
      <c r="AA31" s="2526">
        <v>-6.0390545667012114</v>
      </c>
      <c r="AB31" s="2526">
        <v>-26.340241433515274</v>
      </c>
      <c r="AC31" s="2526">
        <v>313.35042651155959</v>
      </c>
      <c r="AD31" s="2526">
        <v>341.68121004899285</v>
      </c>
      <c r="AE31" s="2526">
        <v>170.41485551638675</v>
      </c>
      <c r="AF31" s="2526">
        <v>54.384753010731934</v>
      </c>
      <c r="AG31" s="2526">
        <v>157.26629942748798</v>
      </c>
      <c r="AH31" s="2526">
        <v>13.148556088898784</v>
      </c>
      <c r="AI31" s="2526">
        <v>9170.8416294425151</v>
      </c>
      <c r="AJ31" s="2533" t="s">
        <v>729</v>
      </c>
      <c r="AK31" s="2532">
        <v>161099.21689162988</v>
      </c>
      <c r="AL31" s="2535">
        <v>7.4779619806377741E-3</v>
      </c>
      <c r="AM31" s="2532">
        <v>2008.2901939938677</v>
      </c>
      <c r="AN31" s="2535">
        <v>-2.6601489135471564E-2</v>
      </c>
      <c r="AO31" s="2532">
        <v>532.34236324520271</v>
      </c>
      <c r="AP31" s="2535">
        <v>-8.3818834083473778E-2</v>
      </c>
      <c r="AQ31" s="2532">
        <v>-1.1890355874313769</v>
      </c>
      <c r="AR31" s="2075"/>
      <c r="AS31" s="2073"/>
      <c r="AT31" s="2073"/>
      <c r="AU31" s="2073"/>
      <c r="AV31" s="2073"/>
      <c r="AW31" s="2073"/>
      <c r="AX31" s="2073"/>
      <c r="AY31" s="2073"/>
      <c r="AZ31" s="2073"/>
      <c r="BA31" s="2571" t="s">
        <v>726</v>
      </c>
      <c r="BB31" s="2571">
        <v>14.434298457895254</v>
      </c>
      <c r="BC31" s="2571">
        <v>2.4600423447627193</v>
      </c>
      <c r="BD31" s="2571"/>
      <c r="BE31" s="2571"/>
      <c r="BF31" s="2571">
        <v>289.70752019550872</v>
      </c>
      <c r="BG31" s="2571">
        <v>5.963389446851461</v>
      </c>
      <c r="BH31" s="2571"/>
      <c r="BI31" s="2752" t="s">
        <v>1405</v>
      </c>
      <c r="BJ31" s="2749">
        <v>3.5176356085913608E-2</v>
      </c>
      <c r="BS31" s="2647" t="s">
        <v>683</v>
      </c>
      <c r="BT31" s="2560">
        <v>5696.417526649615</v>
      </c>
      <c r="BU31" s="2560">
        <v>2917.1612046701821</v>
      </c>
      <c r="BV31" s="2560">
        <v>1508.0227377800002</v>
      </c>
      <c r="BW31" s="2560">
        <v>708.73020573886811</v>
      </c>
      <c r="BX31" s="2560">
        <v>527.84848110442294</v>
      </c>
      <c r="BY31" s="2560">
        <v>17.491897356143081</v>
      </c>
      <c r="CA31" s="2616" t="s">
        <v>758</v>
      </c>
      <c r="CB31" s="2646">
        <v>163</v>
      </c>
      <c r="CC31" s="2645">
        <v>163</v>
      </c>
      <c r="CD31" s="2645">
        <v>172.148537524826</v>
      </c>
      <c r="CE31" s="2645">
        <v>165</v>
      </c>
      <c r="CF31" s="2645">
        <v>162</v>
      </c>
      <c r="CG31" s="2645">
        <v>145</v>
      </c>
      <c r="CH31" s="2645">
        <v>152</v>
      </c>
      <c r="CI31" s="2645">
        <v>159</v>
      </c>
      <c r="CJ31" s="2645">
        <v>174</v>
      </c>
    </row>
    <row r="32" spans="1:88" ht="13.5" customHeight="1" thickBot="1" x14ac:dyDescent="0.25">
      <c r="A32" s="2596"/>
      <c r="B32" s="2588"/>
      <c r="C32" s="2588"/>
      <c r="D32" s="2588"/>
      <c r="E32" s="2588"/>
      <c r="F32" s="2588"/>
      <c r="G32" s="2588"/>
      <c r="H32" s="2537" t="s">
        <v>682</v>
      </c>
      <c r="I32" s="2536">
        <v>3625.9217990662437</v>
      </c>
      <c r="J32" s="2535">
        <v>1.1413436670329792E-2</v>
      </c>
      <c r="K32" s="2532">
        <v>1268.2643737862013</v>
      </c>
      <c r="L32" s="2532">
        <v>1084.2590760799999</v>
      </c>
      <c r="M32" s="2532">
        <v>37.749476163664866</v>
      </c>
      <c r="N32" s="2532">
        <v>1235.6488730363778</v>
      </c>
      <c r="O32" s="2532">
        <v>0</v>
      </c>
      <c r="P32" s="2526" t="s">
        <v>725</v>
      </c>
      <c r="Q32" s="2526">
        <v>46.080435258296205</v>
      </c>
      <c r="R32" s="2526">
        <v>175.63899766341467</v>
      </c>
      <c r="S32" s="2526">
        <v>244.02949596094928</v>
      </c>
      <c r="T32" s="2526">
        <v>232.53413205972714</v>
      </c>
      <c r="U32" s="2526">
        <v>239.66133525866883</v>
      </c>
      <c r="V32" s="2526">
        <v>98.209986589908198</v>
      </c>
      <c r="W32" s="2526">
        <v>91.323224620127831</v>
      </c>
      <c r="X32" s="2526">
        <v>148.33811063854102</v>
      </c>
      <c r="Y32" s="2526">
        <v>10494.351680736036</v>
      </c>
      <c r="Z32" s="2526" t="s">
        <v>725</v>
      </c>
      <c r="AA32" s="2526">
        <v>45.950732865043918</v>
      </c>
      <c r="AB32" s="2526">
        <v>179.04854379519421</v>
      </c>
      <c r="AC32" s="2526">
        <v>69.32508564221078</v>
      </c>
      <c r="AD32" s="2526">
        <v>67.531869780892904</v>
      </c>
      <c r="AE32" s="2526">
        <v>186.91747646887134</v>
      </c>
      <c r="AF32" s="2526">
        <v>269.62458789241037</v>
      </c>
      <c r="AG32" s="2526">
        <v>64.191496003097811</v>
      </c>
      <c r="AH32" s="2526">
        <v>122.72598046577352</v>
      </c>
      <c r="AI32" s="2526">
        <v>10265.536237503266</v>
      </c>
      <c r="AJ32" s="2533" t="s">
        <v>682</v>
      </c>
      <c r="AK32" s="2532">
        <v>3625.9217990662437</v>
      </c>
      <c r="AL32" s="2535">
        <v>2.1874409391894295E-3</v>
      </c>
      <c r="AM32" s="2532">
        <v>0</v>
      </c>
      <c r="AN32" s="2535">
        <v>0</v>
      </c>
      <c r="AO32" s="2532">
        <v>0</v>
      </c>
      <c r="AP32" s="2535">
        <v>0</v>
      </c>
      <c r="AQ32" s="2532">
        <v>-1.3572298094163479E-4</v>
      </c>
      <c r="AR32" s="2075"/>
      <c r="AS32" s="2074" t="s">
        <v>1385</v>
      </c>
      <c r="AT32" s="2073">
        <v>27.130377065104231</v>
      </c>
      <c r="AU32" s="2073">
        <v>25.17900423675567</v>
      </c>
      <c r="AV32" s="2073"/>
      <c r="AW32" s="2095"/>
      <c r="AX32" s="2073">
        <v>478.32379848859887</v>
      </c>
      <c r="AY32" s="2073">
        <v>42.441269453043269</v>
      </c>
      <c r="AZ32" s="2073"/>
      <c r="BA32" s="2582" t="s">
        <v>756</v>
      </c>
      <c r="BB32" s="2582">
        <v>63.471774303208342</v>
      </c>
      <c r="BC32" s="2582">
        <v>10.817515859089619</v>
      </c>
      <c r="BD32" s="2582">
        <v>4858.1016346076131</v>
      </c>
      <c r="BE32" s="2582">
        <v>214.86517623209258</v>
      </c>
      <c r="BF32" s="2582">
        <v>1782.1834607746912</v>
      </c>
      <c r="BG32" s="2582">
        <v>36.684771024117069</v>
      </c>
      <c r="BH32" s="2582">
        <v>226100</v>
      </c>
      <c r="BI32" s="2752" t="s">
        <v>1403</v>
      </c>
      <c r="BJ32" s="2749">
        <v>2.6886180350596828E-2</v>
      </c>
      <c r="CA32" s="2616" t="s">
        <v>759</v>
      </c>
      <c r="CB32" s="2645">
        <v>34.474386352570612</v>
      </c>
      <c r="CC32" s="2645">
        <v>34.683756290135541</v>
      </c>
      <c r="CD32" s="2615">
        <v>34.741630515980901</v>
      </c>
      <c r="CE32" s="2615">
        <v>36.130611506526961</v>
      </c>
      <c r="CF32" s="2615">
        <v>37.130828344068433</v>
      </c>
      <c r="CG32" s="2615">
        <v>39.612458686640188</v>
      </c>
      <c r="CH32" s="2615">
        <v>38.477133886918722</v>
      </c>
      <c r="CI32" s="2615">
        <v>37.759316521407435</v>
      </c>
      <c r="CJ32" s="2615">
        <v>36.247566549430907</v>
      </c>
    </row>
    <row r="33" spans="1:88" ht="13.5" customHeight="1" x14ac:dyDescent="0.2">
      <c r="A33" s="2596" t="s">
        <v>626</v>
      </c>
      <c r="B33" s="2588">
        <v>161.69990097086827</v>
      </c>
      <c r="C33" s="2588">
        <v>128.68626234642511</v>
      </c>
      <c r="D33" s="2588">
        <v>29.458624442830896</v>
      </c>
      <c r="E33" s="2588">
        <v>28.644242999999999</v>
      </c>
      <c r="F33" s="2588">
        <v>4.6589802195096697</v>
      </c>
      <c r="G33" s="2588">
        <v>353.14801097963397</v>
      </c>
      <c r="H33" s="2537" t="s">
        <v>760</v>
      </c>
      <c r="I33" s="2536">
        <v>317688.87003965583</v>
      </c>
      <c r="J33" s="2535">
        <v>1</v>
      </c>
      <c r="K33" s="2532">
        <v>79275.762939847191</v>
      </c>
      <c r="L33" s="2532">
        <v>83965.897030980443</v>
      </c>
      <c r="M33" s="2532">
        <v>56568.187050834764</v>
      </c>
      <c r="N33" s="2532">
        <v>94041.446730279509</v>
      </c>
      <c r="O33" s="2532">
        <v>2118.8432877138416</v>
      </c>
      <c r="P33" s="2526" t="s">
        <v>752</v>
      </c>
      <c r="Q33" s="2526">
        <v>-1.5408468202141729E-4</v>
      </c>
      <c r="R33" s="2526">
        <v>-8.1011672833098E-2</v>
      </c>
      <c r="S33" s="2526">
        <v>1.1073604020434737</v>
      </c>
      <c r="T33" s="2526">
        <v>145.55164962180419</v>
      </c>
      <c r="U33" s="2526">
        <v>0.87594213140564703</v>
      </c>
      <c r="V33" s="2526">
        <v>79.101810918037373</v>
      </c>
      <c r="W33" s="2526">
        <v>0.83664336000000006</v>
      </c>
      <c r="X33" s="2526">
        <v>3.9298771405646991E-2</v>
      </c>
      <c r="Y33" s="2526">
        <v>76.080237147486585</v>
      </c>
      <c r="Z33" s="2526" t="s">
        <v>752</v>
      </c>
      <c r="AA33" s="2526">
        <v>3.9121613637772619E-2</v>
      </c>
      <c r="AB33" s="2526">
        <v>18.176932088193901</v>
      </c>
      <c r="AC33" s="2526">
        <v>1.1145834042267793</v>
      </c>
      <c r="AD33" s="2526">
        <v>129.4662014253997</v>
      </c>
      <c r="AE33" s="2526">
        <v>0.57626969787924698</v>
      </c>
      <c r="AF33" s="2526">
        <v>51.702698577234152</v>
      </c>
      <c r="AG33" s="2526">
        <v>0.53664336000000001</v>
      </c>
      <c r="AH33" s="2526">
        <v>3.9626337879247006E-2</v>
      </c>
      <c r="AI33" s="2526">
        <v>86.0906855963499</v>
      </c>
      <c r="AJ33" s="2533" t="s">
        <v>683</v>
      </c>
      <c r="AK33" s="2532">
        <v>317688.86903965578</v>
      </c>
      <c r="AL33" s="2535">
        <v>-2.4283944744692854E-2</v>
      </c>
      <c r="AM33" s="2532">
        <v>5696.417526649615</v>
      </c>
      <c r="AN33" s="2535">
        <v>-2.9529860263938973E-2</v>
      </c>
      <c r="AO33" s="2532">
        <v>2497.2997940024134</v>
      </c>
      <c r="AP33" s="2535">
        <v>-3.3211223362816546E-2</v>
      </c>
      <c r="AQ33" s="2532">
        <v>129.02742541746102</v>
      </c>
      <c r="AR33" s="2075"/>
      <c r="AS33" s="2086" t="s">
        <v>1384</v>
      </c>
      <c r="AT33" s="2085">
        <v>-7.108920785919727</v>
      </c>
      <c r="AU33" s="2085">
        <v>-6.5976062978373324</v>
      </c>
      <c r="AV33" s="2085"/>
      <c r="AW33" s="2094"/>
      <c r="AX33" s="2085">
        <v>67.184193061106555</v>
      </c>
      <c r="AY33" s="2085">
        <v>5.9611971005863875</v>
      </c>
      <c r="AZ33" s="2085"/>
      <c r="BA33" s="2561"/>
      <c r="BB33" s="2561"/>
      <c r="BC33" s="2561"/>
      <c r="BD33" s="2561"/>
      <c r="BE33" s="2561"/>
      <c r="BF33" s="2561"/>
      <c r="BG33" s="2561"/>
      <c r="BH33" s="2561"/>
      <c r="BI33" s="2752" t="s">
        <v>740</v>
      </c>
      <c r="BJ33" s="2749">
        <v>3.9475539439420108E-2</v>
      </c>
      <c r="CA33" s="2829" t="s">
        <v>761</v>
      </c>
      <c r="CB33" s="2645">
        <v>9.2356291395308645</v>
      </c>
      <c r="CC33" s="2645">
        <v>9.0744876517145823</v>
      </c>
      <c r="CD33" s="2645">
        <v>7.3886572141553692</v>
      </c>
      <c r="CE33" s="2645">
        <v>7.3485260855829893</v>
      </c>
      <c r="CF33" s="2645">
        <v>7.5647037593735504</v>
      </c>
      <c r="CG33" s="2645">
        <v>7.9010385895668502</v>
      </c>
      <c r="CH33" s="2645">
        <v>7.4239880861121872</v>
      </c>
      <c r="CI33" s="2645">
        <v>6.9047681458434065</v>
      </c>
      <c r="CJ33" s="2645">
        <v>6.5429887721018041</v>
      </c>
    </row>
    <row r="34" spans="1:88" ht="13.5" customHeight="1" x14ac:dyDescent="0.2">
      <c r="A34" s="2596"/>
      <c r="B34" s="2588"/>
      <c r="C34" s="2588"/>
      <c r="D34" s="2588"/>
      <c r="E34" s="2588"/>
      <c r="F34" s="2588"/>
      <c r="G34" s="2588"/>
      <c r="H34" s="2537" t="s">
        <v>762</v>
      </c>
      <c r="I34" s="2536">
        <v>298513.06003965583</v>
      </c>
      <c r="J34" s="2535"/>
      <c r="K34" s="2532">
        <v>79275.762939847191</v>
      </c>
      <c r="L34" s="2532">
        <v>64790.087030980445</v>
      </c>
      <c r="M34" s="2532">
        <v>56568.187050834764</v>
      </c>
      <c r="N34" s="2532">
        <v>94041.446730279509</v>
      </c>
      <c r="O34" s="2532">
        <v>2118.8432877138416</v>
      </c>
      <c r="P34" s="2526" t="s">
        <v>738</v>
      </c>
      <c r="Q34" s="2526">
        <v>-2.8094483029962527</v>
      </c>
      <c r="R34" s="2526">
        <v>-107.68599151855443</v>
      </c>
      <c r="S34" s="2526">
        <v>15.759724572969933</v>
      </c>
      <c r="T34" s="2526">
        <v>151.01733362468795</v>
      </c>
      <c r="U34" s="2526">
        <v>26.263743745219802</v>
      </c>
      <c r="V34" s="2526">
        <v>166.65103265995958</v>
      </c>
      <c r="W34" s="2526">
        <v>25.536791731896564</v>
      </c>
      <c r="X34" s="2526">
        <v>0.72695201332324166</v>
      </c>
      <c r="Y34" s="2526">
        <v>1043.5705752914691</v>
      </c>
      <c r="Z34" s="2526" t="s">
        <v>738</v>
      </c>
      <c r="AA34" s="2526">
        <v>1.7729411133155457</v>
      </c>
      <c r="AB34" s="2526">
        <v>61.403067700783083</v>
      </c>
      <c r="AC34" s="2526">
        <v>107.81874974856935</v>
      </c>
      <c r="AD34" s="2526">
        <v>933.53382417824594</v>
      </c>
      <c r="AE34" s="2526">
        <v>27.923067263568267</v>
      </c>
      <c r="AF34" s="2526">
        <v>25.89815531035573</v>
      </c>
      <c r="AG34" s="2526">
        <v>25.975396781120153</v>
      </c>
      <c r="AH34" s="2526">
        <v>1.9476704824481132</v>
      </c>
      <c r="AI34" s="2526">
        <v>1154.9527928833008</v>
      </c>
      <c r="AJ34" s="2533" t="s">
        <v>762</v>
      </c>
      <c r="AK34" s="2532">
        <v>298513.05903965578</v>
      </c>
      <c r="AL34" s="2535"/>
      <c r="AM34" s="2532"/>
      <c r="AN34" s="2535"/>
      <c r="AO34" s="2532"/>
      <c r="AP34" s="2535"/>
      <c r="AQ34" s="2532"/>
      <c r="AR34" s="2078"/>
      <c r="AS34" s="2099" t="s">
        <v>1397</v>
      </c>
      <c r="AT34" s="2098">
        <v>20.021456279184505</v>
      </c>
      <c r="AU34" s="2098">
        <v>19</v>
      </c>
      <c r="AV34" s="2098">
        <v>1127.0251918779504</v>
      </c>
      <c r="AW34" s="2098">
        <v>261.49076377678659</v>
      </c>
      <c r="AX34" s="2098">
        <v>545.50799154970537</v>
      </c>
      <c r="AY34" s="2098">
        <v>48.402466553629651</v>
      </c>
      <c r="AZ34" s="2098">
        <v>43100</v>
      </c>
      <c r="BA34" s="2561"/>
      <c r="BB34" s="2561"/>
      <c r="BC34" s="2561"/>
      <c r="BD34" s="2561"/>
      <c r="BE34" s="2561"/>
      <c r="BF34" s="2561"/>
      <c r="BG34" s="2561"/>
      <c r="BH34" s="2561"/>
      <c r="BI34" s="2753" t="s">
        <v>743</v>
      </c>
      <c r="BJ34" s="2749">
        <v>1.5858556974727447E-2</v>
      </c>
      <c r="BS34" s="2678" t="s">
        <v>665</v>
      </c>
      <c r="BT34" s="2526"/>
      <c r="CA34" s="2829"/>
      <c r="CB34" s="2644"/>
      <c r="CC34" s="2644"/>
      <c r="CD34" s="2644"/>
      <c r="CE34" s="2644"/>
      <c r="CF34" s="2644"/>
      <c r="CG34" s="2644"/>
      <c r="CH34" s="2644"/>
      <c r="CI34" s="2644"/>
      <c r="CJ34" s="2644"/>
    </row>
    <row r="35" spans="1:88" ht="13.5" customHeight="1" x14ac:dyDescent="0.2">
      <c r="A35" s="2596" t="s">
        <v>625</v>
      </c>
      <c r="B35" s="2588">
        <v>156.6537698477475</v>
      </c>
      <c r="C35" s="2588">
        <v>129.49763772222454</v>
      </c>
      <c r="D35" s="2588">
        <v>29.333187588430388</v>
      </c>
      <c r="E35" s="2588">
        <v>26.120191234181998</v>
      </c>
      <c r="F35" s="2588">
        <v>4.6460146762524905</v>
      </c>
      <c r="G35" s="2588">
        <v>346.25080106883695</v>
      </c>
      <c r="J35" s="2530"/>
      <c r="K35" s="2530"/>
      <c r="L35" s="2530"/>
      <c r="M35" s="2530"/>
      <c r="N35" s="2530"/>
      <c r="O35" s="2530"/>
      <c r="P35" s="2526" t="s">
        <v>739</v>
      </c>
      <c r="Q35" s="2526">
        <v>-1.027926700895728</v>
      </c>
      <c r="R35" s="2526">
        <v>-11.237024171389359</v>
      </c>
      <c r="S35" s="2526">
        <v>45.696223027358357</v>
      </c>
      <c r="T35" s="2526">
        <v>124.88477102797643</v>
      </c>
      <c r="U35" s="2526">
        <v>27.845545752131525</v>
      </c>
      <c r="V35" s="2526">
        <v>60.936208525287483</v>
      </c>
      <c r="W35" s="2526">
        <v>24.27762724087868</v>
      </c>
      <c r="X35" s="2526">
        <v>3.56791851125285</v>
      </c>
      <c r="Y35" s="2526">
        <v>3659.0708900064028</v>
      </c>
      <c r="Z35" s="2526" t="s">
        <v>739</v>
      </c>
      <c r="AA35" s="2526">
        <v>3.12929012548011</v>
      </c>
      <c r="AB35" s="2526">
        <v>36.432805703578879</v>
      </c>
      <c r="AC35" s="2526">
        <v>49.23288894932751</v>
      </c>
      <c r="AD35" s="2526">
        <v>143.29865603636929</v>
      </c>
      <c r="AE35" s="2526">
        <v>30.042126784541715</v>
      </c>
      <c r="AF35" s="2526">
        <v>61.020442687127897</v>
      </c>
      <c r="AG35" s="2526">
        <v>23.825166925735751</v>
      </c>
      <c r="AH35" s="2526">
        <v>6.2169598588059651</v>
      </c>
      <c r="AI35" s="2526">
        <v>3435.6839283148734</v>
      </c>
      <c r="AJ35" s="2637"/>
      <c r="AK35" s="2643"/>
      <c r="AL35" s="2641"/>
      <c r="AM35" s="2637"/>
      <c r="AN35" s="2642"/>
      <c r="AO35" s="2637"/>
      <c r="AP35" s="2641"/>
      <c r="AQ35" s="2637"/>
      <c r="AR35" s="2075"/>
      <c r="AS35" s="2073"/>
      <c r="AT35" s="2073"/>
      <c r="AU35" s="2073"/>
      <c r="AV35" s="2073"/>
      <c r="AW35" s="2073"/>
      <c r="AX35" s="2073"/>
      <c r="AY35" s="2073"/>
      <c r="AZ35" s="2073"/>
      <c r="BA35" s="2587" t="s">
        <v>534</v>
      </c>
      <c r="BB35" s="2526"/>
      <c r="BC35" s="2526"/>
      <c r="BD35" s="2526"/>
      <c r="BE35" s="2526"/>
      <c r="BF35" s="2526"/>
      <c r="BG35" s="2526"/>
      <c r="BH35" s="2526"/>
      <c r="BI35" s="2753" t="s">
        <v>124</v>
      </c>
      <c r="BJ35" s="2749">
        <v>4.5618131804428912E-2</v>
      </c>
      <c r="BS35" s="2629" t="s">
        <v>154</v>
      </c>
      <c r="CA35" s="2830" t="s">
        <v>763</v>
      </c>
      <c r="CB35" s="2640">
        <v>43.710015492101476</v>
      </c>
      <c r="CC35" s="2640">
        <v>43.758243941850125</v>
      </c>
      <c r="CD35" s="2640">
        <v>42.130287730136267</v>
      </c>
      <c r="CE35" s="2640">
        <v>43.479137592109943</v>
      </c>
      <c r="CF35" s="2640">
        <v>44.695532103441984</v>
      </c>
      <c r="CG35" s="2640">
        <v>47.51349727620704</v>
      </c>
      <c r="CH35" s="2640">
        <v>45.901121973030911</v>
      </c>
      <c r="CI35" s="2640">
        <v>44.664084667250833</v>
      </c>
      <c r="CJ35" s="2640">
        <v>42.7905553215327</v>
      </c>
    </row>
    <row r="36" spans="1:88" ht="13.5" customHeight="1" thickBot="1" x14ac:dyDescent="0.25">
      <c r="A36" s="2596"/>
      <c r="B36" s="2588"/>
      <c r="C36" s="2588"/>
      <c r="D36" s="2588"/>
      <c r="E36" s="2588"/>
      <c r="F36" s="2588"/>
      <c r="G36" s="2588"/>
      <c r="H36" s="2678" t="s">
        <v>764</v>
      </c>
      <c r="I36" s="2587"/>
      <c r="J36" s="2587"/>
      <c r="K36" s="2636"/>
      <c r="L36" s="2636"/>
      <c r="M36" s="2636"/>
      <c r="N36" s="2636"/>
      <c r="O36" s="2636"/>
      <c r="P36" s="2571" t="s">
        <v>735</v>
      </c>
      <c r="Q36" s="2571">
        <v>4.279674632346504</v>
      </c>
      <c r="R36" s="2571">
        <v>33.50822460695484</v>
      </c>
      <c r="S36" s="2571">
        <v>22.713926979748582</v>
      </c>
      <c r="T36" s="2571">
        <v>44.460352265499282</v>
      </c>
      <c r="U36" s="2571">
        <v>17.290421655390091</v>
      </c>
      <c r="V36" s="2571">
        <v>76.122555429565253</v>
      </c>
      <c r="W36" s="2571">
        <v>16.030898373380712</v>
      </c>
      <c r="X36" s="2571">
        <v>1.2595232820093782</v>
      </c>
      <c r="Y36" s="2571">
        <v>5108.8049964404636</v>
      </c>
      <c r="Z36" s="2571" t="s">
        <v>735</v>
      </c>
      <c r="AA36" s="2571">
        <v>-2.9565451054823555E-2</v>
      </c>
      <c r="AB36" s="2571">
        <v>-0.2421436291094739</v>
      </c>
      <c r="AC36" s="2571">
        <v>26.207856285563093</v>
      </c>
      <c r="AD36" s="2571">
        <v>53.661158596889003</v>
      </c>
      <c r="AE36" s="2571">
        <v>13.374546879476316</v>
      </c>
      <c r="AF36" s="2571">
        <v>51.032586312081705</v>
      </c>
      <c r="AG36" s="2571">
        <v>11.853070040309829</v>
      </c>
      <c r="AH36" s="2571">
        <v>1.5214768391664886</v>
      </c>
      <c r="AI36" s="2571">
        <v>4883.952745493365</v>
      </c>
      <c r="AJ36" s="2637"/>
      <c r="AK36" s="2638"/>
      <c r="AL36" s="2637"/>
      <c r="AM36" s="2637"/>
      <c r="AN36" s="2637"/>
      <c r="AO36" s="2637"/>
      <c r="AP36" s="2637"/>
      <c r="AQ36" s="2637"/>
      <c r="AR36" s="2075"/>
      <c r="AS36" s="2074" t="s">
        <v>1385</v>
      </c>
      <c r="AT36" s="2073">
        <v>12.597852467017262</v>
      </c>
      <c r="AU36" s="2073">
        <v>13.693317898931806</v>
      </c>
      <c r="AV36" s="2073"/>
      <c r="AW36" s="2095"/>
      <c r="AX36" s="2073">
        <v>457.11596776748871</v>
      </c>
      <c r="AY36" s="2073">
        <v>37.164791050284776</v>
      </c>
      <c r="AZ36" s="2073"/>
      <c r="BA36" s="2526" t="s">
        <v>722</v>
      </c>
      <c r="BB36" s="2526">
        <v>-0.4359680470596875</v>
      </c>
      <c r="BC36" s="2526">
        <v>-0.45061296853714472</v>
      </c>
      <c r="BD36" s="2526"/>
      <c r="BE36" s="2526"/>
      <c r="BF36" s="2526">
        <v>451.86057624249889</v>
      </c>
      <c r="BG36" s="2526">
        <v>59.112872395857266</v>
      </c>
      <c r="BH36" s="2526"/>
      <c r="BI36" s="2753"/>
      <c r="BJ36" s="2754"/>
      <c r="BS36" s="2629"/>
      <c r="CA36" s="2830"/>
      <c r="CB36" s="2615"/>
      <c r="CC36" s="2615"/>
      <c r="CD36" s="2615"/>
      <c r="CE36" s="2615"/>
      <c r="CF36" s="2615"/>
      <c r="CG36" s="2615"/>
      <c r="CH36" s="2615"/>
      <c r="CI36" s="2639"/>
      <c r="CJ36" s="2639"/>
    </row>
    <row r="37" spans="1:88" ht="12.75" customHeight="1" thickBot="1" x14ac:dyDescent="0.25">
      <c r="A37" s="2596" t="s">
        <v>624</v>
      </c>
      <c r="B37" s="2588">
        <v>156.2834633369655</v>
      </c>
      <c r="C37" s="2588">
        <v>130.10628407790463</v>
      </c>
      <c r="D37" s="2588">
        <v>29.163547548182979</v>
      </c>
      <c r="E37" s="2588">
        <v>34.408369</v>
      </c>
      <c r="F37" s="2588">
        <v>5.2285524686082461</v>
      </c>
      <c r="G37" s="2588">
        <v>355.19021643166138</v>
      </c>
      <c r="H37" s="2629" t="s">
        <v>154</v>
      </c>
      <c r="I37" s="2587"/>
      <c r="J37" s="2636"/>
      <c r="K37" s="2636"/>
      <c r="L37" s="2636"/>
      <c r="M37" s="2636"/>
      <c r="N37" s="2636"/>
      <c r="O37" s="2636"/>
      <c r="P37" s="2582" t="s">
        <v>1396</v>
      </c>
      <c r="Q37" s="2582">
        <v>130.21662841525821</v>
      </c>
      <c r="R37" s="2582">
        <v>38.932252799987786</v>
      </c>
      <c r="S37" s="2582">
        <v>3688.1273326557475</v>
      </c>
      <c r="T37" s="2582">
        <v>275.66968101723887</v>
      </c>
      <c r="U37" s="2582">
        <v>1964.9574307572107</v>
      </c>
      <c r="V37" s="2582">
        <v>53.277917314809301</v>
      </c>
      <c r="W37" s="2582">
        <v>1569.0705400866507</v>
      </c>
      <c r="X37" s="2582">
        <v>395.88689067055992</v>
      </c>
      <c r="Y37" s="2582">
        <v>133787.92034895968</v>
      </c>
      <c r="Z37" s="2582" t="s">
        <v>1396</v>
      </c>
      <c r="AA37" s="2582">
        <v>114.31869646979632</v>
      </c>
      <c r="AB37" s="2582">
        <v>33.718164432524723</v>
      </c>
      <c r="AC37" s="2582">
        <v>3806.5767504363512</v>
      </c>
      <c r="AD37" s="2582">
        <v>280.68632857038733</v>
      </c>
      <c r="AE37" s="2582">
        <v>2002.0424162083723</v>
      </c>
      <c r="AF37" s="2582">
        <v>52.594300534696337</v>
      </c>
      <c r="AG37" s="2582">
        <v>1623.2836327209943</v>
      </c>
      <c r="AH37" s="2582">
        <v>378.7587834873782</v>
      </c>
      <c r="AI37" s="2582">
        <v>135616.74948061394</v>
      </c>
      <c r="AJ37" s="2637"/>
      <c r="AK37" s="2638"/>
      <c r="AL37" s="2637"/>
      <c r="AM37" s="2637"/>
      <c r="AN37" s="2637"/>
      <c r="AO37" s="2637"/>
      <c r="AP37" s="2637"/>
      <c r="AQ37" s="2637"/>
      <c r="AR37" s="2075"/>
      <c r="AS37" s="2086" t="s">
        <v>1384</v>
      </c>
      <c r="AT37" s="2085">
        <v>1.4507787963836394</v>
      </c>
      <c r="AU37" s="2085">
        <v>1.5769334743300427</v>
      </c>
      <c r="AV37" s="2085"/>
      <c r="AW37" s="2094"/>
      <c r="AX37" s="2085">
        <v>82.51807041220259</v>
      </c>
      <c r="AY37" s="2085">
        <v>6.7089470965540663</v>
      </c>
      <c r="AZ37" s="2085"/>
      <c r="BA37" s="2527" t="s">
        <v>726</v>
      </c>
      <c r="BB37" s="2527">
        <v>9.0501758456665211</v>
      </c>
      <c r="BC37" s="2527">
        <v>9.3541869205855512</v>
      </c>
      <c r="BD37" s="2527"/>
      <c r="BE37" s="2527"/>
      <c r="BF37" s="2527">
        <v>59.586500622491535</v>
      </c>
      <c r="BG37" s="2527">
        <v>7.7951682288890183</v>
      </c>
      <c r="BH37" s="2527"/>
      <c r="BI37" s="2753"/>
      <c r="BJ37" s="2754"/>
      <c r="CA37" s="2616" t="s">
        <v>754</v>
      </c>
      <c r="CB37" s="2615">
        <v>1913.3158901519341</v>
      </c>
      <c r="CC37" s="2615">
        <v>1988.6890049901663</v>
      </c>
      <c r="CD37" s="2615">
        <v>2191.7224316328447</v>
      </c>
      <c r="CE37" s="2615">
        <v>2198.2546419489636</v>
      </c>
      <c r="CF37" s="2615">
        <v>2213.0930842716589</v>
      </c>
      <c r="CG37" s="2615">
        <v>2173.0622386630889</v>
      </c>
      <c r="CH37" s="2615">
        <v>2235.7175619318896</v>
      </c>
      <c r="CI37" s="2615">
        <v>2328.3084349052351</v>
      </c>
      <c r="CJ37" s="2615">
        <v>2328.8638072607228</v>
      </c>
    </row>
    <row r="38" spans="1:88" ht="12.75" customHeight="1" thickBot="1" x14ac:dyDescent="0.25">
      <c r="A38" s="2596"/>
      <c r="B38" s="2588"/>
      <c r="C38" s="2588"/>
      <c r="D38" s="2588"/>
      <c r="E38" s="2588"/>
      <c r="F38" s="2588"/>
      <c r="G38" s="2588"/>
      <c r="H38" s="2636"/>
      <c r="I38" s="2636"/>
      <c r="J38" s="2636"/>
      <c r="K38" s="2636"/>
      <c r="L38" s="2636"/>
      <c r="M38" s="2636"/>
      <c r="N38" s="2636"/>
      <c r="O38" s="2636"/>
      <c r="P38" s="2634"/>
      <c r="Q38" s="2634"/>
      <c r="R38" s="2634"/>
      <c r="S38" s="2634"/>
      <c r="T38" s="2634"/>
      <c r="U38" s="2634"/>
      <c r="V38" s="2635"/>
      <c r="W38" s="2635"/>
      <c r="X38" s="2635"/>
      <c r="Y38" s="2634"/>
      <c r="Z38" s="2634"/>
      <c r="AA38" s="2634"/>
      <c r="AB38" s="2634"/>
      <c r="AC38" s="2634"/>
      <c r="AD38" s="2634"/>
      <c r="AE38" s="2634"/>
      <c r="AF38" s="2635"/>
      <c r="AG38" s="2635"/>
      <c r="AH38" s="2635"/>
      <c r="AI38" s="2634"/>
      <c r="AJ38" s="2678" t="s">
        <v>1395</v>
      </c>
      <c r="AK38" s="2629"/>
      <c r="AL38" s="2628"/>
      <c r="AM38" s="2530"/>
      <c r="AN38" s="2627"/>
      <c r="AO38" s="2530"/>
      <c r="AP38" s="2628"/>
      <c r="AQ38" s="2530"/>
      <c r="AR38" s="2075"/>
      <c r="AS38" s="2097" t="s">
        <v>1394</v>
      </c>
      <c r="AT38" s="2096">
        <v>14.048631263400901</v>
      </c>
      <c r="AU38" s="2096">
        <v>15</v>
      </c>
      <c r="AV38" s="2096">
        <v>1229.9705039347614</v>
      </c>
      <c r="AW38" s="2096">
        <v>334.23111519966341</v>
      </c>
      <c r="AX38" s="2096">
        <v>539.6340381796914</v>
      </c>
      <c r="AY38" s="2096">
        <v>43.873738146838846</v>
      </c>
      <c r="AZ38" s="2096">
        <v>36800</v>
      </c>
      <c r="BA38" s="2598" t="s">
        <v>445</v>
      </c>
      <c r="BB38" s="2598">
        <v>8.6142077986068344</v>
      </c>
      <c r="BC38" s="2598">
        <v>8.9035739520484078</v>
      </c>
      <c r="BD38" s="2598">
        <v>764.40301059396006</v>
      </c>
      <c r="BE38" s="2598">
        <v>197.52015777621708</v>
      </c>
      <c r="BF38" s="2598">
        <v>511.44707686499044</v>
      </c>
      <c r="BG38" s="2598">
        <v>66.908040624746278</v>
      </c>
      <c r="BH38" s="2598">
        <v>38700</v>
      </c>
      <c r="BI38" s="2633"/>
      <c r="BS38" s="2624" t="s">
        <v>142</v>
      </c>
      <c r="BT38" s="2622" t="s">
        <v>683</v>
      </c>
      <c r="BU38" s="2622" t="s">
        <v>586</v>
      </c>
      <c r="BV38" s="2622" t="s">
        <v>588</v>
      </c>
      <c r="BW38" s="2622" t="s">
        <v>589</v>
      </c>
      <c r="BX38" s="2622" t="s">
        <v>591</v>
      </c>
      <c r="BY38" s="2622" t="s">
        <v>535</v>
      </c>
      <c r="CA38" s="2616" t="s">
        <v>765</v>
      </c>
      <c r="CB38" s="2615">
        <v>512.57405447325709</v>
      </c>
      <c r="CC38" s="2615">
        <v>520.31082411960119</v>
      </c>
      <c r="CD38" s="2615">
        <v>466.12336598482602</v>
      </c>
      <c r="CE38" s="2615">
        <v>447.09820580251352</v>
      </c>
      <c r="CF38" s="2632">
        <v>450.87584417189072</v>
      </c>
      <c r="CG38" s="2632">
        <v>433.43556988039751</v>
      </c>
      <c r="CH38" s="2632">
        <v>431.37154114633853</v>
      </c>
      <c r="CI38" s="2632">
        <v>425.7606174073025</v>
      </c>
      <c r="CJ38" s="2632">
        <v>420.37938524456354</v>
      </c>
    </row>
    <row r="39" spans="1:88" ht="12.75" customHeight="1" thickBot="1" x14ac:dyDescent="0.25">
      <c r="A39" s="2596" t="s">
        <v>769</v>
      </c>
      <c r="B39" s="2588">
        <v>148.51430618343645</v>
      </c>
      <c r="C39" s="2588">
        <v>123.72123018196838</v>
      </c>
      <c r="D39" s="2588">
        <v>28.438548370072898</v>
      </c>
      <c r="E39" s="2588">
        <v>35.276477103234292</v>
      </c>
      <c r="F39" s="2588">
        <v>4.4032512500009391</v>
      </c>
      <c r="G39" s="2588">
        <v>340.35381308871297</v>
      </c>
      <c r="H39" s="2631"/>
      <c r="I39" s="2630"/>
      <c r="J39" s="2630"/>
      <c r="K39" s="2630"/>
      <c r="L39" s="2630"/>
      <c r="M39" s="2630"/>
      <c r="N39" s="2630"/>
      <c r="O39" s="2630"/>
      <c r="P39" s="2582" t="s">
        <v>766</v>
      </c>
      <c r="Q39" s="2582"/>
      <c r="R39" s="2582"/>
      <c r="S39" s="2582"/>
      <c r="T39" s="2582"/>
      <c r="U39" s="2582"/>
      <c r="V39" s="2582"/>
      <c r="W39" s="2582"/>
      <c r="X39" s="2582"/>
      <c r="Y39" s="2582">
        <v>19175.810000000001</v>
      </c>
      <c r="Z39" s="2582" t="s">
        <v>1393</v>
      </c>
      <c r="AA39" s="2582"/>
      <c r="AB39" s="2582"/>
      <c r="AC39" s="2582"/>
      <c r="AD39" s="2582"/>
      <c r="AE39" s="2582"/>
      <c r="AF39" s="2582"/>
      <c r="AG39" s="2582"/>
      <c r="AH39" s="2582"/>
      <c r="AI39" s="2582">
        <v>26457.393</v>
      </c>
      <c r="AJ39" s="2629" t="s">
        <v>154</v>
      </c>
      <c r="AK39" s="2530"/>
      <c r="AL39" s="2628"/>
      <c r="AM39" s="2619" t="s">
        <v>668</v>
      </c>
      <c r="AN39" s="2627"/>
      <c r="AO39" s="2619" t="s">
        <v>669</v>
      </c>
      <c r="AP39" s="2626"/>
      <c r="AQ39" s="2530"/>
      <c r="AR39" s="2078"/>
      <c r="AS39" s="2079"/>
      <c r="AT39" s="2077"/>
      <c r="AU39" s="2077"/>
      <c r="AV39" s="2077"/>
      <c r="AW39" s="2077"/>
      <c r="AX39" s="2077"/>
      <c r="AY39" s="2077"/>
      <c r="AZ39" s="2077"/>
      <c r="BA39" s="2587" t="s">
        <v>767</v>
      </c>
      <c r="BB39" s="2526"/>
      <c r="BC39" s="2526"/>
      <c r="BD39" s="2526"/>
      <c r="BE39" s="2526"/>
      <c r="BF39" s="2526"/>
      <c r="BG39" s="2526"/>
      <c r="BH39" s="2526"/>
      <c r="BI39" s="2625"/>
      <c r="BS39" s="2574" t="s">
        <v>714</v>
      </c>
      <c r="BT39" s="2570">
        <v>971.96828200471521</v>
      </c>
      <c r="BU39" s="2570">
        <v>880.94191349160553</v>
      </c>
      <c r="BV39" s="2570">
        <v>62.585443590000004</v>
      </c>
      <c r="BW39" s="2570">
        <v>26.729707793913093</v>
      </c>
      <c r="BX39" s="2570">
        <v>1.7112171291965492</v>
      </c>
      <c r="BY39" s="2570">
        <v>0</v>
      </c>
      <c r="CA39" s="2607" t="s">
        <v>768</v>
      </c>
      <c r="CB39" s="2606">
        <v>2425.8899446251912</v>
      </c>
      <c r="CC39" s="2606">
        <v>2508.9998291097672</v>
      </c>
      <c r="CD39" s="2606">
        <v>2657.8457976176705</v>
      </c>
      <c r="CE39" s="2606">
        <v>2645.3528477514769</v>
      </c>
      <c r="CF39" s="2606">
        <v>2663.9689284435494</v>
      </c>
      <c r="CG39" s="2606">
        <v>2606.4978085434864</v>
      </c>
      <c r="CH39" s="2606">
        <v>2667.0891030782282</v>
      </c>
      <c r="CI39" s="2606">
        <v>2754.0690523125377</v>
      </c>
      <c r="CJ39" s="2606">
        <v>2749.2431925052861</v>
      </c>
    </row>
    <row r="40" spans="1:88" ht="12.75" customHeight="1" thickBot="1" x14ac:dyDescent="0.25">
      <c r="A40" s="2596"/>
      <c r="B40" s="2588"/>
      <c r="C40" s="2588"/>
      <c r="D40" s="2588"/>
      <c r="E40" s="2588"/>
      <c r="F40" s="2588"/>
      <c r="G40" s="2588"/>
      <c r="H40" s="2624" t="s">
        <v>142</v>
      </c>
      <c r="I40" s="2623" t="s">
        <v>683</v>
      </c>
      <c r="J40" s="2623" t="s">
        <v>684</v>
      </c>
      <c r="K40" s="2622" t="s">
        <v>586</v>
      </c>
      <c r="L40" s="2622" t="s">
        <v>588</v>
      </c>
      <c r="M40" s="2622" t="s">
        <v>589</v>
      </c>
      <c r="N40" s="2622" t="s">
        <v>591</v>
      </c>
      <c r="O40" s="2621" t="s">
        <v>535</v>
      </c>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530"/>
      <c r="AK40" s="2619" t="s">
        <v>673</v>
      </c>
      <c r="AL40" s="2619"/>
      <c r="AM40" s="2619" t="s">
        <v>675</v>
      </c>
      <c r="AN40" s="2620"/>
      <c r="AO40" s="2619" t="s">
        <v>676</v>
      </c>
      <c r="AP40" s="2619"/>
      <c r="AQ40" s="2619" t="s">
        <v>677</v>
      </c>
      <c r="AR40" s="2078"/>
      <c r="AS40" s="2079" t="s">
        <v>124</v>
      </c>
      <c r="AT40" s="2077"/>
      <c r="AU40" s="2077"/>
      <c r="AV40" s="2077"/>
      <c r="AW40" s="2077"/>
      <c r="AX40" s="2077"/>
      <c r="AY40" s="2077"/>
      <c r="AZ40" s="2077">
        <v>-100</v>
      </c>
      <c r="BA40" s="2526" t="s">
        <v>722</v>
      </c>
      <c r="BB40" s="2526">
        <v>13.712897887485903</v>
      </c>
      <c r="BC40" s="2526">
        <v>46.484399618596285</v>
      </c>
      <c r="BD40" s="2526"/>
      <c r="BE40" s="2526"/>
      <c r="BF40" s="2526">
        <v>88.141290798837716</v>
      </c>
      <c r="BG40" s="2526">
        <v>63.038880737960831</v>
      </c>
      <c r="BH40" s="2526"/>
      <c r="BI40" s="2581"/>
      <c r="BS40" s="2586" t="s">
        <v>699</v>
      </c>
      <c r="BT40" s="2581">
        <v>409.70270848726994</v>
      </c>
      <c r="BU40" s="2581">
        <v>291.52129561284602</v>
      </c>
      <c r="BV40" s="2581">
        <v>54.163484670000003</v>
      </c>
      <c r="BW40" s="2581">
        <v>45.172094342625051</v>
      </c>
      <c r="BX40" s="2581">
        <v>2.0585433946575193</v>
      </c>
      <c r="BY40" s="2581">
        <v>16.787290467141275</v>
      </c>
      <c r="CA40" s="2616"/>
      <c r="CB40" s="2615"/>
      <c r="CC40" s="2615"/>
      <c r="CD40" s="2615"/>
      <c r="CE40" s="2615"/>
      <c r="CF40" s="2615"/>
      <c r="CG40" s="2615"/>
      <c r="CH40" s="2615"/>
      <c r="CI40" s="2615"/>
      <c r="CJ40" s="2615"/>
    </row>
    <row r="41" spans="1:88" ht="12.75" customHeight="1" thickBot="1" x14ac:dyDescent="0.25">
      <c r="A41" s="2596" t="s">
        <v>622</v>
      </c>
      <c r="B41" s="2588">
        <v>146.94835276476152</v>
      </c>
      <c r="C41" s="2588">
        <v>125.25674454968396</v>
      </c>
      <c r="D41" s="2588">
        <v>28.865797581079057</v>
      </c>
      <c r="E41" s="2588">
        <v>36.870469811562451</v>
      </c>
      <c r="F41" s="2588">
        <v>5.3070232710134295</v>
      </c>
      <c r="G41" s="2588">
        <v>343.24838797810037</v>
      </c>
      <c r="H41" s="2584" t="s">
        <v>699</v>
      </c>
      <c r="I41" s="2581">
        <v>40733.839742365861</v>
      </c>
      <c r="J41" s="2583">
        <v>0.1251056152800302</v>
      </c>
      <c r="K41" s="2576">
        <v>8910.217928226064</v>
      </c>
      <c r="L41" s="2576">
        <v>7709.2010136790977</v>
      </c>
      <c r="M41" s="2576">
        <v>8809.6825741022658</v>
      </c>
      <c r="N41" s="2576">
        <v>14679.211905344157</v>
      </c>
      <c r="O41" s="2576">
        <v>625.52632101426673</v>
      </c>
      <c r="P41" s="2582" t="s">
        <v>445</v>
      </c>
      <c r="Q41" s="2582">
        <v>129.02745710484587</v>
      </c>
      <c r="R41" s="2582">
        <v>16.245763661142298</v>
      </c>
      <c r="S41" s="2582">
        <v>5696.417526649615</v>
      </c>
      <c r="T41" s="2582">
        <v>179.30806149643712</v>
      </c>
      <c r="U41" s="2582">
        <v>2497.2997940024134</v>
      </c>
      <c r="V41" s="2582">
        <v>43.839830600886735</v>
      </c>
      <c r="W41" s="2582">
        <v>1984.7267200956976</v>
      </c>
      <c r="X41" s="2582">
        <v>512.57307390671554</v>
      </c>
      <c r="Y41" s="2582">
        <v>317688.86903965578</v>
      </c>
      <c r="Z41" s="2582" t="s">
        <v>1334</v>
      </c>
      <c r="AA41" s="2582">
        <v>134.50629883704806</v>
      </c>
      <c r="AB41" s="2582">
        <v>16.524337878755698</v>
      </c>
      <c r="AC41" s="2582">
        <v>5869.750436833503</v>
      </c>
      <c r="AD41" s="2582">
        <v>180.27731846171159</v>
      </c>
      <c r="AE41" s="2582">
        <v>2583.0872827142884</v>
      </c>
      <c r="AF41" s="2582">
        <v>44.006765032207426</v>
      </c>
      <c r="AG41" s="2582">
        <v>2062.7764585427417</v>
      </c>
      <c r="AH41" s="2582">
        <v>520.31082417154721</v>
      </c>
      <c r="AI41" s="2582">
        <v>325595.6149625199</v>
      </c>
      <c r="AJ41" s="2618" t="s">
        <v>142</v>
      </c>
      <c r="AK41" s="2617" t="s">
        <v>691</v>
      </c>
      <c r="AL41" s="2617"/>
      <c r="AM41" s="2617" t="s">
        <v>692</v>
      </c>
      <c r="AN41" s="2617"/>
      <c r="AO41" s="2617" t="s">
        <v>693</v>
      </c>
      <c r="AP41" s="2617"/>
      <c r="AQ41" s="2617" t="s">
        <v>694</v>
      </c>
      <c r="AR41" s="2078"/>
      <c r="AS41" s="2079"/>
      <c r="AT41" s="2077"/>
      <c r="AU41" s="2077"/>
      <c r="AV41" s="2077"/>
      <c r="AW41" s="2077"/>
      <c r="AX41" s="2077"/>
      <c r="AY41" s="2077"/>
      <c r="AZ41" s="2077"/>
      <c r="BA41" s="2527" t="s">
        <v>726</v>
      </c>
      <c r="BB41" s="2527">
        <v>45.288520453884807</v>
      </c>
      <c r="BC41" s="2527">
        <v>153.52040831825357</v>
      </c>
      <c r="BD41" s="2527"/>
      <c r="BE41" s="2527"/>
      <c r="BF41" s="2527">
        <v>132.59075627803111</v>
      </c>
      <c r="BG41" s="2527">
        <v>94.829254214609875</v>
      </c>
      <c r="BH41" s="2527"/>
      <c r="BI41" s="2581"/>
      <c r="BS41" s="2586" t="s">
        <v>716</v>
      </c>
      <c r="BT41" s="2581">
        <v>357.53446949838491</v>
      </c>
      <c r="BU41" s="2581">
        <v>18.815765034289317</v>
      </c>
      <c r="BV41" s="2581">
        <v>310.75884458999997</v>
      </c>
      <c r="BW41" s="2581">
        <v>22.71126201524509</v>
      </c>
      <c r="BX41" s="2581">
        <v>5.248597858850431</v>
      </c>
      <c r="BY41" s="2581">
        <v>0</v>
      </c>
      <c r="CA41" s="2616" t="s">
        <v>770</v>
      </c>
      <c r="CB41" s="2615">
        <v>2425.8899446251917</v>
      </c>
      <c r="CC41" s="2615">
        <v>2508.9998291097672</v>
      </c>
      <c r="CD41" s="2615">
        <v>2657.8457976176705</v>
      </c>
      <c r="CE41" s="2615">
        <v>2645.3528477514769</v>
      </c>
      <c r="CF41" s="2615">
        <v>2663.9689284435494</v>
      </c>
      <c r="CG41" s="2615">
        <v>2606.4978085434864</v>
      </c>
      <c r="CH41" s="2615">
        <v>2667.0891030782282</v>
      </c>
      <c r="CI41" s="2615">
        <v>2754.0690523125377</v>
      </c>
      <c r="CJ41" s="2615">
        <v>2749.2431925052861</v>
      </c>
    </row>
    <row r="42" spans="1:88" ht="12.75" customHeight="1" thickBot="1" x14ac:dyDescent="0.25">
      <c r="A42" s="2596"/>
      <c r="B42" s="2588"/>
      <c r="C42" s="2588"/>
      <c r="D42" s="2588"/>
      <c r="E42" s="2588"/>
      <c r="F42" s="2588"/>
      <c r="G42" s="2588"/>
      <c r="H42" s="2584" t="s">
        <v>716</v>
      </c>
      <c r="I42" s="2581">
        <v>12495.133871271521</v>
      </c>
      <c r="J42" s="2583">
        <v>3.8376235112103294E-2</v>
      </c>
      <c r="K42" s="2576">
        <v>2592.4139523496706</v>
      </c>
      <c r="L42" s="2576">
        <v>1504.544750011635</v>
      </c>
      <c r="M42" s="2576">
        <v>1107.6733090928394</v>
      </c>
      <c r="N42" s="2576">
        <v>7290.5018598173765</v>
      </c>
      <c r="O42" s="2576">
        <v>0</v>
      </c>
      <c r="P42" s="2614"/>
      <c r="Q42" s="2614"/>
      <c r="R42" s="2614"/>
      <c r="S42" s="2613"/>
      <c r="T42" s="2613"/>
      <c r="U42" s="2613"/>
      <c r="V42" s="2613"/>
      <c r="W42" s="2613"/>
      <c r="X42" s="2613"/>
      <c r="Y42" s="2613"/>
      <c r="Z42" s="2614"/>
      <c r="AA42" s="2614"/>
      <c r="AB42" s="2614"/>
      <c r="AC42" s="2613"/>
      <c r="AD42" s="2613"/>
      <c r="AE42" s="2613"/>
      <c r="AF42" s="2613"/>
      <c r="AG42" s="2613"/>
      <c r="AH42" s="2613"/>
      <c r="AI42" s="2613"/>
      <c r="AJ42" s="2578" t="s">
        <v>699</v>
      </c>
      <c r="AK42" s="2576">
        <v>40733.839742365861</v>
      </c>
      <c r="AL42" s="2583"/>
      <c r="AM42" s="2576">
        <v>409.70270848726994</v>
      </c>
      <c r="AN42" s="2577"/>
      <c r="AO42" s="2576">
        <v>185.03485672111833</v>
      </c>
      <c r="AP42" s="2577"/>
      <c r="AQ42" s="2576">
        <v>1.9635564574317712</v>
      </c>
      <c r="AR42" s="2075"/>
      <c r="AS42" s="2074" t="s">
        <v>1385</v>
      </c>
      <c r="AT42" s="2073">
        <v>39.728229532121489</v>
      </c>
      <c r="AU42" s="2073">
        <v>19.913899514847866</v>
      </c>
      <c r="AV42" s="2073"/>
      <c r="AW42" s="2095"/>
      <c r="AX42" s="2073">
        <v>935.43976625608752</v>
      </c>
      <c r="AY42" s="2073">
        <v>39.687801208883414</v>
      </c>
      <c r="AZ42" s="2073"/>
      <c r="BA42" s="2598" t="s">
        <v>445</v>
      </c>
      <c r="BB42" s="2598">
        <v>59.001418341370709</v>
      </c>
      <c r="BC42" s="2598">
        <v>200.00480793684986</v>
      </c>
      <c r="BD42" s="2598">
        <v>139.82051991884538</v>
      </c>
      <c r="BE42" s="2598">
        <v>118.49196603291982</v>
      </c>
      <c r="BF42" s="2598">
        <v>220.73204707686881</v>
      </c>
      <c r="BG42" s="2598">
        <v>157.8681349525707</v>
      </c>
      <c r="BH42" s="2598">
        <v>11800</v>
      </c>
      <c r="BI42" s="2581"/>
      <c r="BS42" s="2586" t="s">
        <v>724</v>
      </c>
      <c r="BT42" s="2581">
        <v>352.21894292815676</v>
      </c>
      <c r="BU42" s="2581">
        <v>129.65559298377462</v>
      </c>
      <c r="BV42" s="2581">
        <v>107.42575435000002</v>
      </c>
      <c r="BW42" s="2581">
        <v>68.30730976130863</v>
      </c>
      <c r="BX42" s="2581">
        <v>46.830285833073482</v>
      </c>
      <c r="BY42" s="2581">
        <v>0</v>
      </c>
      <c r="CA42" s="2612" t="s">
        <v>771</v>
      </c>
      <c r="CB42" s="2611">
        <v>71.41084752033656</v>
      </c>
      <c r="CC42" s="2611">
        <v>74.087189556732739</v>
      </c>
      <c r="CD42" s="2611">
        <v>76.536638704896433</v>
      </c>
      <c r="CE42" s="2611">
        <v>68.019892675569253</v>
      </c>
      <c r="CF42" s="2610">
        <v>65.111668602378472</v>
      </c>
      <c r="CG42" s="2610">
        <v>95.335431265449245</v>
      </c>
      <c r="CH42" s="2610">
        <v>99.825441883241822</v>
      </c>
      <c r="CI42" s="2610">
        <v>89.664286501274603</v>
      </c>
      <c r="CJ42" s="2610">
        <v>72.036522762628096</v>
      </c>
    </row>
    <row r="43" spans="1:88" ht="12.75" customHeight="1" x14ac:dyDescent="0.2">
      <c r="A43" s="2596" t="s">
        <v>621</v>
      </c>
      <c r="B43" s="2588">
        <v>143.91675807308684</v>
      </c>
      <c r="C43" s="2588">
        <v>125.02745958712059</v>
      </c>
      <c r="D43" s="2588">
        <v>27.984664025552863</v>
      </c>
      <c r="E43" s="2588">
        <v>39.713667999999998</v>
      </c>
      <c r="F43" s="2588">
        <v>5.8087598866655625</v>
      </c>
      <c r="G43" s="2588">
        <v>342.45130957242583</v>
      </c>
      <c r="H43" s="2584" t="s">
        <v>718</v>
      </c>
      <c r="I43" s="2581">
        <v>12297.075098521625</v>
      </c>
      <c r="J43" s="2583">
        <v>3.7767938305732933E-2</v>
      </c>
      <c r="K43" s="2576">
        <v>5270.5403636214669</v>
      </c>
      <c r="L43" s="2576">
        <v>1587.8276544171808</v>
      </c>
      <c r="M43" s="2576">
        <v>2015.2609315434754</v>
      </c>
      <c r="N43" s="2576">
        <v>3423.4021009490334</v>
      </c>
      <c r="O43" s="2576">
        <v>4.4047990469977601E-2</v>
      </c>
      <c r="P43" s="2564" t="s">
        <v>772</v>
      </c>
      <c r="Q43" s="2563"/>
      <c r="R43" s="2562"/>
      <c r="S43" s="2609">
        <f>5549963.58915397/1000</f>
        <v>5549.9635891539692</v>
      </c>
      <c r="T43" s="2609"/>
      <c r="U43" s="2609">
        <f>2425889.94462519/1000</f>
        <v>2425.8899446251899</v>
      </c>
      <c r="V43" s="2609">
        <v>43.903706402894976</v>
      </c>
      <c r="W43" s="2550"/>
      <c r="X43" s="2608"/>
      <c r="Y43" s="2608"/>
      <c r="Z43" s="2564" t="s">
        <v>772</v>
      </c>
      <c r="AA43" s="2563"/>
      <c r="AB43" s="2562"/>
      <c r="AC43" s="2550">
        <v>5733.7763198266166</v>
      </c>
      <c r="AD43" s="2550"/>
      <c r="AE43" s="2550">
        <v>1988.6890049901663</v>
      </c>
      <c r="AF43" s="2550">
        <v>43.903706402894976</v>
      </c>
      <c r="AG43" s="2550"/>
      <c r="AH43" s="2550"/>
      <c r="AI43" s="2550"/>
      <c r="AJ43" s="2578" t="s">
        <v>718</v>
      </c>
      <c r="AK43" s="2576">
        <v>12495.133871271521</v>
      </c>
      <c r="AL43" s="2577"/>
      <c r="AM43" s="2576">
        <v>334.72179309061107</v>
      </c>
      <c r="AN43" s="2583"/>
      <c r="AO43" s="2576">
        <v>215.7731480184523</v>
      </c>
      <c r="AP43" s="2583"/>
      <c r="AQ43" s="2576">
        <v>16.025418454003113</v>
      </c>
      <c r="AR43" s="2075"/>
      <c r="AS43" s="2086" t="s">
        <v>1384</v>
      </c>
      <c r="AT43" s="2085">
        <v>-5.6581419895360874</v>
      </c>
      <c r="AU43" s="2085">
        <v>-2.8361613982637031</v>
      </c>
      <c r="AV43" s="2085"/>
      <c r="AW43" s="2094"/>
      <c r="AX43" s="2085">
        <v>149.70226347330913</v>
      </c>
      <c r="AY43" s="2085">
        <v>6.3514016482618372</v>
      </c>
      <c r="AZ43" s="2085"/>
      <c r="BA43" s="2587" t="s">
        <v>535</v>
      </c>
      <c r="BB43" s="2526"/>
      <c r="BC43" s="2526"/>
      <c r="BD43" s="2526"/>
      <c r="BE43" s="2526"/>
      <c r="BF43" s="2526"/>
      <c r="BG43" s="2526"/>
      <c r="BH43" s="2526"/>
      <c r="BI43" s="2581"/>
      <c r="BS43" s="2586" t="s">
        <v>718</v>
      </c>
      <c r="BT43" s="2581">
        <v>334.72179309061107</v>
      </c>
      <c r="BU43" s="2581">
        <v>211.52587736368153</v>
      </c>
      <c r="BV43" s="2581">
        <v>28.217339869999996</v>
      </c>
      <c r="BW43" s="2581">
        <v>69.57063697323764</v>
      </c>
      <c r="BX43" s="2581">
        <v>25.407938883691919</v>
      </c>
      <c r="BY43" s="2581">
        <v>0</v>
      </c>
      <c r="CA43" s="2607" t="s">
        <v>768</v>
      </c>
      <c r="CB43" s="2606">
        <v>2497.3007921455282</v>
      </c>
      <c r="CC43" s="2606">
        <v>2583.0870186665002</v>
      </c>
      <c r="CD43" s="2606">
        <v>2734.3824363225672</v>
      </c>
      <c r="CE43" s="2606">
        <v>2713.3727404270462</v>
      </c>
      <c r="CF43" s="2606">
        <v>2729.0805970459278</v>
      </c>
      <c r="CG43" s="2606">
        <v>2701.8332398089356</v>
      </c>
      <c r="CH43" s="2606">
        <v>2766.9145449614698</v>
      </c>
      <c r="CI43" s="2606">
        <v>2843.7333388138122</v>
      </c>
      <c r="CJ43" s="2606">
        <v>2821.2797152679141</v>
      </c>
    </row>
    <row r="44" spans="1:88" ht="12.75" customHeight="1" thickBot="1" x14ac:dyDescent="0.25">
      <c r="A44" s="2596"/>
      <c r="B44" s="2588"/>
      <c r="C44" s="2588"/>
      <c r="D44" s="2588"/>
      <c r="E44" s="2588"/>
      <c r="F44" s="2588"/>
      <c r="G44" s="2588"/>
      <c r="H44" s="2584" t="s">
        <v>714</v>
      </c>
      <c r="I44" s="2581">
        <v>10899.225564238726</v>
      </c>
      <c r="J44" s="2583">
        <v>3.3474730811388118E-2</v>
      </c>
      <c r="K44" s="2576">
        <v>7301.2619880849879</v>
      </c>
      <c r="L44" s="2576">
        <v>1307.051606077348</v>
      </c>
      <c r="M44" s="2576">
        <v>1736.8304981171666</v>
      </c>
      <c r="N44" s="2576">
        <v>551.90878284784355</v>
      </c>
      <c r="O44" s="2576">
        <v>2.1726891113821369</v>
      </c>
      <c r="P44" s="2551" t="s">
        <v>773</v>
      </c>
      <c r="Q44" s="2553"/>
      <c r="R44" s="2552"/>
      <c r="S44" s="2605"/>
      <c r="T44" s="2605">
        <v>163</v>
      </c>
      <c r="U44" s="2605"/>
      <c r="V44" s="2605"/>
      <c r="W44" s="2551"/>
      <c r="X44" s="2604"/>
      <c r="Y44" s="2603">
        <f>337949430/1000</f>
        <v>337949.43</v>
      </c>
      <c r="Z44" s="2551" t="s">
        <v>773</v>
      </c>
      <c r="AA44" s="2553"/>
      <c r="AB44" s="2552"/>
      <c r="AC44" s="2551"/>
      <c r="AD44" s="2551">
        <v>163</v>
      </c>
      <c r="AE44" s="2551"/>
      <c r="AF44" s="2551"/>
      <c r="AG44" s="2551"/>
      <c r="AH44" s="2551"/>
      <c r="AI44" s="2602">
        <v>349210.44300000003</v>
      </c>
      <c r="AJ44" s="2578" t="s">
        <v>716</v>
      </c>
      <c r="AK44" s="2576">
        <v>12297.075098521625</v>
      </c>
      <c r="AL44" s="2577"/>
      <c r="AM44" s="2576">
        <v>352.21894292815676</v>
      </c>
      <c r="AN44" s="2577"/>
      <c r="AO44" s="2576">
        <v>227.10882674932162</v>
      </c>
      <c r="AP44" s="2577"/>
      <c r="AQ44" s="2576">
        <v>-7.4936360786629521</v>
      </c>
      <c r="AR44" s="2092" t="s">
        <v>1392</v>
      </c>
      <c r="AS44" s="2092"/>
      <c r="AT44" s="2090">
        <v>34.070087542585398</v>
      </c>
      <c r="AU44" s="2090">
        <v>17</v>
      </c>
      <c r="AV44" s="2090">
        <v>2356.9956958127118</v>
      </c>
      <c r="AW44" s="2090">
        <v>295.3628691494626</v>
      </c>
      <c r="AX44" s="2090">
        <v>1085.1420297293967</v>
      </c>
      <c r="AY44" s="2090">
        <v>46.039202857145249</v>
      </c>
      <c r="AZ44" s="2089">
        <v>79800</v>
      </c>
      <c r="BA44" s="2526" t="s">
        <v>722</v>
      </c>
      <c r="BB44" s="2526">
        <v>0.68461863059697792</v>
      </c>
      <c r="BC44" s="2526">
        <v>6.8461863059697796</v>
      </c>
      <c r="BD44" s="2526"/>
      <c r="BE44" s="2526"/>
      <c r="BF44" s="2526">
        <v>26.927425705250023</v>
      </c>
      <c r="BG44" s="2526">
        <v>29.779774334940345</v>
      </c>
      <c r="BH44" s="2526"/>
      <c r="BI44" s="2581"/>
      <c r="BS44" s="2586" t="s">
        <v>728</v>
      </c>
      <c r="BT44" s="2581">
        <v>313.35042651155959</v>
      </c>
      <c r="BU44" s="2581">
        <v>171.28495564532361</v>
      </c>
      <c r="BV44" s="2581">
        <v>94.37696102000001</v>
      </c>
      <c r="BW44" s="2581">
        <v>7.7883225226728987</v>
      </c>
      <c r="BX44" s="2581">
        <v>39.900187323563031</v>
      </c>
      <c r="BY44" s="2581">
        <v>0</v>
      </c>
      <c r="CA44" s="2524" t="s">
        <v>1391</v>
      </c>
    </row>
    <row r="45" spans="1:88" ht="12.75" customHeight="1" x14ac:dyDescent="0.2">
      <c r="A45" s="2596" t="s">
        <v>453</v>
      </c>
      <c r="B45" s="2588">
        <v>145.8449991209188</v>
      </c>
      <c r="C45" s="2588">
        <v>126.24797089955871</v>
      </c>
      <c r="D45" s="2588">
        <v>27.723349685720713</v>
      </c>
      <c r="E45" s="2588">
        <v>40.809472</v>
      </c>
      <c r="F45" s="2588">
        <v>5.7585031195677034</v>
      </c>
      <c r="G45" s="2588">
        <v>346.38429482576595</v>
      </c>
      <c r="H45" s="2584" t="s">
        <v>725</v>
      </c>
      <c r="I45" s="2581">
        <v>10265.536237503266</v>
      </c>
      <c r="J45" s="2583">
        <v>3.152848430924033E-2</v>
      </c>
      <c r="K45" s="2576">
        <v>149.98864467205564</v>
      </c>
      <c r="L45" s="2576">
        <v>2860.6729237206659</v>
      </c>
      <c r="M45" s="2576">
        <v>5243.5448132654546</v>
      </c>
      <c r="N45" s="2576">
        <v>2011.3298558450892</v>
      </c>
      <c r="O45" s="2576">
        <v>0</v>
      </c>
      <c r="AJ45" s="2578" t="s">
        <v>714</v>
      </c>
      <c r="AK45" s="2576">
        <v>10899.225564238726</v>
      </c>
      <c r="AL45" s="2577"/>
      <c r="AM45" s="2576">
        <v>971.96828200471521</v>
      </c>
      <c r="AN45" s="2583"/>
      <c r="AO45" s="2576">
        <v>329.60167647790024</v>
      </c>
      <c r="AP45" s="2583"/>
      <c r="AQ45" s="2576">
        <v>20.294727798088047</v>
      </c>
      <c r="AR45" s="2075"/>
      <c r="AS45" s="2093"/>
      <c r="AT45" s="2088"/>
      <c r="AU45" s="2088"/>
      <c r="AV45" s="2088"/>
      <c r="AW45" s="2088"/>
      <c r="AX45" s="2088"/>
      <c r="AY45" s="2088"/>
      <c r="AZ45" s="2088"/>
      <c r="BA45" s="2527" t="s">
        <v>726</v>
      </c>
      <c r="BB45" s="2527">
        <v>2.7428872249990031</v>
      </c>
      <c r="BC45" s="2527">
        <v>27.428872249990032</v>
      </c>
      <c r="BD45" s="2527"/>
      <c r="BE45" s="2527"/>
      <c r="BF45" s="2527">
        <v>38.426047023569787</v>
      </c>
      <c r="BG45" s="2527">
        <v>42.496413191202578</v>
      </c>
      <c r="BH45" s="2527"/>
      <c r="BI45" s="2581"/>
      <c r="BS45" s="2586" t="s">
        <v>733</v>
      </c>
      <c r="BT45" s="2581">
        <v>179.27142656951924</v>
      </c>
      <c r="BU45" s="2581">
        <v>109.30124273616686</v>
      </c>
      <c r="BV45" s="2581">
        <v>37.520642370000004</v>
      </c>
      <c r="BW45" s="2581">
        <v>28.592725750848498</v>
      </c>
      <c r="BX45" s="2581">
        <v>3.8568157125038973</v>
      </c>
      <c r="BY45" s="2581">
        <v>0</v>
      </c>
      <c r="CC45" s="2601"/>
      <c r="CD45" s="2601"/>
      <c r="CE45" s="2601"/>
      <c r="CF45" s="2601"/>
      <c r="CG45" s="2601"/>
      <c r="CH45" s="2601"/>
      <c r="CI45" s="2601"/>
      <c r="CJ45" s="2601"/>
    </row>
    <row r="46" spans="1:88" ht="12.75" customHeight="1" x14ac:dyDescent="0.2">
      <c r="A46" s="2596"/>
      <c r="B46" s="2588"/>
      <c r="C46" s="2588"/>
      <c r="D46" s="2588"/>
      <c r="E46" s="2588"/>
      <c r="F46" s="2588"/>
      <c r="G46" s="2588"/>
      <c r="H46" s="2584" t="s">
        <v>728</v>
      </c>
      <c r="I46" s="2581">
        <v>9170.8416294425151</v>
      </c>
      <c r="J46" s="2583">
        <v>2.8166354852469967E-2</v>
      </c>
      <c r="K46" s="2576">
        <v>3237.8526240932565</v>
      </c>
      <c r="L46" s="2576">
        <v>2104.2210072386843</v>
      </c>
      <c r="M46" s="2576">
        <v>1017.5687681979542</v>
      </c>
      <c r="N46" s="2576">
        <v>2807.1398090883858</v>
      </c>
      <c r="O46" s="2576">
        <v>4.0594208242334862</v>
      </c>
      <c r="P46" s="2526" t="s">
        <v>774</v>
      </c>
      <c r="U46" s="2600"/>
      <c r="Z46" s="2526" t="s">
        <v>774</v>
      </c>
      <c r="AE46" s="2600"/>
      <c r="AJ46" s="2578" t="s">
        <v>725</v>
      </c>
      <c r="AK46" s="2576">
        <v>10265.536237503266</v>
      </c>
      <c r="AL46" s="2583"/>
      <c r="AM46" s="2576">
        <v>69.32508564221078</v>
      </c>
      <c r="AN46" s="2577"/>
      <c r="AO46" s="2576">
        <v>186.91747646887134</v>
      </c>
      <c r="AP46" s="2577"/>
      <c r="AQ46" s="2576">
        <v>45.950732865043918</v>
      </c>
      <c r="AR46" s="2078"/>
      <c r="AS46" s="2074" t="s">
        <v>1385</v>
      </c>
      <c r="AT46" s="2073">
        <v>43.146048309070224</v>
      </c>
      <c r="AU46" s="2073">
        <v>45.536726447567524</v>
      </c>
      <c r="AV46" s="2073"/>
      <c r="AW46" s="2073"/>
      <c r="AX46" s="2073">
        <v>394.69997120219585</v>
      </c>
      <c r="AY46" s="2073">
        <v>66.146555919440516</v>
      </c>
      <c r="AZ46" s="2073"/>
      <c r="BA46" s="2598" t="s">
        <v>445</v>
      </c>
      <c r="BB46" s="2598">
        <v>3.4275058555959808</v>
      </c>
      <c r="BC46" s="2598">
        <v>30</v>
      </c>
      <c r="BD46" s="2598">
        <v>90.421859488895834</v>
      </c>
      <c r="BE46" s="2598">
        <v>226.05464872223959</v>
      </c>
      <c r="BF46" s="2598">
        <v>65.35347272881981</v>
      </c>
      <c r="BG46" s="2598">
        <v>72.27618752614292</v>
      </c>
      <c r="BH46" s="2598">
        <v>4000</v>
      </c>
      <c r="BI46" s="2581"/>
      <c r="BS46" s="2586" t="s">
        <v>734</v>
      </c>
      <c r="BT46" s="2581">
        <v>163.14940282206766</v>
      </c>
      <c r="BU46" s="2581">
        <v>30.40691288768403</v>
      </c>
      <c r="BV46" s="2581">
        <v>26.832975259999998</v>
      </c>
      <c r="BW46" s="2581">
        <v>72.210438295220612</v>
      </c>
      <c r="BX46" s="2581">
        <v>21.786505825797736</v>
      </c>
      <c r="BY46" s="2581">
        <v>11.912570553365288</v>
      </c>
    </row>
    <row r="47" spans="1:88" ht="12.75" customHeight="1" x14ac:dyDescent="0.2">
      <c r="A47" s="2596" t="s">
        <v>620</v>
      </c>
      <c r="B47" s="2588">
        <v>144.47634833432065</v>
      </c>
      <c r="C47" s="2588">
        <v>126.55514614383659</v>
      </c>
      <c r="D47" s="2588">
        <v>28.298320649334574</v>
      </c>
      <c r="E47" s="2588">
        <v>42.563318000000002</v>
      </c>
      <c r="F47" s="2588">
        <v>5.1830472331914477</v>
      </c>
      <c r="G47" s="2588">
        <v>347.07618036068328</v>
      </c>
      <c r="H47" s="2584" t="s">
        <v>731</v>
      </c>
      <c r="I47" s="2581">
        <v>5243.8244560601097</v>
      </c>
      <c r="J47" s="2583">
        <v>1.6105328865266624E-2</v>
      </c>
      <c r="K47" s="2576">
        <v>447.97792136213178</v>
      </c>
      <c r="L47" s="2576">
        <v>1742.4480932817385</v>
      </c>
      <c r="M47" s="2576">
        <v>516.80908079742505</v>
      </c>
      <c r="N47" s="2576">
        <v>1695.5522757845972</v>
      </c>
      <c r="O47" s="2576">
        <v>841.03708483421735</v>
      </c>
      <c r="P47" s="2526" t="s">
        <v>775</v>
      </c>
      <c r="Z47" s="2526" t="s">
        <v>775</v>
      </c>
      <c r="AJ47" s="2578" t="s">
        <v>728</v>
      </c>
      <c r="AK47" s="2576">
        <v>9170.8416294425151</v>
      </c>
      <c r="AL47" s="2577"/>
      <c r="AM47" s="2576">
        <v>313.35042651155959</v>
      </c>
      <c r="AN47" s="2577"/>
      <c r="AO47" s="2576">
        <v>170.41485551638675</v>
      </c>
      <c r="AP47" s="2577"/>
      <c r="AQ47" s="2576">
        <v>-6.0390545667012114</v>
      </c>
      <c r="AR47" s="2075"/>
      <c r="AS47" s="2086" t="s">
        <v>1384</v>
      </c>
      <c r="AT47" s="2073">
        <v>-5.1573884157341903</v>
      </c>
      <c r="AU47" s="2085">
        <v>-5.4431540007748707</v>
      </c>
      <c r="AV47" s="2085"/>
      <c r="AW47" s="2085"/>
      <c r="AX47" s="2085">
        <v>54.363568771080928</v>
      </c>
      <c r="AY47" s="2085">
        <v>9.1106235218206404</v>
      </c>
      <c r="AZ47" s="2073"/>
      <c r="BA47" s="2599" t="s">
        <v>124</v>
      </c>
      <c r="BB47" s="2598">
        <v>-0.2</v>
      </c>
      <c r="BC47" s="2598">
        <v>-0.23529411764705885</v>
      </c>
      <c r="BD47" s="2598">
        <v>0.13924269</v>
      </c>
      <c r="BE47" s="2598">
        <v>4.0953732352941183E-2</v>
      </c>
      <c r="BF47" s="2598">
        <v>0.25765645636925461</v>
      </c>
      <c r="BG47" s="2598">
        <v>185.04128034962167</v>
      </c>
      <c r="BH47" s="2598">
        <v>34000</v>
      </c>
      <c r="BI47" s="2581"/>
      <c r="BS47" s="2586" t="s">
        <v>736</v>
      </c>
      <c r="BT47" s="2581">
        <v>109.34409538326986</v>
      </c>
      <c r="BU47" s="2581">
        <v>0.25022613503683921</v>
      </c>
      <c r="BV47" s="2581">
        <v>1.4473310899999998</v>
      </c>
      <c r="BW47" s="2581">
        <v>50.949047943025654</v>
      </c>
      <c r="BX47" s="2581">
        <v>56.697490215207367</v>
      </c>
      <c r="BY47" s="2581">
        <v>0</v>
      </c>
    </row>
    <row r="48" spans="1:88" ht="12.75" customHeight="1" x14ac:dyDescent="0.2">
      <c r="A48" s="2596"/>
      <c r="B48" s="2588"/>
      <c r="C48" s="2588"/>
      <c r="D48" s="2588"/>
      <c r="E48" s="2588"/>
      <c r="F48" s="2588"/>
      <c r="G48" s="2588"/>
      <c r="H48" s="2584" t="s">
        <v>724</v>
      </c>
      <c r="I48" s="2581">
        <v>5073.435758482894</v>
      </c>
      <c r="J48" s="2583">
        <v>1.5582015006765093E-2</v>
      </c>
      <c r="K48" s="2576">
        <v>986.92580113200393</v>
      </c>
      <c r="L48" s="2576">
        <v>836.51249028252823</v>
      </c>
      <c r="M48" s="2576">
        <v>2160.7223754795532</v>
      </c>
      <c r="N48" s="2576">
        <v>1087.8747739213952</v>
      </c>
      <c r="O48" s="2576">
        <v>1.4003176674135633</v>
      </c>
      <c r="AJ48" s="2578" t="s">
        <v>724</v>
      </c>
      <c r="AK48" s="2576">
        <v>5243.8244560601097</v>
      </c>
      <c r="AL48" s="2577"/>
      <c r="AM48" s="2576">
        <v>357.53446949838491</v>
      </c>
      <c r="AN48" s="2583"/>
      <c r="AO48" s="2576">
        <v>135.05874195426244</v>
      </c>
      <c r="AP48" s="2577"/>
      <c r="AQ48" s="2576">
        <v>-6.5173815960371945E-2</v>
      </c>
      <c r="AR48" s="2078"/>
      <c r="AS48" s="2593" t="s">
        <v>534</v>
      </c>
      <c r="AT48" s="2592">
        <v>37.988659893336035</v>
      </c>
      <c r="AU48" s="2592">
        <v>40</v>
      </c>
      <c r="AV48" s="2077">
        <v>596.70524899723955</v>
      </c>
      <c r="AW48" s="2077">
        <v>157.44201820507641</v>
      </c>
      <c r="AX48" s="2077">
        <v>449.06353997327676</v>
      </c>
      <c r="AY48" s="2077">
        <v>75.257179441261158</v>
      </c>
      <c r="AZ48" s="2592">
        <v>37900</v>
      </c>
      <c r="BA48" s="2587" t="s">
        <v>346</v>
      </c>
      <c r="BB48" s="2526"/>
      <c r="BC48" s="2526"/>
      <c r="BD48" s="2526"/>
      <c r="BE48" s="2526"/>
      <c r="BF48" s="2526"/>
      <c r="BG48" s="2526"/>
      <c r="BH48" s="2526"/>
      <c r="BI48" s="2581"/>
      <c r="BS48" s="2586" t="s">
        <v>738</v>
      </c>
      <c r="BT48" s="2581">
        <v>107.81874974856935</v>
      </c>
      <c r="BU48" s="2581">
        <v>0.54510622307516809</v>
      </c>
      <c r="BV48" s="2581">
        <v>100.38433761</v>
      </c>
      <c r="BW48" s="2581">
        <v>3.6016112891559566</v>
      </c>
      <c r="BX48" s="2581">
        <v>3.2876946263382183</v>
      </c>
      <c r="BY48" s="2581">
        <v>0</v>
      </c>
    </row>
    <row r="49" spans="1:77" ht="12.75" customHeight="1" x14ac:dyDescent="0.2">
      <c r="A49" s="2596" t="s">
        <v>151</v>
      </c>
      <c r="B49" s="2588">
        <v>147.57353661104349</v>
      </c>
      <c r="C49" s="2588">
        <v>128.83688928318716</v>
      </c>
      <c r="D49" s="2588">
        <v>28.479810828424014</v>
      </c>
      <c r="E49" s="2588">
        <v>49.320723000000001</v>
      </c>
      <c r="F49" s="2588">
        <v>5.6045786241039321</v>
      </c>
      <c r="G49" s="2588">
        <v>359.81553834675861</v>
      </c>
      <c r="H49" s="2584" t="s">
        <v>735</v>
      </c>
      <c r="I49" s="2581">
        <v>4883.952745493365</v>
      </c>
      <c r="J49" s="2583">
        <v>1.5000056883614875E-2</v>
      </c>
      <c r="K49" s="2576">
        <v>951.00771290594571</v>
      </c>
      <c r="L49" s="2576">
        <v>1367.65049013</v>
      </c>
      <c r="M49" s="2576">
        <v>1102.7230125132146</v>
      </c>
      <c r="N49" s="2576">
        <v>1309.3729027212426</v>
      </c>
      <c r="O49" s="2576">
        <v>153.19862722296281</v>
      </c>
      <c r="Q49" s="2528"/>
      <c r="R49" s="2528"/>
      <c r="S49" s="2528"/>
      <c r="AA49" s="2528"/>
      <c r="AB49" s="2528"/>
      <c r="AC49" s="2528"/>
      <c r="AJ49" s="2578" t="s">
        <v>733</v>
      </c>
      <c r="AK49" s="2576">
        <v>5073.435758482894</v>
      </c>
      <c r="AL49" s="2583"/>
      <c r="AM49" s="2576">
        <v>179.27142656951924</v>
      </c>
      <c r="AN49" s="2577"/>
      <c r="AO49" s="2576">
        <v>88.408245185256092</v>
      </c>
      <c r="AP49" s="2577"/>
      <c r="AQ49" s="2576">
        <v>4.9600911043900497</v>
      </c>
      <c r="AR49" s="2075"/>
      <c r="AS49" s="2074"/>
      <c r="AT49" s="2073"/>
      <c r="AU49" s="2073"/>
      <c r="AV49" s="2073"/>
      <c r="AW49" s="2073"/>
      <c r="AX49" s="2073"/>
      <c r="AY49" s="2073"/>
      <c r="AZ49" s="2073"/>
      <c r="BA49" s="2526" t="s">
        <v>722</v>
      </c>
      <c r="BB49" s="2526">
        <v>13.761548471023195</v>
      </c>
      <c r="BC49" s="2526"/>
      <c r="BD49" s="2526"/>
      <c r="BE49" s="2526"/>
      <c r="BF49" s="2526">
        <v>567.18694920295582</v>
      </c>
      <c r="BG49" s="2526"/>
      <c r="BH49" s="2526"/>
      <c r="BI49" s="2581"/>
      <c r="BS49" s="2586" t="s">
        <v>741</v>
      </c>
      <c r="BT49" s="2581">
        <v>106.81442550179625</v>
      </c>
      <c r="BU49" s="2581">
        <v>0.64649390039322008</v>
      </c>
      <c r="BV49" s="2581">
        <v>25.814455079999998</v>
      </c>
      <c r="BW49" s="2581">
        <v>29.529115228398158</v>
      </c>
      <c r="BX49" s="2581">
        <v>50.824361293004884</v>
      </c>
      <c r="BY49" s="2581">
        <v>0</v>
      </c>
    </row>
    <row r="50" spans="1:77" ht="12.75" customHeight="1" thickBot="1" x14ac:dyDescent="0.25">
      <c r="A50" s="2596"/>
      <c r="B50" s="2588"/>
      <c r="C50" s="2588"/>
      <c r="D50" s="2588"/>
      <c r="E50" s="2588"/>
      <c r="F50" s="2588"/>
      <c r="G50" s="2588"/>
      <c r="H50" s="2584" t="s">
        <v>733</v>
      </c>
      <c r="I50" s="2581">
        <v>4868.4888265236332</v>
      </c>
      <c r="J50" s="2583">
        <v>1.4952562635353847E-2</v>
      </c>
      <c r="K50" s="2576">
        <v>3792.7363089941632</v>
      </c>
      <c r="L50" s="2576">
        <v>2.8243447857967112</v>
      </c>
      <c r="M50" s="2576">
        <v>116.81910205975238</v>
      </c>
      <c r="N50" s="2576">
        <v>956.10907068392078</v>
      </c>
      <c r="O50" s="2576">
        <v>0</v>
      </c>
      <c r="AJ50" s="2578" t="s">
        <v>735</v>
      </c>
      <c r="AK50" s="2576">
        <v>4883.952745493365</v>
      </c>
      <c r="AL50" s="2577"/>
      <c r="AM50" s="2576">
        <v>26.207856285563093</v>
      </c>
      <c r="AN50" s="2583"/>
      <c r="AO50" s="2576">
        <v>13.374546879476316</v>
      </c>
      <c r="AP50" s="2583"/>
      <c r="AQ50" s="2576">
        <v>-2.9565451054823555E-2</v>
      </c>
      <c r="AR50" s="2075"/>
      <c r="AS50" s="2074" t="s">
        <v>1385</v>
      </c>
      <c r="AT50" s="2073">
        <v>23.654663572424163</v>
      </c>
      <c r="AU50" s="2073">
        <v>78.848878574747218</v>
      </c>
      <c r="AV50" s="2073"/>
      <c r="AW50" s="2073"/>
      <c r="AX50" s="2073">
        <v>105.57821657910802</v>
      </c>
      <c r="AY50" s="2073">
        <v>34.67221861673675</v>
      </c>
      <c r="AZ50" s="2073"/>
      <c r="BA50" s="2571" t="s">
        <v>726</v>
      </c>
      <c r="BB50" s="2571">
        <v>57.081583524550332</v>
      </c>
      <c r="BC50" s="2571"/>
      <c r="BD50" s="2571"/>
      <c r="BE50" s="2571"/>
      <c r="BF50" s="2571">
        <v>230.60330392409244</v>
      </c>
      <c r="BG50" s="2571"/>
      <c r="BH50" s="2571"/>
      <c r="BI50" s="2581"/>
      <c r="BS50" s="2586" t="s">
        <v>725</v>
      </c>
      <c r="BT50" s="2581">
        <v>70.088898660187439</v>
      </c>
      <c r="BU50" s="2581">
        <v>11.994117804946788</v>
      </c>
      <c r="BV50" s="2581">
        <v>38.796222670000006</v>
      </c>
      <c r="BW50" s="2581">
        <v>0.28468644633617096</v>
      </c>
      <c r="BX50" s="2581">
        <v>19.013871738904484</v>
      </c>
      <c r="BY50" s="2581">
        <v>0</v>
      </c>
    </row>
    <row r="51" spans="1:77" ht="12.75" customHeight="1" thickBot="1" x14ac:dyDescent="0.25">
      <c r="A51" s="2596" t="s">
        <v>150</v>
      </c>
      <c r="B51" s="2588">
        <v>143.78151748039048</v>
      </c>
      <c r="C51" s="2588">
        <v>125.93057882087889</v>
      </c>
      <c r="D51" s="2588">
        <v>28.054300524751163</v>
      </c>
      <c r="E51" s="2588">
        <v>44.508420000000001</v>
      </c>
      <c r="F51" s="2588">
        <v>5.8102083389784189</v>
      </c>
      <c r="G51" s="2588">
        <v>348.08502516499897</v>
      </c>
      <c r="H51" s="2584" t="s">
        <v>739</v>
      </c>
      <c r="I51" s="2581">
        <v>3435.6839283148734</v>
      </c>
      <c r="J51" s="2583">
        <v>1.0551996926341786E-2</v>
      </c>
      <c r="K51" s="2576">
        <v>441.88810244781496</v>
      </c>
      <c r="L51" s="2576">
        <v>1259.3197419859862</v>
      </c>
      <c r="M51" s="2576">
        <v>713.80867533029698</v>
      </c>
      <c r="N51" s="2576">
        <v>930.51322640254887</v>
      </c>
      <c r="O51" s="2576">
        <v>90.1541821482259</v>
      </c>
      <c r="AJ51" s="2578" t="s">
        <v>732</v>
      </c>
      <c r="AK51" s="2576">
        <v>4868.4888265236332</v>
      </c>
      <c r="AL51" s="2583"/>
      <c r="AM51" s="2576">
        <v>19.742147469976853</v>
      </c>
      <c r="AN51" s="2577"/>
      <c r="AO51" s="2576">
        <v>54.920703738841809</v>
      </c>
      <c r="AP51" s="2577"/>
      <c r="AQ51" s="2576">
        <v>1.0052668483008746</v>
      </c>
      <c r="AR51" s="2075"/>
      <c r="AS51" s="2086" t="s">
        <v>1384</v>
      </c>
      <c r="AT51" s="2073">
        <v>25.350250187709356</v>
      </c>
      <c r="AU51" s="2085">
        <v>84.500833959031183</v>
      </c>
      <c r="AV51" s="2085"/>
      <c r="AW51" s="2085"/>
      <c r="AX51" s="2085">
        <v>158.54909451044324</v>
      </c>
      <c r="AY51" s="2085">
        <v>52.068021647559718</v>
      </c>
      <c r="AZ51" s="2073"/>
      <c r="BA51" s="2582" t="s">
        <v>776</v>
      </c>
      <c r="BB51" s="2582">
        <v>70.843131995573529</v>
      </c>
      <c r="BC51" s="2582">
        <v>32.019494687264874</v>
      </c>
      <c r="BD51" s="2582">
        <v>994.78463269170118</v>
      </c>
      <c r="BE51" s="2582">
        <v>112.40504324200012</v>
      </c>
      <c r="BF51" s="2582">
        <v>797.79025312704823</v>
      </c>
      <c r="BG51" s="2582">
        <v>80.197283603826591</v>
      </c>
      <c r="BH51" s="2582">
        <v>88500</v>
      </c>
      <c r="BI51" s="2581"/>
      <c r="BS51" s="2586" t="s">
        <v>745</v>
      </c>
      <c r="BT51" s="2581">
        <v>69.32508564221078</v>
      </c>
      <c r="BU51" s="2581">
        <v>35.131751506448545</v>
      </c>
      <c r="BV51" s="2581">
        <v>16.822510819999998</v>
      </c>
      <c r="BW51" s="2581">
        <v>14.442098416513662</v>
      </c>
      <c r="BX51" s="2581">
        <v>2.9287248992485742</v>
      </c>
      <c r="BY51" s="2581">
        <v>0</v>
      </c>
    </row>
    <row r="52" spans="1:77" ht="12.75" customHeight="1" x14ac:dyDescent="0.2">
      <c r="A52" s="2596"/>
      <c r="B52" s="2588"/>
      <c r="C52" s="2588"/>
      <c r="D52" s="2588"/>
      <c r="E52" s="2588"/>
      <c r="F52" s="2588"/>
      <c r="G52" s="2588"/>
      <c r="H52" s="2584" t="s">
        <v>742</v>
      </c>
      <c r="I52" s="2581">
        <v>2709.7133798792574</v>
      </c>
      <c r="J52" s="2583">
        <v>8.3223276216148646E-3</v>
      </c>
      <c r="K52" s="2576">
        <v>1.3005191959223941</v>
      </c>
      <c r="L52" s="2576">
        <v>51.602546614679682</v>
      </c>
      <c r="M52" s="2576">
        <v>1017.885462092027</v>
      </c>
      <c r="N52" s="2576">
        <v>1448.8725219428768</v>
      </c>
      <c r="O52" s="2576">
        <v>190.05233003375216</v>
      </c>
      <c r="AJ52" s="2578" t="s">
        <v>739</v>
      </c>
      <c r="AK52" s="2576">
        <v>3435.6839283148734</v>
      </c>
      <c r="AL52" s="2583"/>
      <c r="AM52" s="2576">
        <v>49.23288894932751</v>
      </c>
      <c r="AN52" s="2577"/>
      <c r="AO52" s="2576">
        <v>30.042126784541715</v>
      </c>
      <c r="AP52" s="2583"/>
      <c r="AQ52" s="2576">
        <v>3.12929012548011</v>
      </c>
      <c r="AR52" s="2078"/>
      <c r="AS52" s="2593" t="s">
        <v>1341</v>
      </c>
      <c r="AT52" s="2592">
        <v>49.004913760133519</v>
      </c>
      <c r="AU52" s="2592">
        <v>163</v>
      </c>
      <c r="AV52" s="2077">
        <v>304.50378081125729</v>
      </c>
      <c r="AW52" s="2077">
        <v>253.75315067604777</v>
      </c>
      <c r="AX52" s="2077">
        <v>264.12731108955126</v>
      </c>
      <c r="AY52" s="2077">
        <v>86.74024026429646</v>
      </c>
      <c r="AZ52" s="2592">
        <v>12000</v>
      </c>
      <c r="BA52" s="2595"/>
      <c r="BB52" s="2595"/>
      <c r="BC52" s="2595"/>
      <c r="BD52" s="2595"/>
      <c r="BE52" s="2595"/>
      <c r="BF52" s="2595"/>
      <c r="BG52" s="2595"/>
      <c r="BH52" s="2595"/>
      <c r="BI52" s="2581"/>
      <c r="BS52" s="2586" t="s">
        <v>744</v>
      </c>
      <c r="BT52" s="2581">
        <v>67.230036073207657</v>
      </c>
      <c r="BU52" s="2581">
        <v>28.431491149195441</v>
      </c>
      <c r="BV52" s="2581">
        <v>37.947081760000003</v>
      </c>
      <c r="BW52" s="2581">
        <v>0.46744383130250933</v>
      </c>
      <c r="BX52" s="2581">
        <v>0.38401933270969751</v>
      </c>
      <c r="BY52" s="2581">
        <v>0</v>
      </c>
    </row>
    <row r="53" spans="1:77" ht="12.75" customHeight="1" thickBot="1" x14ac:dyDescent="0.25">
      <c r="A53" s="2596" t="s">
        <v>149</v>
      </c>
      <c r="B53" s="2588">
        <v>149.96778900026283</v>
      </c>
      <c r="C53" s="2588">
        <v>128.65738900530326</v>
      </c>
      <c r="D53" s="2588">
        <v>27.858975156928746</v>
      </c>
      <c r="E53" s="2588">
        <v>46.231977000000001</v>
      </c>
      <c r="F53" s="2588">
        <v>5.0043545969021421</v>
      </c>
      <c r="G53" s="2588">
        <v>357.72048475939704</v>
      </c>
      <c r="H53" s="2584" t="s">
        <v>744</v>
      </c>
      <c r="I53" s="2581">
        <v>2500.5276992999461</v>
      </c>
      <c r="J53" s="2583">
        <v>7.6798568051593321E-3</v>
      </c>
      <c r="K53" s="2576">
        <v>769.5145409959232</v>
      </c>
      <c r="L53" s="2576">
        <v>570.62295489252472</v>
      </c>
      <c r="M53" s="2576">
        <v>363.59271325172574</v>
      </c>
      <c r="N53" s="2576">
        <v>796.1794001350961</v>
      </c>
      <c r="O53" s="2576">
        <v>0.61809002467595087</v>
      </c>
      <c r="AJ53" s="2578" t="s">
        <v>742</v>
      </c>
      <c r="AK53" s="2576">
        <v>2709.7133798792574</v>
      </c>
      <c r="AL53" s="2577"/>
      <c r="AM53" s="2576">
        <v>109.34409538326986</v>
      </c>
      <c r="AN53" s="2583"/>
      <c r="AO53" s="2576">
        <v>66.025742736457275</v>
      </c>
      <c r="AP53" s="2583"/>
      <c r="AQ53" s="2576">
        <v>21.500067881317726</v>
      </c>
      <c r="AR53" s="2075"/>
      <c r="AS53" s="2074"/>
      <c r="AT53" s="2073"/>
      <c r="AU53" s="2073"/>
      <c r="AV53" s="2073"/>
      <c r="AW53" s="2073"/>
      <c r="AX53" s="2073"/>
      <c r="AY53" s="2073"/>
      <c r="AZ53" s="2073"/>
      <c r="BA53" s="2591"/>
      <c r="BB53" s="2571"/>
      <c r="BC53" s="2571"/>
      <c r="BD53" s="2571"/>
      <c r="BE53" s="2571"/>
      <c r="BF53" s="2571"/>
      <c r="BG53" s="2571"/>
      <c r="BH53" s="2597"/>
      <c r="BI53" s="2581"/>
      <c r="BS53" s="2586" t="s">
        <v>739</v>
      </c>
      <c r="BT53" s="2581">
        <v>61.221379018834732</v>
      </c>
      <c r="BU53" s="2581">
        <v>27.858844765342962</v>
      </c>
      <c r="BV53" s="2581">
        <v>17.718442630000006</v>
      </c>
      <c r="BW53" s="2581">
        <v>2.8500494241362047</v>
      </c>
      <c r="BX53" s="2581">
        <v>12.794042199355575</v>
      </c>
      <c r="BY53" s="2581">
        <v>0</v>
      </c>
    </row>
    <row r="54" spans="1:77" ht="12.75" customHeight="1" thickBot="1" x14ac:dyDescent="0.25">
      <c r="A54" s="2596"/>
      <c r="B54" s="2588"/>
      <c r="C54" s="2588"/>
      <c r="D54" s="2588"/>
      <c r="E54" s="2588"/>
      <c r="F54" s="2588"/>
      <c r="G54" s="2588"/>
      <c r="H54" s="2584" t="s">
        <v>734</v>
      </c>
      <c r="I54" s="2581">
        <v>2173.3342897428665</v>
      </c>
      <c r="J54" s="2583">
        <v>6.6749495075142341E-3</v>
      </c>
      <c r="K54" s="2576">
        <v>263.68305211653075</v>
      </c>
      <c r="L54" s="2576">
        <v>418.65194116815564</v>
      </c>
      <c r="M54" s="2576">
        <v>853.16354218709648</v>
      </c>
      <c r="N54" s="2576">
        <v>618.37695176377997</v>
      </c>
      <c r="O54" s="2576">
        <v>19.458802507303517</v>
      </c>
      <c r="AJ54" s="2578" t="s">
        <v>744</v>
      </c>
      <c r="AK54" s="2576">
        <v>2500.5276992999461</v>
      </c>
      <c r="AL54" s="2577"/>
      <c r="AM54" s="2576">
        <v>61.221379018834732</v>
      </c>
      <c r="AN54" s="2577"/>
      <c r="AO54" s="2576">
        <v>29.861657030492417</v>
      </c>
      <c r="AP54" s="2583"/>
      <c r="AQ54" s="2576">
        <v>1.5886737842198535</v>
      </c>
      <c r="AR54" s="2075"/>
      <c r="AS54" s="2074" t="s">
        <v>1385</v>
      </c>
      <c r="AT54" s="2073">
        <v>8.7959740800502981</v>
      </c>
      <c r="AU54" s="2073">
        <v>92.58920084263471</v>
      </c>
      <c r="AV54" s="2073"/>
      <c r="AW54" s="2073"/>
      <c r="AX54" s="2073">
        <v>24.744661928460342</v>
      </c>
      <c r="AY54" s="2073">
        <v>36.663159427696989</v>
      </c>
      <c r="AZ54" s="2073"/>
      <c r="BA54" s="2582" t="s">
        <v>415</v>
      </c>
      <c r="BB54" s="2582">
        <v>0.20017396838502161</v>
      </c>
      <c r="BC54" s="2582"/>
      <c r="BD54" s="2582">
        <v>0</v>
      </c>
      <c r="BE54" s="2582"/>
      <c r="BF54" s="2582">
        <v>0</v>
      </c>
      <c r="BG54" s="2582"/>
      <c r="BH54" s="2582">
        <v>11000</v>
      </c>
      <c r="BI54" s="2581"/>
      <c r="BS54" s="2586" t="s">
        <v>732</v>
      </c>
      <c r="BT54" s="2581">
        <v>49.23288894932751</v>
      </c>
      <c r="BU54" s="2581">
        <v>29.248442553648356</v>
      </c>
      <c r="BV54" s="2581">
        <v>11.346083429999998</v>
      </c>
      <c r="BW54" s="2581">
        <v>7.735418365325768</v>
      </c>
      <c r="BX54" s="2581">
        <v>0.90294460035339363</v>
      </c>
      <c r="BY54" s="2581">
        <v>0</v>
      </c>
    </row>
    <row r="55" spans="1:77" ht="12.75" customHeight="1" x14ac:dyDescent="0.2">
      <c r="A55" s="2596" t="s">
        <v>148</v>
      </c>
      <c r="B55" s="2588">
        <v>147.4377713990113</v>
      </c>
      <c r="C55" s="2588">
        <v>130.47011111911166</v>
      </c>
      <c r="D55" s="2588">
        <v>28.114068988630052</v>
      </c>
      <c r="E55" s="2588">
        <v>46.945017</v>
      </c>
      <c r="F55" s="2588">
        <v>4.6131314929684928</v>
      </c>
      <c r="G55" s="2588">
        <v>357.58009999972148</v>
      </c>
      <c r="H55" s="2584" t="s">
        <v>741</v>
      </c>
      <c r="I55" s="2581">
        <v>1988.2921920815174</v>
      </c>
      <c r="J55" s="2583">
        <v>6.1066307428937414E-3</v>
      </c>
      <c r="K55" s="2576">
        <v>630.92949236172126</v>
      </c>
      <c r="L55" s="2576">
        <v>774.21338707335531</v>
      </c>
      <c r="M55" s="2576">
        <v>64.550016030880812</v>
      </c>
      <c r="N55" s="2576">
        <v>518.59929661556032</v>
      </c>
      <c r="O55" s="2576">
        <v>0</v>
      </c>
      <c r="AJ55" s="2578" t="s">
        <v>734</v>
      </c>
      <c r="AK55" s="2576">
        <v>2173.3342897428665</v>
      </c>
      <c r="AL55" s="2577"/>
      <c r="AM55" s="2576">
        <v>163.14940282206766</v>
      </c>
      <c r="AN55" s="2583"/>
      <c r="AO55" s="2576">
        <v>103.48469245835301</v>
      </c>
      <c r="AP55" s="2577"/>
      <c r="AQ55" s="2576">
        <v>14.656672012286876</v>
      </c>
      <c r="AR55" s="2075"/>
      <c r="AS55" s="2086" t="s">
        <v>1384</v>
      </c>
      <c r="AT55" s="2073">
        <v>0.20846591994969821</v>
      </c>
      <c r="AU55" s="2085">
        <v>2.1943781047336652</v>
      </c>
      <c r="AV55" s="2085"/>
      <c r="AW55" s="2085"/>
      <c r="AX55" s="2085">
        <v>20.498216096423018</v>
      </c>
      <c r="AY55" s="2085">
        <v>30.371373304646447</v>
      </c>
      <c r="AZ55" s="2073"/>
      <c r="BA55" s="2595"/>
      <c r="BB55" s="2595"/>
      <c r="BC55" s="2595"/>
      <c r="BD55" s="2595"/>
      <c r="BE55" s="2595"/>
      <c r="BF55" s="2595"/>
      <c r="BG55" s="2595"/>
      <c r="BH55" s="2595"/>
      <c r="BI55" s="2594"/>
      <c r="BS55" s="2586" t="s">
        <v>742</v>
      </c>
      <c r="BT55" s="2581">
        <v>26.207856285563093</v>
      </c>
      <c r="BU55" s="2581">
        <v>2.9289533370015972</v>
      </c>
      <c r="BV55" s="2581">
        <v>0.36016851000000005</v>
      </c>
      <c r="BW55" s="2581">
        <v>20.441939926556504</v>
      </c>
      <c r="BX55" s="2581">
        <v>2.476794512004989</v>
      </c>
      <c r="BY55" s="2581">
        <v>0</v>
      </c>
    </row>
    <row r="56" spans="1:77" ht="12.75" customHeight="1" thickBot="1" x14ac:dyDescent="0.25">
      <c r="A56" s="2590"/>
      <c r="B56" s="2589"/>
      <c r="C56" s="2589"/>
      <c r="D56" s="2589"/>
      <c r="E56" s="2589"/>
      <c r="F56" s="2589"/>
      <c r="G56" s="2589"/>
      <c r="H56" s="2584" t="s">
        <v>745</v>
      </c>
      <c r="I56" s="2581">
        <v>1760.6114201539119</v>
      </c>
      <c r="J56" s="2583">
        <v>5.4073560553221213E-3</v>
      </c>
      <c r="K56" s="2576">
        <v>714.20444204927367</v>
      </c>
      <c r="L56" s="2576">
        <v>365.96373135089419</v>
      </c>
      <c r="M56" s="2576">
        <v>171.24015817860396</v>
      </c>
      <c r="N56" s="2576">
        <v>509.20308857514004</v>
      </c>
      <c r="O56" s="2576">
        <v>0</v>
      </c>
      <c r="AJ56" s="2578" t="s">
        <v>741</v>
      </c>
      <c r="AK56" s="2576">
        <v>1988.2921920815174</v>
      </c>
      <c r="AL56" s="2577"/>
      <c r="AM56" s="2576">
        <v>70.088898660187439</v>
      </c>
      <c r="AN56" s="2583"/>
      <c r="AO56" s="2576">
        <v>45.937714608833559</v>
      </c>
      <c r="AP56" s="2577"/>
      <c r="AQ56" s="2576">
        <v>-3.7534263551496222E-2</v>
      </c>
      <c r="AR56" s="2078"/>
      <c r="AS56" s="2593" t="s">
        <v>1390</v>
      </c>
      <c r="AT56" s="2592">
        <v>9.0044399999999971</v>
      </c>
      <c r="AU56" s="2592">
        <v>95</v>
      </c>
      <c r="AV56" s="2077">
        <v>67.49189735614307</v>
      </c>
      <c r="AW56" s="2077">
        <v>177.61025620037648</v>
      </c>
      <c r="AX56" s="2077">
        <v>45.24287802488336</v>
      </c>
      <c r="AY56" s="2077">
        <v>67.034532732343436</v>
      </c>
      <c r="AZ56" s="2592">
        <v>3800</v>
      </c>
      <c r="BA56" s="2591"/>
      <c r="BB56" s="2571"/>
      <c r="BC56" s="2571"/>
      <c r="BD56" s="2571"/>
      <c r="BE56" s="2571"/>
      <c r="BF56" s="2571"/>
      <c r="BG56" s="2571"/>
      <c r="BH56" s="2571"/>
      <c r="BI56" s="2570"/>
      <c r="BJ56" s="2755"/>
      <c r="BK56" s="2755"/>
      <c r="BL56" s="2755"/>
      <c r="BM56" s="2755"/>
      <c r="BN56" s="2755"/>
      <c r="BO56" s="2755"/>
      <c r="BP56" s="2755"/>
      <c r="BQ56" s="2755"/>
      <c r="BR56" s="2755"/>
      <c r="BS56" s="2586" t="s">
        <v>735</v>
      </c>
      <c r="BT56" s="2581">
        <v>19.84095644901409</v>
      </c>
      <c r="BU56" s="2581">
        <v>13.150777716640052</v>
      </c>
      <c r="BV56" s="2581">
        <v>6.1602438600000005</v>
      </c>
      <c r="BW56" s="2581">
        <v>0.47122995604517892</v>
      </c>
      <c r="BX56" s="2581">
        <v>5.8704916328863932E-2</v>
      </c>
      <c r="BY56" s="2581">
        <v>0</v>
      </c>
    </row>
    <row r="57" spans="1:77" ht="12.75" customHeight="1" thickBot="1" x14ac:dyDescent="0.25">
      <c r="A57" s="2590" t="s">
        <v>147</v>
      </c>
      <c r="B57" s="2589">
        <v>146.06525389121373</v>
      </c>
      <c r="C57" s="2589">
        <v>126.9985850881984</v>
      </c>
      <c r="D57" s="2589">
        <v>27.996236766816811</v>
      </c>
      <c r="E57" s="2589">
        <v>43.784286000000002</v>
      </c>
      <c r="F57" s="2589">
        <v>4.4923882541233704</v>
      </c>
      <c r="G57" s="2588">
        <v>349.33675000035237</v>
      </c>
      <c r="H57" s="2584" t="s">
        <v>747</v>
      </c>
      <c r="I57" s="2581">
        <v>1677.9754264628539</v>
      </c>
      <c r="J57" s="2583">
        <v>5.1535565878428977E-3</v>
      </c>
      <c r="K57" s="2576">
        <v>671.2273509125248</v>
      </c>
      <c r="L57" s="2576">
        <v>351.53779738000003</v>
      </c>
      <c r="M57" s="2576">
        <v>145.50589958715852</v>
      </c>
      <c r="N57" s="2576">
        <v>509.70437858317052</v>
      </c>
      <c r="O57" s="2576">
        <v>0</v>
      </c>
      <c r="AJ57" s="2578" t="s">
        <v>745</v>
      </c>
      <c r="AK57" s="2576">
        <v>1760.6114201539119</v>
      </c>
      <c r="AL57" s="2577"/>
      <c r="AM57" s="2576">
        <v>67.230036073207657</v>
      </c>
      <c r="AN57" s="2577"/>
      <c r="AO57" s="2576">
        <v>34.81121388886514</v>
      </c>
      <c r="AP57" s="2583"/>
      <c r="AQ57" s="2576">
        <v>-1.7896596828698978</v>
      </c>
      <c r="AR57" s="2078"/>
      <c r="AS57" s="2079"/>
      <c r="AT57" s="2077"/>
      <c r="AU57" s="2077"/>
      <c r="AV57" s="2077"/>
      <c r="AW57" s="2077"/>
      <c r="AX57" s="2077"/>
      <c r="AY57" s="2077"/>
      <c r="AZ57" s="2077"/>
      <c r="BA57" s="2582" t="s">
        <v>777</v>
      </c>
      <c r="BB57" s="2582">
        <v>2.737030327804868E-3</v>
      </c>
      <c r="BC57" s="2582">
        <v>0.18246868852032452</v>
      </c>
      <c r="BD57" s="2582">
        <v>16.864126596434069</v>
      </c>
      <c r="BE57" s="2582"/>
      <c r="BF57" s="2582">
        <v>3.2317185311300283</v>
      </c>
      <c r="BG57" s="2582">
        <v>19.163272480493461</v>
      </c>
      <c r="BH57" s="2582"/>
      <c r="BI57" s="2581"/>
      <c r="BJ57" s="2755"/>
      <c r="BK57" s="2755"/>
      <c r="BL57" s="2755"/>
      <c r="BM57" s="2755"/>
      <c r="BN57" s="2755"/>
      <c r="BO57" s="2755"/>
      <c r="BP57" s="2755"/>
      <c r="BQ57" s="2755"/>
      <c r="BR57" s="2755"/>
      <c r="BS57" s="2586" t="s">
        <v>747</v>
      </c>
      <c r="BT57" s="2581">
        <v>19.742147469976853</v>
      </c>
      <c r="BU57" s="2581">
        <v>19.241391435051604</v>
      </c>
      <c r="BV57" s="2581">
        <v>0.49500171999999976</v>
      </c>
      <c r="BW57" s="2581">
        <v>5.1430479051911204E-3</v>
      </c>
      <c r="BX57" s="2581">
        <v>6.1126702006028479E-4</v>
      </c>
      <c r="BY57" s="2581">
        <v>0</v>
      </c>
    </row>
    <row r="58" spans="1:77" ht="12.75" customHeight="1" x14ac:dyDescent="0.2">
      <c r="A58" s="2549"/>
      <c r="B58" s="2580"/>
      <c r="C58" s="2580"/>
      <c r="D58" s="2580"/>
      <c r="E58" s="2580"/>
      <c r="F58" s="2580"/>
      <c r="G58" s="2580"/>
      <c r="H58" s="2584" t="s">
        <v>750</v>
      </c>
      <c r="I58" s="2581">
        <v>1489.9380004193836</v>
      </c>
      <c r="J58" s="2583">
        <v>4.57603828783411E-3</v>
      </c>
      <c r="K58" s="2576">
        <v>293.13935757672391</v>
      </c>
      <c r="L58" s="2576">
        <v>756.10241399512233</v>
      </c>
      <c r="M58" s="2576">
        <v>20.980606154520014</v>
      </c>
      <c r="N58" s="2576">
        <v>419.71562269301739</v>
      </c>
      <c r="O58" s="2576">
        <v>0</v>
      </c>
      <c r="AJ58" s="2578" t="s">
        <v>747</v>
      </c>
      <c r="AK58" s="2576">
        <v>1677.9754264628539</v>
      </c>
      <c r="AL58" s="2577"/>
      <c r="AM58" s="2576">
        <v>19.84095644901409</v>
      </c>
      <c r="AN58" s="2577"/>
      <c r="AO58" s="2576">
        <v>7.5508552050697038</v>
      </c>
      <c r="AP58" s="2577"/>
      <c r="AQ58" s="2576">
        <v>-0.38313184411094514</v>
      </c>
      <c r="AR58" s="2075"/>
      <c r="AS58" s="2079" t="s">
        <v>1163</v>
      </c>
      <c r="AT58" s="2073"/>
      <c r="AU58" s="2073"/>
      <c r="AV58" s="2073"/>
      <c r="AW58" s="2073"/>
      <c r="AX58" s="2073"/>
      <c r="AY58" s="2073"/>
      <c r="AZ58" s="2073">
        <v>26600</v>
      </c>
      <c r="BA58" s="2587" t="s">
        <v>778</v>
      </c>
      <c r="BB58" s="2526"/>
      <c r="BC58" s="2526"/>
      <c r="BD58" s="2526"/>
      <c r="BE58" s="2526"/>
      <c r="BF58" s="2526"/>
      <c r="BG58" s="2526"/>
      <c r="BH58" s="2526"/>
      <c r="BI58" s="2581"/>
      <c r="BJ58" s="2755"/>
      <c r="BK58" s="2755"/>
      <c r="BL58" s="2755"/>
      <c r="BM58" s="2755"/>
      <c r="BN58" s="2755"/>
      <c r="BO58" s="2755"/>
      <c r="BP58" s="2755"/>
      <c r="BQ58" s="2755"/>
      <c r="BR58" s="2755"/>
      <c r="BS58" s="2586" t="s">
        <v>750</v>
      </c>
      <c r="BT58" s="2581">
        <v>10.857812557882491</v>
      </c>
      <c r="BU58" s="2581">
        <v>7.1077879027820652</v>
      </c>
      <c r="BV58" s="2581">
        <v>0.92148205999999999</v>
      </c>
      <c r="BW58" s="2581">
        <v>0.54563957046681144</v>
      </c>
      <c r="BX58" s="2581">
        <v>2.2829030246336139</v>
      </c>
      <c r="BY58" s="2581">
        <v>0</v>
      </c>
    </row>
    <row r="59" spans="1:77" ht="12.75" customHeight="1" x14ac:dyDescent="0.2">
      <c r="A59" s="2559" t="s">
        <v>146</v>
      </c>
      <c r="B59" s="2558">
        <v>145.26866887731182</v>
      </c>
      <c r="C59" s="2558">
        <v>130.23153946655165</v>
      </c>
      <c r="D59" s="2558">
        <v>27.918527235066406</v>
      </c>
      <c r="E59" s="2558">
        <v>32.27364</v>
      </c>
      <c r="F59" s="2558">
        <v>5.2279537354331422</v>
      </c>
      <c r="G59" s="2557">
        <v>340.92032931436302</v>
      </c>
      <c r="H59" s="2584" t="s">
        <v>738</v>
      </c>
      <c r="I59" s="2581">
        <v>1154.9527928833008</v>
      </c>
      <c r="J59" s="2583">
        <v>3.5472000844245098E-3</v>
      </c>
      <c r="K59" s="2576">
        <v>42.05625543062331</v>
      </c>
      <c r="L59" s="2576">
        <v>449.17853114000008</v>
      </c>
      <c r="M59" s="2576">
        <v>242.55402360874649</v>
      </c>
      <c r="N59" s="2576">
        <v>411.10392370855419</v>
      </c>
      <c r="O59" s="2576">
        <v>10.060058995376805</v>
      </c>
      <c r="AJ59" s="2578" t="s">
        <v>750</v>
      </c>
      <c r="AK59" s="2576">
        <v>1489.9380004193836</v>
      </c>
      <c r="AL59" s="2577"/>
      <c r="AM59" s="2576">
        <v>10.857812557882491</v>
      </c>
      <c r="AN59" s="2583"/>
      <c r="AO59" s="2576">
        <v>4.8644561160910946</v>
      </c>
      <c r="AP59" s="2583"/>
      <c r="AQ59" s="2576">
        <v>-1.5010791539609056</v>
      </c>
      <c r="AR59" s="2075"/>
      <c r="AS59" s="2074"/>
      <c r="AT59" s="2073"/>
      <c r="AU59" s="2073"/>
      <c r="AV59" s="2073"/>
      <c r="AW59" s="2073"/>
      <c r="AX59" s="2073"/>
      <c r="AY59" s="2073"/>
      <c r="AZ59" s="2073"/>
      <c r="BA59" s="2526" t="s">
        <v>722</v>
      </c>
      <c r="BB59" s="2526">
        <v>63.001935315049117</v>
      </c>
      <c r="BC59" s="2526">
        <v>7.5271129408660835</v>
      </c>
      <c r="BD59" s="2526"/>
      <c r="BE59" s="2526"/>
      <c r="BF59" s="2526">
        <v>2062.8946083132682</v>
      </c>
      <c r="BG59" s="2526">
        <v>35.144503085830991</v>
      </c>
      <c r="BH59" s="2526"/>
      <c r="BI59" s="2581"/>
      <c r="BJ59" s="2755"/>
      <c r="BK59" s="2755"/>
      <c r="BL59" s="2755"/>
      <c r="BM59" s="2755"/>
      <c r="BN59" s="2755"/>
      <c r="BO59" s="2755"/>
      <c r="BP59" s="2755"/>
      <c r="BQ59" s="2755"/>
      <c r="BR59" s="2755"/>
      <c r="BS59" s="2574" t="s">
        <v>752</v>
      </c>
      <c r="BT59" s="2570">
        <v>5.82038338</v>
      </c>
      <c r="BU59" s="2570">
        <v>0</v>
      </c>
      <c r="BV59" s="2570">
        <v>5.82038338</v>
      </c>
      <c r="BW59" s="2570">
        <v>0</v>
      </c>
      <c r="BX59" s="2570">
        <v>0</v>
      </c>
      <c r="BY59" s="2570">
        <v>0</v>
      </c>
    </row>
    <row r="60" spans="1:77" ht="12.75" customHeight="1" thickBot="1" x14ac:dyDescent="0.25">
      <c r="A60" s="2549"/>
      <c r="B60" s="2580"/>
      <c r="C60" s="2580"/>
      <c r="D60" s="2580"/>
      <c r="E60" s="2580"/>
      <c r="F60" s="2580"/>
      <c r="G60" s="2580"/>
      <c r="H60" s="2584" t="s">
        <v>736</v>
      </c>
      <c r="I60" s="2581">
        <v>708.27572916592783</v>
      </c>
      <c r="J60" s="2583">
        <v>2.1753233047916176E-3</v>
      </c>
      <c r="K60" s="2576">
        <v>14.56172290868658</v>
      </c>
      <c r="L60" s="2576">
        <v>170.61693956479078</v>
      </c>
      <c r="M60" s="2576">
        <v>143.32221742057533</v>
      </c>
      <c r="N60" s="2576">
        <v>272.801127741399</v>
      </c>
      <c r="O60" s="2576">
        <v>106.97372153047623</v>
      </c>
      <c r="AJ60" s="2578" t="s">
        <v>738</v>
      </c>
      <c r="AK60" s="2576">
        <v>1154.9527928833008</v>
      </c>
      <c r="AL60" s="2583"/>
      <c r="AM60" s="2576">
        <v>107.81874974856935</v>
      </c>
      <c r="AN60" s="2583"/>
      <c r="AO60" s="2576">
        <v>27.923067263568267</v>
      </c>
      <c r="AP60" s="2583"/>
      <c r="AQ60" s="2576">
        <v>1.7729411133155457</v>
      </c>
      <c r="AR60" s="2075"/>
      <c r="AS60" s="2074" t="s">
        <v>1385</v>
      </c>
      <c r="AT60" s="2073">
        <v>75.596685961544679</v>
      </c>
      <c r="AU60" s="2073">
        <v>37.657128747967462</v>
      </c>
      <c r="AV60" s="2073"/>
      <c r="AW60" s="2073"/>
      <c r="AX60" s="2073">
        <v>525.02284970976416</v>
      </c>
      <c r="AY60" s="2073">
        <v>54.198652544546555</v>
      </c>
      <c r="AZ60" s="2073"/>
      <c r="BA60" s="2526" t="s">
        <v>726</v>
      </c>
      <c r="BB60" s="2526">
        <v>71.515881982445592</v>
      </c>
      <c r="BC60" s="2526">
        <v>8.5443108700651837</v>
      </c>
      <c r="BD60" s="2526"/>
      <c r="BE60" s="2526"/>
      <c r="BF60" s="2526">
        <v>520.31082411960119</v>
      </c>
      <c r="BG60" s="2526">
        <v>8.8642751259184518</v>
      </c>
      <c r="BH60" s="2526"/>
      <c r="BI60" s="2581"/>
      <c r="BJ60" s="2755"/>
      <c r="BK60" s="2755"/>
      <c r="BL60" s="2755"/>
      <c r="BM60" s="2755"/>
      <c r="BN60" s="2755"/>
      <c r="BO60" s="2755"/>
      <c r="BP60" s="2755"/>
      <c r="BQ60" s="2755"/>
      <c r="BR60" s="2755"/>
      <c r="BS60" s="2569" t="s">
        <v>737</v>
      </c>
      <c r="BT60" s="2568">
        <v>1.1145834042267793</v>
      </c>
      <c r="BU60" s="2568">
        <v>1.1373854226779221E-2</v>
      </c>
      <c r="BV60" s="2568">
        <v>1.1032095500000001</v>
      </c>
      <c r="BW60" s="2568">
        <v>0</v>
      </c>
      <c r="BX60" s="2568">
        <v>0</v>
      </c>
      <c r="BY60" s="2568">
        <v>0</v>
      </c>
    </row>
    <row r="61" spans="1:77" ht="12.75" customHeight="1" thickBot="1" x14ac:dyDescent="0.25">
      <c r="A61" s="2559" t="s">
        <v>145</v>
      </c>
      <c r="B61" s="2558">
        <v>143.54878025743486</v>
      </c>
      <c r="C61" s="2558">
        <v>132.96892137290143</v>
      </c>
      <c r="D61" s="2558">
        <v>27.623518554289621</v>
      </c>
      <c r="E61" s="2558">
        <v>33.897911000000001</v>
      </c>
      <c r="F61" s="2558">
        <v>4.6919572459078207</v>
      </c>
      <c r="G61" s="2557">
        <v>342.73108843053376</v>
      </c>
      <c r="H61" s="2584" t="s">
        <v>752</v>
      </c>
      <c r="I61" s="2581">
        <v>86.0906855963499</v>
      </c>
      <c r="J61" s="2583">
        <v>2.6440984349945871E-4</v>
      </c>
      <c r="K61" s="2576">
        <v>8.2060272453960987</v>
      </c>
      <c r="L61" s="2576">
        <v>67.452888945324403</v>
      </c>
      <c r="M61" s="2576">
        <v>5.0640850164135096E-2</v>
      </c>
      <c r="N61" s="2576">
        <v>10.38112855546526</v>
      </c>
      <c r="O61" s="2576">
        <v>0</v>
      </c>
      <c r="AJ61" s="2578" t="s">
        <v>736</v>
      </c>
      <c r="AK61" s="2576">
        <v>708.27572916592783</v>
      </c>
      <c r="AL61" s="2577"/>
      <c r="AM61" s="2576">
        <v>106.81442550179625</v>
      </c>
      <c r="AN61" s="2577"/>
      <c r="AO61" s="2576">
        <v>42.280245086880527</v>
      </c>
      <c r="AP61" s="2583"/>
      <c r="AQ61" s="2576">
        <v>-1.5017994088578126</v>
      </c>
      <c r="AR61" s="2075"/>
      <c r="AS61" s="2074" t="s">
        <v>1384</v>
      </c>
      <c r="AT61" s="2085">
        <v>20.401327691924866</v>
      </c>
      <c r="AU61" s="2085">
        <v>10.162554267459461</v>
      </c>
      <c r="AV61" s="2085"/>
      <c r="AW61" s="2085"/>
      <c r="AX61" s="2085">
        <v>233.4108793779472</v>
      </c>
      <c r="AY61" s="2085">
        <v>24.095246823096804</v>
      </c>
      <c r="AZ61" s="2085"/>
      <c r="BA61" s="2582" t="s">
        <v>778</v>
      </c>
      <c r="BB61" s="2582">
        <v>134.5178172974947</v>
      </c>
      <c r="BC61" s="2582">
        <v>16.071423810931268</v>
      </c>
      <c r="BD61" s="2582">
        <v>5869.7503938957489</v>
      </c>
      <c r="BE61" s="2582">
        <v>180.27488924741243</v>
      </c>
      <c r="BF61" s="2582">
        <v>2583.2054324328692</v>
      </c>
      <c r="BG61" s="2582">
        <v>44.008778211749437</v>
      </c>
      <c r="BH61" s="2582">
        <v>325600</v>
      </c>
      <c r="BI61" s="2581"/>
      <c r="BJ61" s="2755"/>
      <c r="BK61" s="2755"/>
      <c r="BL61" s="2755"/>
      <c r="BM61" s="2755"/>
      <c r="BN61" s="2755"/>
      <c r="BO61" s="2755"/>
      <c r="BP61" s="2755"/>
      <c r="BQ61" s="2755"/>
      <c r="BR61" s="2755"/>
      <c r="BS61" s="2537" t="s">
        <v>678</v>
      </c>
      <c r="BT61" s="2560">
        <v>3806.5767504363512</v>
      </c>
      <c r="BU61" s="2560">
        <v>2020.0003140391607</v>
      </c>
      <c r="BV61" s="2560">
        <v>987.01839988999996</v>
      </c>
      <c r="BW61" s="2560">
        <v>472.40592090023932</v>
      </c>
      <c r="BX61" s="2560">
        <v>298.45225458644433</v>
      </c>
      <c r="BY61" s="2560">
        <v>28.699861020506564</v>
      </c>
    </row>
    <row r="62" spans="1:77" ht="12.75" customHeight="1" thickBot="1" x14ac:dyDescent="0.25">
      <c r="A62" s="2549"/>
      <c r="B62" s="2580"/>
      <c r="C62" s="2580"/>
      <c r="D62" s="2580"/>
      <c r="E62" s="2580"/>
      <c r="F62" s="2580"/>
      <c r="G62" s="2580"/>
      <c r="H62" s="2579" t="s">
        <v>737</v>
      </c>
      <c r="I62" s="2568">
        <v>6.7102385094726482E-6</v>
      </c>
      <c r="J62" s="2555">
        <v>2.0609118185590674E-11</v>
      </c>
      <c r="K62" s="2554">
        <v>6.7102385094726482E-6</v>
      </c>
      <c r="L62" s="2554">
        <v>0</v>
      </c>
      <c r="M62" s="2554">
        <v>0</v>
      </c>
      <c r="N62" s="2554">
        <v>0</v>
      </c>
      <c r="O62" s="2554">
        <v>0</v>
      </c>
      <c r="AJ62" s="2578" t="s">
        <v>752</v>
      </c>
      <c r="AK62" s="2576">
        <v>86.0906855963499</v>
      </c>
      <c r="AL62" s="2577"/>
      <c r="AM62" s="2576">
        <v>1.1145834042267793</v>
      </c>
      <c r="AN62" s="2577"/>
      <c r="AO62" s="2576">
        <v>0.57626969787924698</v>
      </c>
      <c r="AP62" s="2577"/>
      <c r="AQ62" s="2576">
        <v>3.9121613637772619E-2</v>
      </c>
      <c r="AR62" s="2092" t="s">
        <v>1389</v>
      </c>
      <c r="AS62" s="2092"/>
      <c r="AT62" s="2090">
        <v>95.998013653469556</v>
      </c>
      <c r="AU62" s="2090">
        <v>48</v>
      </c>
      <c r="AV62" s="2090">
        <v>968.70092716463989</v>
      </c>
      <c r="AW62" s="2090">
        <v>120.63523376894642</v>
      </c>
      <c r="AX62" s="2090">
        <v>758.4337290877113</v>
      </c>
      <c r="AY62" s="2090">
        <v>78.293899367643348</v>
      </c>
      <c r="AZ62" s="2089">
        <v>80300</v>
      </c>
      <c r="BA62" s="2575"/>
      <c r="BB62" s="2527"/>
      <c r="BC62" s="2527"/>
      <c r="BD62" s="2527"/>
      <c r="BE62" s="2527"/>
      <c r="BF62" s="2527"/>
      <c r="BG62" s="2527"/>
      <c r="BH62" s="2527"/>
      <c r="BI62" s="2570"/>
      <c r="BJ62" s="2755"/>
      <c r="BK62" s="2755"/>
      <c r="BL62" s="2755"/>
      <c r="BM62" s="2755"/>
      <c r="BN62" s="2755"/>
      <c r="BO62" s="2755"/>
      <c r="BP62" s="2755"/>
      <c r="BQ62" s="2755"/>
      <c r="BR62" s="2755"/>
      <c r="BS62" s="2537" t="s">
        <v>729</v>
      </c>
      <c r="BT62" s="2560">
        <v>2063.1736863971523</v>
      </c>
      <c r="BU62" s="2560">
        <v>1103.5195388724114</v>
      </c>
      <c r="BV62" s="2560">
        <v>633.96148824000011</v>
      </c>
      <c r="BW62" s="2560">
        <v>153.56880955348916</v>
      </c>
      <c r="BX62" s="2560">
        <v>140.88085126286251</v>
      </c>
      <c r="BY62" s="2560">
        <v>11.721998468389254</v>
      </c>
    </row>
    <row r="63" spans="1:77" ht="12.75" customHeight="1" thickBot="1" x14ac:dyDescent="0.25">
      <c r="A63" s="2559" t="s">
        <v>144</v>
      </c>
      <c r="B63" s="2558">
        <v>143.11938331443403</v>
      </c>
      <c r="C63" s="2558">
        <v>134.01874400475666</v>
      </c>
      <c r="D63" s="2558">
        <v>27.698421928278758</v>
      </c>
      <c r="E63" s="2558">
        <v>35.677188999999998</v>
      </c>
      <c r="F63" s="2558">
        <v>4.0664614572116209</v>
      </c>
      <c r="G63" s="2557">
        <v>344.58019970468109</v>
      </c>
      <c r="H63" s="2574"/>
      <c r="I63" s="2570">
        <v>135616.74948061397</v>
      </c>
      <c r="J63" s="2566">
        <v>0.41651896784981318</v>
      </c>
      <c r="K63" s="2565">
        <v>37491.634115393128</v>
      </c>
      <c r="L63" s="2565">
        <v>26258.217247735505</v>
      </c>
      <c r="M63" s="2565">
        <v>27564.288419860895</v>
      </c>
      <c r="N63" s="2565">
        <v>42257.854003719636</v>
      </c>
      <c r="O63" s="2565">
        <v>2044.7556939047568</v>
      </c>
      <c r="AJ63" s="2556" t="s">
        <v>737</v>
      </c>
      <c r="AK63" s="2554">
        <v>6.7102385094726482E-6</v>
      </c>
      <c r="AL63" s="2555"/>
      <c r="AM63" s="2554">
        <v>5.82038338</v>
      </c>
      <c r="AN63" s="2555"/>
      <c r="AO63" s="2554">
        <v>2.0712976214530552</v>
      </c>
      <c r="AP63" s="2573"/>
      <c r="AQ63" s="2554">
        <v>0.27277067801108146</v>
      </c>
      <c r="AR63" s="2075"/>
      <c r="AS63" s="2543"/>
      <c r="AT63" s="2088"/>
      <c r="AU63" s="2088"/>
      <c r="AV63" s="2088"/>
      <c r="AW63" s="2088"/>
      <c r="AX63" s="2088"/>
      <c r="AY63" s="2088"/>
      <c r="AZ63" s="2088"/>
      <c r="BA63" s="2572"/>
      <c r="BB63" s="2572"/>
      <c r="BC63" s="2572"/>
      <c r="BD63" s="2572"/>
      <c r="BE63" s="2571"/>
      <c r="BF63" s="2571"/>
      <c r="BG63" s="2571"/>
      <c r="BH63" s="2571"/>
      <c r="BI63" s="2570"/>
      <c r="BJ63" s="2755"/>
      <c r="BK63" s="2755"/>
      <c r="BL63" s="2755"/>
      <c r="BM63" s="2755"/>
      <c r="BN63" s="2755"/>
      <c r="BO63" s="2755"/>
      <c r="BP63" s="2755"/>
      <c r="BQ63" s="2755"/>
      <c r="BR63" s="2755"/>
      <c r="BS63" s="2537" t="s">
        <v>682</v>
      </c>
      <c r="BT63" s="2560">
        <v>0</v>
      </c>
      <c r="BU63" s="2560">
        <v>0</v>
      </c>
      <c r="BV63" s="2560">
        <v>0</v>
      </c>
      <c r="BW63" s="2560">
        <v>0</v>
      </c>
      <c r="BX63" s="2560">
        <v>0</v>
      </c>
      <c r="BY63" s="2560">
        <v>0</v>
      </c>
    </row>
    <row r="64" spans="1:77" ht="12.75" customHeight="1" thickBot="1" x14ac:dyDescent="0.25">
      <c r="A64" s="2549"/>
      <c r="B64" s="2548"/>
      <c r="C64" s="2548"/>
      <c r="D64" s="2548"/>
      <c r="E64" s="2548"/>
      <c r="F64" s="2548"/>
      <c r="G64" s="2548"/>
      <c r="H64" s="2569" t="s">
        <v>755</v>
      </c>
      <c r="I64" s="2568">
        <v>26457.393</v>
      </c>
      <c r="J64" s="2555">
        <v>8.1258443861553772E-2</v>
      </c>
      <c r="K64" s="2554">
        <v>0</v>
      </c>
      <c r="L64" s="2554">
        <v>26457.393</v>
      </c>
      <c r="M64" s="2554">
        <v>0</v>
      </c>
      <c r="N64" s="2554">
        <v>0</v>
      </c>
      <c r="O64" s="2554">
        <v>0</v>
      </c>
      <c r="AJ64" s="2567"/>
      <c r="AK64" s="2565">
        <v>135616.74948061394</v>
      </c>
      <c r="AL64" s="2566"/>
      <c r="AM64" s="2565">
        <v>3806.5767504363512</v>
      </c>
      <c r="AN64" s="2566"/>
      <c r="AO64" s="2565">
        <v>2002.0424162083723</v>
      </c>
      <c r="AP64" s="2566"/>
      <c r="AQ64" s="2565">
        <v>114.31869646979632</v>
      </c>
      <c r="AR64" s="2092" t="s">
        <v>1388</v>
      </c>
      <c r="AS64" s="2091"/>
      <c r="AT64" s="2090"/>
      <c r="AU64" s="2090"/>
      <c r="AV64" s="2090"/>
      <c r="AW64" s="2090"/>
      <c r="AX64" s="2090"/>
      <c r="AY64" s="2090"/>
      <c r="AZ64" s="2089">
        <v>11500</v>
      </c>
      <c r="BA64" s="2564" t="s">
        <v>772</v>
      </c>
      <c r="BB64" s="2563"/>
      <c r="BC64" s="2562"/>
      <c r="BD64" s="2550">
        <v>5733.7763198266166</v>
      </c>
      <c r="BE64" s="2550"/>
      <c r="BF64" s="2550">
        <v>2509</v>
      </c>
      <c r="BG64" s="2550">
        <v>44</v>
      </c>
      <c r="BH64" s="2550"/>
      <c r="BI64" s="2561"/>
      <c r="BJ64" s="2755"/>
      <c r="BK64" s="2755"/>
      <c r="BL64" s="2755"/>
      <c r="BM64" s="2755"/>
      <c r="BN64" s="2755"/>
      <c r="BO64" s="2755"/>
      <c r="BP64" s="2755"/>
      <c r="BQ64" s="2755"/>
      <c r="BR64" s="2755"/>
      <c r="BS64" s="2537" t="s">
        <v>683</v>
      </c>
      <c r="BT64" s="2560">
        <v>5869.750436833503</v>
      </c>
      <c r="BU64" s="2560">
        <v>3123.5198529115723</v>
      </c>
      <c r="BV64" s="2560">
        <v>1620.9798881300001</v>
      </c>
      <c r="BW64" s="2560">
        <v>625.97473045372851</v>
      </c>
      <c r="BX64" s="2560">
        <v>439.33310584930683</v>
      </c>
      <c r="BY64" s="2560">
        <v>40.421859488895819</v>
      </c>
    </row>
    <row r="65" spans="1:77" ht="12.75" customHeight="1" thickBot="1" x14ac:dyDescent="0.25">
      <c r="A65" s="2559" t="s">
        <v>1387</v>
      </c>
      <c r="B65" s="2558">
        <v>135.61674948061395</v>
      </c>
      <c r="C65" s="2558">
        <v>132.48569096348319</v>
      </c>
      <c r="D65" s="2558">
        <v>27.486039897345165</v>
      </c>
      <c r="E65" s="2558">
        <v>26.457393</v>
      </c>
      <c r="F65" s="2558">
        <v>3.6180076210775991</v>
      </c>
      <c r="G65" s="2557">
        <v>325.66388096251995</v>
      </c>
      <c r="H65" s="2537" t="s">
        <v>678</v>
      </c>
      <c r="I65" s="2536">
        <v>162074.14248061395</v>
      </c>
      <c r="J65" s="2535">
        <v>0.49777741171136686</v>
      </c>
      <c r="K65" s="2532">
        <v>37491.634115393121</v>
      </c>
      <c r="L65" s="2532">
        <v>52715.610247735509</v>
      </c>
      <c r="M65" s="2532">
        <v>27564.288419860899</v>
      </c>
      <c r="N65" s="2532">
        <v>42257.854003719651</v>
      </c>
      <c r="O65" s="2532">
        <v>2044.7556939047565</v>
      </c>
      <c r="AJ65" s="2556" t="s">
        <v>755</v>
      </c>
      <c r="AK65" s="2554">
        <v>26457.393</v>
      </c>
      <c r="AL65" s="2555"/>
      <c r="AM65" s="2554">
        <v>0</v>
      </c>
      <c r="AN65" s="2555"/>
      <c r="AO65" s="2554">
        <v>0</v>
      </c>
      <c r="AP65" s="2555"/>
      <c r="AQ65" s="2554">
        <v>0</v>
      </c>
      <c r="AR65" s="2075"/>
      <c r="AS65" s="2074"/>
      <c r="AT65" s="2085"/>
      <c r="AU65" s="2085"/>
      <c r="AV65" s="2085"/>
      <c r="AW65" s="2085"/>
      <c r="AX65" s="2085"/>
      <c r="AY65" s="2085"/>
      <c r="AZ65" s="2085"/>
      <c r="BA65" s="2551" t="s">
        <v>773</v>
      </c>
      <c r="BB65" s="2553"/>
      <c r="BC65" s="2552"/>
      <c r="BD65" s="2551"/>
      <c r="BE65" s="2551">
        <v>163</v>
      </c>
      <c r="BF65" s="2551"/>
      <c r="BG65" s="2551"/>
      <c r="BH65" s="2551">
        <v>349210</v>
      </c>
      <c r="BI65" s="2540"/>
      <c r="BJ65" s="2755"/>
      <c r="BK65" s="2755"/>
      <c r="BL65" s="2755"/>
      <c r="BM65" s="2755"/>
      <c r="BN65" s="2755"/>
      <c r="BO65" s="2755"/>
      <c r="BP65" s="2755"/>
      <c r="BQ65" s="2755"/>
      <c r="BR65" s="2755"/>
      <c r="BS65" s="2540"/>
      <c r="BT65" s="2540"/>
      <c r="BU65" s="2540"/>
      <c r="BV65" s="2540"/>
      <c r="BW65" s="2540"/>
      <c r="BX65" s="2540"/>
      <c r="BY65" s="2540"/>
    </row>
    <row r="66" spans="1:77" ht="12.75" customHeight="1" x14ac:dyDescent="0.2">
      <c r="A66" s="2549"/>
      <c r="B66" s="2548"/>
      <c r="C66" s="2548"/>
      <c r="D66" s="2548"/>
      <c r="E66" s="2548"/>
      <c r="F66" s="2548"/>
      <c r="G66" s="2548"/>
      <c r="H66" s="2537" t="s">
        <v>729</v>
      </c>
      <c r="I66" s="2536">
        <v>159903.46486082836</v>
      </c>
      <c r="J66" s="2535">
        <v>0.49111062161950564</v>
      </c>
      <c r="K66" s="2532">
        <v>41139.899202549175</v>
      </c>
      <c r="L66" s="2532">
        <v>37264.482039170005</v>
      </c>
      <c r="M66" s="2532">
        <v>29696.302870752799</v>
      </c>
      <c r="N66" s="2532">
        <v>49958.639684227281</v>
      </c>
      <c r="O66" s="2532">
        <v>223.92706412910911</v>
      </c>
      <c r="AJ66" s="2533" t="s">
        <v>678</v>
      </c>
      <c r="AK66" s="2532">
        <v>162074.14248061395</v>
      </c>
      <c r="AL66" s="2535"/>
      <c r="AM66" s="2532">
        <v>3806.5767504363512</v>
      </c>
      <c r="AN66" s="2535"/>
      <c r="AO66" s="2532">
        <v>2002.0424162083723</v>
      </c>
      <c r="AP66" s="2535"/>
      <c r="AQ66" s="2532">
        <v>114.31869646979632</v>
      </c>
      <c r="AR66" s="2092" t="s">
        <v>1163</v>
      </c>
      <c r="AS66" s="2091"/>
      <c r="AT66" s="2090">
        <v>0.50049099999999225</v>
      </c>
      <c r="AU66" s="2090"/>
      <c r="AV66" s="2090">
        <v>17.163028247067686</v>
      </c>
      <c r="AW66" s="2090"/>
      <c r="AX66" s="2090">
        <v>6.7267600000000201</v>
      </c>
      <c r="AY66" s="2090"/>
      <c r="AZ66" s="2089">
        <v>-100</v>
      </c>
      <c r="BB66" s="2526"/>
      <c r="BC66" s="2526"/>
      <c r="BD66" s="2547"/>
      <c r="BI66" s="2540"/>
      <c r="BJ66" s="2755"/>
      <c r="BK66" s="2755"/>
      <c r="BL66" s="2755"/>
      <c r="BM66" s="2755"/>
      <c r="BN66" s="2755"/>
      <c r="BO66" s="2755"/>
      <c r="BP66" s="2755"/>
      <c r="BQ66" s="2755"/>
      <c r="BR66" s="2755"/>
      <c r="BS66" s="2540"/>
      <c r="BT66" s="2546"/>
      <c r="BU66" s="2540"/>
      <c r="BV66" s="2540"/>
      <c r="BW66" s="2540"/>
      <c r="BX66" s="2540"/>
      <c r="BY66" s="2540"/>
    </row>
    <row r="67" spans="1:77" ht="12.75" customHeight="1" x14ac:dyDescent="0.2">
      <c r="A67" s="2545" t="s">
        <v>1386</v>
      </c>
      <c r="B67" s="2544">
        <v>133.78792034895963</v>
      </c>
      <c r="C67" s="2544">
        <v>133.34060692153113</v>
      </c>
      <c r="D67" s="2544">
        <v>27.758609970098743</v>
      </c>
      <c r="E67" s="2544">
        <v>19.175809999999998</v>
      </c>
      <c r="F67" s="2544">
        <v>3.6259217990662438</v>
      </c>
      <c r="G67" s="2544">
        <v>317.68886903965574</v>
      </c>
      <c r="H67" s="2537" t="s">
        <v>682</v>
      </c>
      <c r="I67" s="2536">
        <v>3618.0076210775992</v>
      </c>
      <c r="J67" s="2535">
        <v>1.1111966669127522E-2</v>
      </c>
      <c r="K67" s="2532">
        <v>914.23762135688764</v>
      </c>
      <c r="L67" s="2532">
        <v>1396.114</v>
      </c>
      <c r="M67" s="2532">
        <v>21.480711289155959</v>
      </c>
      <c r="N67" s="2532">
        <v>1286.1752884315558</v>
      </c>
      <c r="O67" s="2532">
        <v>0</v>
      </c>
      <c r="AJ67" s="2533" t="s">
        <v>729</v>
      </c>
      <c r="AK67" s="2532">
        <v>159903.46486082836</v>
      </c>
      <c r="AL67" s="2535"/>
      <c r="AM67" s="2532">
        <v>2063.1736863971523</v>
      </c>
      <c r="AN67" s="2535"/>
      <c r="AO67" s="2532">
        <v>581.04486650591627</v>
      </c>
      <c r="AP67" s="2535"/>
      <c r="AQ67" s="2532">
        <v>20.209131420599007</v>
      </c>
      <c r="AR67" s="2075"/>
      <c r="AS67" s="2543"/>
      <c r="AT67" s="2088"/>
      <c r="AU67" s="2088"/>
      <c r="AV67" s="2088"/>
      <c r="AW67" s="2088"/>
      <c r="AX67" s="2088"/>
      <c r="AY67" s="2088"/>
      <c r="AZ67" s="2088"/>
      <c r="BA67" s="2526" t="s">
        <v>774</v>
      </c>
      <c r="BG67" s="2528"/>
      <c r="BH67" s="2528"/>
      <c r="BI67" s="2540"/>
      <c r="BJ67" s="2755"/>
      <c r="BK67" s="2755"/>
      <c r="BL67" s="2755"/>
      <c r="BM67" s="2755"/>
      <c r="BN67" s="2755"/>
      <c r="BO67" s="2755"/>
      <c r="BP67" s="2755"/>
      <c r="BQ67" s="2755"/>
      <c r="BR67" s="2755"/>
      <c r="BS67" s="2540"/>
      <c r="BT67" s="2540"/>
      <c r="BU67" s="2540"/>
      <c r="BV67" s="2540"/>
      <c r="BW67" s="2540"/>
      <c r="BX67" s="2540"/>
      <c r="BY67" s="2540"/>
    </row>
    <row r="68" spans="1:77" ht="12.75" customHeight="1" x14ac:dyDescent="0.2">
      <c r="A68" s="2542" t="s">
        <v>779</v>
      </c>
      <c r="B68" s="2541"/>
      <c r="C68" s="2541"/>
      <c r="D68" s="2541"/>
      <c r="E68" s="2541"/>
      <c r="F68" s="2541"/>
      <c r="G68" s="2541"/>
      <c r="H68" s="2537" t="s">
        <v>760</v>
      </c>
      <c r="I68" s="2536">
        <v>325595.6149625199</v>
      </c>
      <c r="J68" s="2535">
        <v>1</v>
      </c>
      <c r="K68" s="2532">
        <v>79545.770939299182</v>
      </c>
      <c r="L68" s="2532">
        <v>91376.206286905508</v>
      </c>
      <c r="M68" s="2532">
        <v>57282.072001902852</v>
      </c>
      <c r="N68" s="2532">
        <v>93502.668976378482</v>
      </c>
      <c r="O68" s="2532">
        <v>2268.6827580338659</v>
      </c>
      <c r="AJ68" s="2533" t="s">
        <v>682</v>
      </c>
      <c r="AK68" s="2532">
        <v>3618.0076210775992</v>
      </c>
      <c r="AL68" s="2535"/>
      <c r="AM68" s="2532">
        <v>0</v>
      </c>
      <c r="AN68" s="2535"/>
      <c r="AO68" s="2532">
        <v>0</v>
      </c>
      <c r="AP68" s="2535"/>
      <c r="AQ68" s="2532">
        <v>-2.1529053347268123E-2</v>
      </c>
      <c r="AR68" s="2072"/>
      <c r="AS68" s="2074" t="s">
        <v>1385</v>
      </c>
      <c r="AT68" s="2073">
        <v>117.08204526314863</v>
      </c>
      <c r="AU68" s="2073">
        <v>14.687964184043857</v>
      </c>
      <c r="AV68" s="2073"/>
      <c r="AW68" s="2073"/>
      <c r="AX68" s="2073">
        <v>1984.7267376722712</v>
      </c>
      <c r="AY68" s="2073">
        <v>34.842467513350869</v>
      </c>
      <c r="AZ68" s="2073"/>
      <c r="BA68" s="2526" t="s">
        <v>775</v>
      </c>
      <c r="BI68" s="2540"/>
      <c r="BJ68" s="2755"/>
      <c r="BK68" s="2755"/>
      <c r="BL68" s="2755"/>
      <c r="BM68" s="2755"/>
      <c r="BN68" s="2755"/>
      <c r="BO68" s="2755"/>
      <c r="BP68" s="2755"/>
      <c r="BQ68" s="2755"/>
      <c r="BR68" s="2755"/>
    </row>
    <row r="69" spans="1:77" ht="12" thickBot="1" x14ac:dyDescent="0.25">
      <c r="A69" s="2539" t="s">
        <v>780</v>
      </c>
      <c r="B69" s="2538"/>
      <c r="C69" s="2525"/>
      <c r="D69" s="2525"/>
      <c r="E69" s="2525"/>
      <c r="F69" s="2525"/>
      <c r="G69" s="2525"/>
      <c r="H69" s="2537" t="s">
        <v>762</v>
      </c>
      <c r="I69" s="2536">
        <v>299138.22196251992</v>
      </c>
      <c r="J69" s="2535"/>
      <c r="K69" s="2532">
        <v>79545.770939299182</v>
      </c>
      <c r="L69" s="2532">
        <v>64918.813286905512</v>
      </c>
      <c r="M69" s="2532">
        <v>57282.072001902852</v>
      </c>
      <c r="N69" s="2532">
        <v>93502.668976378482</v>
      </c>
      <c r="O69" s="2532">
        <v>2268.6827580338659</v>
      </c>
      <c r="AJ69" s="2533" t="s">
        <v>683</v>
      </c>
      <c r="AK69" s="2532">
        <v>325595.6149625199</v>
      </c>
      <c r="AL69" s="2535"/>
      <c r="AM69" s="2532">
        <v>5869.750436833503</v>
      </c>
      <c r="AN69" s="2535"/>
      <c r="AO69" s="2532">
        <v>2583.0872827142884</v>
      </c>
      <c r="AP69" s="2535"/>
      <c r="AQ69" s="2532">
        <v>134.50629883704804</v>
      </c>
      <c r="AR69" s="2087"/>
      <c r="AS69" s="2086" t="s">
        <v>1384</v>
      </c>
      <c r="AT69" s="2073">
        <v>11.852009929580756</v>
      </c>
      <c r="AU69" s="2085">
        <v>1.4798415005761956</v>
      </c>
      <c r="AV69" s="2073"/>
      <c r="AW69" s="2073"/>
      <c r="AX69" s="2073">
        <v>512.84458185325707</v>
      </c>
      <c r="AY69" s="2085">
        <v>8.9978724039918578</v>
      </c>
      <c r="AZ69" s="2073"/>
      <c r="BI69" s="2534"/>
      <c r="BJ69" s="2755"/>
      <c r="BK69" s="2755"/>
      <c r="BL69" s="2755"/>
      <c r="BM69" s="2755"/>
      <c r="BN69" s="2755"/>
      <c r="BO69" s="2755"/>
      <c r="BP69" s="2755"/>
      <c r="BQ69" s="2755"/>
      <c r="BR69" s="2755"/>
      <c r="BT69" s="2526"/>
      <c r="BU69" s="2526"/>
      <c r="BV69" s="2526"/>
      <c r="BW69" s="2526"/>
      <c r="BX69" s="2526"/>
      <c r="BY69" s="2526"/>
    </row>
    <row r="70" spans="1:77" ht="12" thickBot="1" x14ac:dyDescent="0.25">
      <c r="AJ70" s="2533" t="s">
        <v>762</v>
      </c>
      <c r="AK70" s="2532">
        <v>299138.22196251992</v>
      </c>
      <c r="AL70" s="2531"/>
      <c r="AM70" s="2530"/>
      <c r="AN70" s="2531"/>
      <c r="AO70" s="2530"/>
      <c r="AP70" s="2531"/>
      <c r="AQ70" s="2530"/>
      <c r="AR70" s="2084" t="s">
        <v>1383</v>
      </c>
      <c r="AS70" s="2083"/>
      <c r="AT70" s="2081">
        <v>128.93405519272937</v>
      </c>
      <c r="AU70" s="2082">
        <v>16</v>
      </c>
      <c r="AV70" s="2081">
        <v>5696.2863979474687</v>
      </c>
      <c r="AW70" s="2081">
        <v>179.12850308010911</v>
      </c>
      <c r="AX70" s="2081">
        <v>2497.2713195255283</v>
      </c>
      <c r="AY70" s="2081">
        <v>43.840339917342725</v>
      </c>
      <c r="AZ70" s="2080">
        <v>318000</v>
      </c>
      <c r="BJ70" s="2755"/>
      <c r="BK70" s="2755"/>
      <c r="BL70" s="2755"/>
      <c r="BM70" s="2755"/>
      <c r="BN70" s="2755"/>
      <c r="BO70" s="2755"/>
      <c r="BP70" s="2755"/>
      <c r="BQ70" s="2755"/>
      <c r="BR70" s="2755"/>
      <c r="BT70" s="2526"/>
      <c r="BU70" s="2526"/>
      <c r="BV70" s="2526"/>
      <c r="BW70" s="2526"/>
      <c r="BX70" s="2526"/>
      <c r="BY70" s="2526"/>
    </row>
    <row r="71" spans="1:77" x14ac:dyDescent="0.2">
      <c r="I71" s="2526"/>
      <c r="N71" s="2526"/>
      <c r="AR71" s="2075"/>
      <c r="AS71" s="2074"/>
      <c r="AT71" s="2073"/>
      <c r="AU71" s="2073"/>
      <c r="AV71" s="2073"/>
      <c r="AW71" s="2073"/>
      <c r="AX71" s="2073"/>
      <c r="AY71" s="2073"/>
      <c r="AZ71" s="2073"/>
      <c r="BT71" s="2526"/>
      <c r="BU71" s="2526"/>
      <c r="BV71" s="2526"/>
      <c r="BW71" s="2526"/>
      <c r="BX71" s="2526"/>
      <c r="BY71" s="2526"/>
    </row>
    <row r="72" spans="1:77" ht="14.25" x14ac:dyDescent="0.2">
      <c r="I72" s="2526"/>
      <c r="AN72" s="2529"/>
      <c r="AR72" s="2078"/>
      <c r="AS72" s="2074"/>
      <c r="AT72" s="2077"/>
      <c r="AU72" s="2077"/>
      <c r="AV72" s="2077"/>
      <c r="AW72" s="2077"/>
      <c r="AX72" s="2077"/>
      <c r="AY72" s="2077"/>
      <c r="AZ72" s="2077"/>
      <c r="BT72" s="2526"/>
      <c r="BU72" s="2526"/>
      <c r="BV72" s="2526"/>
      <c r="BW72" s="2526"/>
      <c r="BX72" s="2526"/>
      <c r="BY72" s="2526"/>
    </row>
    <row r="73" spans="1:77" ht="14.25" x14ac:dyDescent="0.2">
      <c r="I73" s="2526"/>
      <c r="J73" s="2526"/>
      <c r="K73" s="2526"/>
      <c r="L73" s="2526"/>
      <c r="M73" s="2526"/>
      <c r="N73" s="2526"/>
      <c r="O73" s="2526"/>
      <c r="AN73" s="2529"/>
      <c r="AR73" s="2075"/>
      <c r="AS73" s="2079"/>
      <c r="AT73" s="2073"/>
      <c r="AU73" s="2073"/>
      <c r="AV73" s="2073"/>
      <c r="AW73" s="2073"/>
      <c r="AX73" s="2073"/>
      <c r="AY73" s="2073"/>
      <c r="AZ73" s="2073"/>
      <c r="BT73" s="2526"/>
      <c r="BU73" s="2526"/>
      <c r="BV73" s="2526"/>
      <c r="BW73" s="2526"/>
      <c r="BX73" s="2526"/>
      <c r="BY73" s="2526"/>
    </row>
    <row r="74" spans="1:77" x14ac:dyDescent="0.2">
      <c r="I74" s="2526"/>
      <c r="J74" s="2526"/>
      <c r="K74" s="2526"/>
      <c r="L74" s="2526"/>
      <c r="M74" s="2526"/>
      <c r="N74" s="2526"/>
      <c r="O74" s="2526"/>
      <c r="AK74" s="2526"/>
      <c r="AL74" s="2526"/>
      <c r="AM74" s="2526"/>
      <c r="AN74" s="2526"/>
      <c r="AO74" s="2526"/>
      <c r="AP74" s="2526"/>
      <c r="AQ74" s="2526"/>
      <c r="AR74" s="2075"/>
      <c r="AS74" s="2074"/>
      <c r="AT74" s="2073"/>
      <c r="AU74" s="2073"/>
      <c r="AV74" s="2073"/>
      <c r="AW74" s="2073"/>
      <c r="AX74" s="2073"/>
      <c r="AY74" s="2073"/>
      <c r="AZ74" s="2073"/>
      <c r="BT74" s="2526"/>
      <c r="BU74" s="2526"/>
      <c r="BV74" s="2526"/>
      <c r="BW74" s="2526"/>
      <c r="BX74" s="2526"/>
      <c r="BY74" s="2526"/>
    </row>
    <row r="75" spans="1:77" x14ac:dyDescent="0.2">
      <c r="I75" s="2526"/>
      <c r="J75" s="2526"/>
      <c r="K75" s="2526"/>
      <c r="L75" s="2526"/>
      <c r="M75" s="2526"/>
      <c r="N75" s="2526"/>
      <c r="O75" s="2526"/>
      <c r="AK75" s="2526"/>
      <c r="AL75" s="2526"/>
      <c r="AM75" s="2526"/>
      <c r="AN75" s="2526"/>
      <c r="AO75" s="2526"/>
      <c r="AP75" s="2526"/>
      <c r="AQ75" s="2526"/>
      <c r="AR75" s="2075"/>
      <c r="AS75" s="2074"/>
      <c r="AT75" s="2073"/>
      <c r="AU75" s="2073"/>
      <c r="AV75" s="2073"/>
      <c r="AW75" s="2073"/>
      <c r="AX75" s="2073"/>
      <c r="AY75" s="2073"/>
      <c r="AZ75" s="2073"/>
      <c r="BT75" s="2526"/>
      <c r="BU75" s="2526"/>
      <c r="BV75" s="2526"/>
      <c r="BW75" s="2526"/>
      <c r="BX75" s="2526"/>
      <c r="BY75" s="2526"/>
    </row>
    <row r="76" spans="1:77" x14ac:dyDescent="0.2">
      <c r="I76" s="2526"/>
      <c r="J76" s="2526"/>
      <c r="K76" s="2526"/>
      <c r="L76" s="2526"/>
      <c r="M76" s="2526"/>
      <c r="N76" s="2526"/>
      <c r="O76" s="2526"/>
      <c r="AK76" s="2526"/>
      <c r="AL76" s="2526"/>
      <c r="AM76" s="2526"/>
      <c r="AN76" s="2526"/>
      <c r="AO76" s="2526"/>
      <c r="AP76" s="2526"/>
      <c r="AQ76" s="2526"/>
      <c r="AR76" s="2078"/>
      <c r="AS76" s="2074"/>
      <c r="AT76" s="2077"/>
      <c r="AU76" s="2077"/>
      <c r="AV76" s="2077"/>
      <c r="AW76" s="2077"/>
      <c r="AX76" s="2077"/>
      <c r="AY76" s="2077"/>
      <c r="AZ76" s="2077"/>
      <c r="BI76" s="2526"/>
      <c r="BT76" s="2526"/>
      <c r="BU76" s="2526"/>
      <c r="BV76" s="2526"/>
      <c r="BW76" s="2526"/>
      <c r="BX76" s="2526"/>
      <c r="BY76" s="2526"/>
    </row>
    <row r="77" spans="1:77" x14ac:dyDescent="0.2">
      <c r="I77" s="2526"/>
      <c r="J77" s="2526"/>
      <c r="K77" s="2526"/>
      <c r="L77" s="2526"/>
      <c r="M77" s="2526"/>
      <c r="N77" s="2526"/>
      <c r="O77" s="2526"/>
      <c r="AK77" s="2526"/>
      <c r="AL77" s="2526"/>
      <c r="AM77" s="2526"/>
      <c r="AN77" s="2526"/>
      <c r="AO77" s="2526"/>
      <c r="AP77" s="2526"/>
      <c r="AQ77" s="2526"/>
      <c r="AR77" s="2075"/>
      <c r="AS77" s="2074"/>
      <c r="AT77" s="2073"/>
      <c r="AU77" s="2073"/>
      <c r="AV77" s="2073"/>
      <c r="AW77" s="2073"/>
      <c r="AX77" s="2073"/>
      <c r="AY77" s="2073"/>
      <c r="AZ77" s="2073"/>
      <c r="BI77" s="2526"/>
      <c r="BT77" s="2526"/>
      <c r="BU77" s="2526"/>
      <c r="BV77" s="2526"/>
      <c r="BW77" s="2526"/>
      <c r="BX77" s="2526"/>
      <c r="BY77" s="2526"/>
    </row>
    <row r="78" spans="1:77" x14ac:dyDescent="0.2">
      <c r="I78" s="2526"/>
      <c r="J78" s="2526"/>
      <c r="K78" s="2526"/>
      <c r="L78" s="2526"/>
      <c r="M78" s="2526"/>
      <c r="N78" s="2526"/>
      <c r="O78" s="2526"/>
      <c r="AK78" s="2526"/>
      <c r="AL78" s="2526"/>
      <c r="AM78" s="2526"/>
      <c r="AN78" s="2526"/>
      <c r="AO78" s="2526"/>
      <c r="AP78" s="2526"/>
      <c r="AQ78" s="2526"/>
      <c r="AR78" s="2072"/>
      <c r="AS78" s="2072"/>
      <c r="AT78" s="2077"/>
      <c r="AU78" s="2077"/>
      <c r="AV78" s="2077"/>
      <c r="AW78" s="2077"/>
      <c r="AX78" s="2077"/>
      <c r="AY78" s="2077"/>
      <c r="AZ78" s="2077"/>
      <c r="BI78" s="2526"/>
      <c r="BT78" s="2526"/>
      <c r="BU78" s="2526"/>
      <c r="BV78" s="2526"/>
      <c r="BW78" s="2526"/>
      <c r="BX78" s="2526"/>
      <c r="BY78" s="2526"/>
    </row>
    <row r="79" spans="1:77" x14ac:dyDescent="0.2">
      <c r="I79" s="2526"/>
      <c r="J79" s="2526"/>
      <c r="K79" s="2526"/>
      <c r="L79" s="2526"/>
      <c r="M79" s="2526"/>
      <c r="N79" s="2526"/>
      <c r="O79" s="2526"/>
      <c r="AK79" s="2526"/>
      <c r="AL79" s="2526"/>
      <c r="AM79" s="2526"/>
      <c r="AN79" s="2526"/>
      <c r="AO79" s="2526"/>
      <c r="AP79" s="2526"/>
      <c r="AQ79" s="2526"/>
      <c r="AR79" s="2075"/>
      <c r="AS79" s="2073"/>
      <c r="AT79" s="2073"/>
      <c r="AU79" s="2073"/>
      <c r="AV79" s="2073"/>
      <c r="AW79" s="2073"/>
      <c r="AX79" s="2073"/>
      <c r="AY79" s="2073"/>
      <c r="AZ79" s="2073"/>
      <c r="BI79" s="2526"/>
      <c r="BT79" s="2526"/>
      <c r="BU79" s="2526"/>
      <c r="BV79" s="2526"/>
      <c r="BW79" s="2526"/>
      <c r="BX79" s="2526"/>
      <c r="BY79" s="2526"/>
    </row>
    <row r="80" spans="1:77" x14ac:dyDescent="0.2">
      <c r="I80" s="2526"/>
      <c r="J80" s="2526"/>
      <c r="K80" s="2526"/>
      <c r="L80" s="2526"/>
      <c r="M80" s="2526"/>
      <c r="N80" s="2526"/>
      <c r="O80" s="2526"/>
      <c r="AK80" s="2526"/>
      <c r="AL80" s="2526"/>
      <c r="AM80" s="2526"/>
      <c r="AN80" s="2526"/>
      <c r="AO80" s="2526"/>
      <c r="AP80" s="2526"/>
      <c r="AQ80" s="2526"/>
      <c r="AR80" s="2072"/>
      <c r="AS80" s="2072"/>
      <c r="AT80" s="2077"/>
      <c r="AU80" s="2077"/>
      <c r="AV80" s="2077"/>
      <c r="AW80" s="2077"/>
      <c r="AX80" s="2077"/>
      <c r="AY80" s="2077"/>
      <c r="AZ80" s="2077"/>
      <c r="BI80" s="2526"/>
      <c r="BT80" s="2526"/>
      <c r="BU80" s="2526"/>
      <c r="BV80" s="2526"/>
      <c r="BW80" s="2526"/>
      <c r="BX80" s="2526"/>
      <c r="BY80" s="2526"/>
    </row>
    <row r="81" spans="9:77" x14ac:dyDescent="0.2">
      <c r="I81" s="2526"/>
      <c r="J81" s="2526"/>
      <c r="K81" s="2526"/>
      <c r="L81" s="2526"/>
      <c r="M81" s="2526"/>
      <c r="N81" s="2526"/>
      <c r="O81" s="2526"/>
      <c r="AK81" s="2526"/>
      <c r="AL81" s="2526"/>
      <c r="AM81" s="2526"/>
      <c r="AN81" s="2526"/>
      <c r="AO81" s="2526"/>
      <c r="AP81" s="2526"/>
      <c r="AQ81" s="2526"/>
      <c r="AR81" s="2075"/>
      <c r="AS81" s="2074"/>
      <c r="AT81" s="2073"/>
      <c r="AU81" s="2073"/>
      <c r="AV81" s="2073"/>
      <c r="AW81" s="2073"/>
      <c r="AX81" s="2073"/>
      <c r="AY81" s="2073"/>
      <c r="AZ81" s="2073"/>
      <c r="BI81" s="2526"/>
      <c r="BT81" s="2526"/>
      <c r="BU81" s="2526"/>
      <c r="BV81" s="2526"/>
      <c r="BW81" s="2526"/>
      <c r="BX81" s="2526"/>
      <c r="BY81" s="2526"/>
    </row>
    <row r="82" spans="9:77" x14ac:dyDescent="0.2">
      <c r="I82" s="2526"/>
      <c r="J82" s="2526"/>
      <c r="K82" s="2526"/>
      <c r="L82" s="2526"/>
      <c r="M82" s="2526"/>
      <c r="N82" s="2526"/>
      <c r="O82" s="2526"/>
      <c r="AK82" s="2526"/>
      <c r="AL82" s="2526"/>
      <c r="AM82" s="2526"/>
      <c r="AN82" s="2526"/>
      <c r="AO82" s="2526"/>
      <c r="AP82" s="2526"/>
      <c r="AQ82" s="2526"/>
      <c r="AR82" s="2072"/>
      <c r="AS82" s="2072"/>
      <c r="AT82" s="2077"/>
      <c r="AU82" s="2077"/>
      <c r="AV82" s="2077"/>
      <c r="AW82" s="2077"/>
      <c r="AX82" s="2077"/>
      <c r="AY82" s="2077"/>
      <c r="AZ82" s="2077"/>
      <c r="BI82" s="2526"/>
      <c r="BT82" s="2526"/>
      <c r="BU82" s="2526"/>
      <c r="BV82" s="2526"/>
      <c r="BW82" s="2526"/>
      <c r="BX82" s="2526"/>
      <c r="BY82" s="2526"/>
    </row>
    <row r="83" spans="9:77" x14ac:dyDescent="0.2">
      <c r="I83" s="2526"/>
      <c r="J83" s="2526"/>
      <c r="K83" s="2526"/>
      <c r="L83" s="2526"/>
      <c r="M83" s="2526"/>
      <c r="N83" s="2526"/>
      <c r="O83" s="2526"/>
      <c r="AK83" s="2526"/>
      <c r="AL83" s="2526"/>
      <c r="AM83" s="2526"/>
      <c r="AN83" s="2526"/>
      <c r="AO83" s="2526"/>
      <c r="AP83" s="2526"/>
      <c r="AQ83" s="2526"/>
      <c r="AR83" s="2075"/>
      <c r="AS83" s="2073"/>
      <c r="AT83" s="2073"/>
      <c r="AU83" s="2073"/>
      <c r="AV83" s="2073"/>
      <c r="AW83" s="2073"/>
      <c r="AX83" s="2073"/>
      <c r="AY83" s="2073"/>
      <c r="AZ83" s="2073"/>
      <c r="BI83" s="2526"/>
      <c r="BT83" s="2526"/>
      <c r="BU83" s="2526"/>
      <c r="BV83" s="2526"/>
      <c r="BW83" s="2526"/>
      <c r="BX83" s="2526"/>
      <c r="BY83" s="2526"/>
    </row>
    <row r="84" spans="9:77" x14ac:dyDescent="0.2">
      <c r="I84" s="2526"/>
      <c r="J84" s="2526"/>
      <c r="K84" s="2526"/>
      <c r="L84" s="2526"/>
      <c r="M84" s="2526"/>
      <c r="N84" s="2526"/>
      <c r="O84" s="2526"/>
      <c r="AK84" s="2526"/>
      <c r="AL84" s="2526"/>
      <c r="AM84" s="2526"/>
      <c r="AN84" s="2526"/>
      <c r="AO84" s="2526"/>
      <c r="AP84" s="2526"/>
      <c r="AQ84" s="2526"/>
      <c r="AR84" s="2072"/>
      <c r="AS84" s="2074"/>
      <c r="AT84" s="2073"/>
      <c r="AU84" s="2073"/>
      <c r="AV84" s="2073"/>
      <c r="AW84" s="2073"/>
      <c r="AX84" s="2073"/>
      <c r="AY84" s="2076"/>
      <c r="AZ84" s="2073"/>
      <c r="BI84" s="2526"/>
      <c r="BT84" s="2526"/>
      <c r="BU84" s="2526"/>
      <c r="BV84" s="2526"/>
      <c r="BW84" s="2526"/>
      <c r="BX84" s="2526"/>
      <c r="BY84" s="2526"/>
    </row>
    <row r="85" spans="9:77" x14ac:dyDescent="0.2">
      <c r="I85" s="2526"/>
      <c r="J85" s="2526"/>
      <c r="K85" s="2526"/>
      <c r="L85" s="2526"/>
      <c r="M85" s="2526"/>
      <c r="N85" s="2526"/>
      <c r="O85" s="2526"/>
      <c r="AK85" s="2526"/>
      <c r="AL85" s="2526"/>
      <c r="AM85" s="2526"/>
      <c r="AN85" s="2526"/>
      <c r="AO85" s="2526"/>
      <c r="AP85" s="2526"/>
      <c r="AQ85" s="2526"/>
      <c r="AR85" s="2075"/>
      <c r="AS85" s="2074"/>
      <c r="AT85" s="2073"/>
      <c r="AU85" s="2073"/>
      <c r="AV85" s="2073"/>
      <c r="AW85" s="2073"/>
      <c r="AX85" s="2073"/>
      <c r="AY85" s="2073"/>
      <c r="AZ85" s="2073"/>
      <c r="BI85" s="2526"/>
      <c r="BT85" s="2526"/>
      <c r="BU85" s="2526"/>
      <c r="BV85" s="2526"/>
      <c r="BW85" s="2526"/>
      <c r="BX85" s="2526"/>
      <c r="BY85" s="2526"/>
    </row>
    <row r="86" spans="9:77" x14ac:dyDescent="0.2">
      <c r="I86" s="2526"/>
      <c r="J86" s="2526"/>
      <c r="K86" s="2526"/>
      <c r="L86" s="2526"/>
      <c r="M86" s="2526"/>
      <c r="N86" s="2526"/>
      <c r="O86" s="2526"/>
      <c r="AK86" s="2526"/>
      <c r="AL86" s="2526"/>
      <c r="AM86" s="2526"/>
      <c r="AN86" s="2526"/>
      <c r="AO86" s="2526"/>
      <c r="AP86" s="2526"/>
      <c r="AQ86" s="2526"/>
      <c r="AR86" s="2072"/>
      <c r="AS86" s="2072"/>
      <c r="AT86" s="2070"/>
      <c r="AU86" s="2071"/>
      <c r="AV86" s="2070"/>
      <c r="AW86" s="2070"/>
      <c r="AX86" s="2070"/>
      <c r="AY86" s="2070"/>
      <c r="AZ86" s="2070"/>
      <c r="BI86" s="2526"/>
      <c r="BT86" s="2526"/>
      <c r="BU86" s="2526"/>
      <c r="BV86" s="2526"/>
      <c r="BW86" s="2526"/>
      <c r="BX86" s="2526"/>
      <c r="BY86" s="2526"/>
    </row>
    <row r="87" spans="9:77" x14ac:dyDescent="0.2">
      <c r="I87" s="2526"/>
      <c r="J87" s="2526"/>
      <c r="K87" s="2526"/>
      <c r="L87" s="2526"/>
      <c r="M87" s="2526"/>
      <c r="N87" s="2526"/>
      <c r="O87" s="2526"/>
      <c r="AK87" s="2526"/>
      <c r="AL87" s="2526"/>
      <c r="AM87" s="2526"/>
      <c r="AN87" s="2526"/>
      <c r="AO87" s="2526"/>
      <c r="AP87" s="2526"/>
      <c r="AQ87" s="2526"/>
      <c r="AR87" s="2528"/>
      <c r="AS87" s="2528"/>
      <c r="AT87" s="2528"/>
      <c r="AU87" s="2528"/>
      <c r="AV87" s="2528"/>
      <c r="AW87" s="2528"/>
      <c r="AX87" s="2528"/>
      <c r="AY87" s="2528"/>
      <c r="AZ87" s="2527"/>
      <c r="BI87" s="2526"/>
      <c r="BT87" s="2526"/>
      <c r="BU87" s="2526"/>
      <c r="BV87" s="2526"/>
      <c r="BW87" s="2526"/>
      <c r="BX87" s="2526"/>
      <c r="BY87" s="2526"/>
    </row>
    <row r="88" spans="9:77" x14ac:dyDescent="0.2">
      <c r="I88" s="2526"/>
      <c r="J88" s="2526"/>
      <c r="K88" s="2526"/>
      <c r="L88" s="2526"/>
      <c r="M88" s="2526"/>
      <c r="N88" s="2526"/>
      <c r="O88" s="2526"/>
      <c r="AK88" s="2526"/>
      <c r="AL88" s="2526"/>
      <c r="AM88" s="2526"/>
      <c r="AN88" s="2526"/>
      <c r="AO88" s="2526"/>
      <c r="AP88" s="2526"/>
      <c r="AQ88" s="2526"/>
      <c r="AR88" s="2528"/>
      <c r="AS88" s="2528"/>
      <c r="AT88" s="2528"/>
      <c r="AU88" s="2528"/>
      <c r="AV88" s="2528"/>
      <c r="AW88" s="2528"/>
      <c r="AX88" s="2528"/>
      <c r="AY88" s="2528"/>
      <c r="AZ88" s="2527"/>
      <c r="BI88" s="2526"/>
      <c r="BT88" s="2526"/>
      <c r="BU88" s="2526"/>
      <c r="BV88" s="2526"/>
      <c r="BW88" s="2526"/>
      <c r="BX88" s="2526"/>
      <c r="BY88" s="2526"/>
    </row>
    <row r="89" spans="9:77" x14ac:dyDescent="0.2">
      <c r="I89" s="2526"/>
      <c r="J89" s="2526"/>
      <c r="K89" s="2526"/>
      <c r="L89" s="2526"/>
      <c r="M89" s="2526"/>
      <c r="N89" s="2526"/>
      <c r="O89" s="2526"/>
      <c r="AK89" s="2526"/>
      <c r="AL89" s="2526"/>
      <c r="AM89" s="2526"/>
      <c r="AN89" s="2526"/>
      <c r="AO89" s="2526"/>
      <c r="AP89" s="2526"/>
      <c r="AQ89" s="2526"/>
      <c r="AR89" s="2528"/>
      <c r="AS89" s="2528"/>
      <c r="AT89" s="2528"/>
      <c r="AU89" s="2528"/>
      <c r="AV89" s="2528"/>
      <c r="AW89" s="2528"/>
      <c r="AX89" s="2528"/>
      <c r="AY89" s="2528"/>
      <c r="AZ89" s="2527"/>
      <c r="BI89" s="2526"/>
      <c r="BT89" s="2526"/>
      <c r="BU89" s="2526"/>
      <c r="BV89" s="2526"/>
      <c r="BW89" s="2526"/>
      <c r="BX89" s="2526"/>
      <c r="BY89" s="2526"/>
    </row>
    <row r="90" spans="9:77" x14ac:dyDescent="0.2">
      <c r="I90" s="2526"/>
      <c r="J90" s="2526"/>
      <c r="K90" s="2526"/>
      <c r="L90" s="2526"/>
      <c r="M90" s="2526"/>
      <c r="N90" s="2526"/>
      <c r="O90" s="2526"/>
      <c r="AK90" s="2526"/>
      <c r="AL90" s="2526"/>
      <c r="AM90" s="2526"/>
      <c r="AN90" s="2526"/>
      <c r="AO90" s="2526"/>
      <c r="AP90" s="2526"/>
      <c r="AQ90" s="2526"/>
      <c r="AR90" s="2528"/>
      <c r="AS90" s="2528"/>
      <c r="AT90" s="2528"/>
      <c r="AU90" s="2528"/>
      <c r="AV90" s="2528"/>
      <c r="AW90" s="2528"/>
      <c r="AX90" s="2528"/>
      <c r="AY90" s="2528"/>
      <c r="AZ90" s="2527"/>
      <c r="BI90" s="2526"/>
      <c r="BT90" s="2526"/>
      <c r="BU90" s="2526"/>
      <c r="BV90" s="2526"/>
      <c r="BW90" s="2526"/>
      <c r="BX90" s="2526"/>
      <c r="BY90" s="2526"/>
    </row>
    <row r="91" spans="9:77" x14ac:dyDescent="0.2">
      <c r="I91" s="2526"/>
      <c r="J91" s="2526"/>
      <c r="K91" s="2526"/>
      <c r="L91" s="2526"/>
      <c r="M91" s="2526"/>
      <c r="N91" s="2526"/>
      <c r="O91" s="2526"/>
      <c r="AK91" s="2526"/>
      <c r="AL91" s="2526"/>
      <c r="AM91" s="2526"/>
      <c r="AN91" s="2526"/>
      <c r="AO91" s="2526"/>
      <c r="AP91" s="2526"/>
      <c r="AQ91" s="2526"/>
      <c r="AR91" s="2528"/>
      <c r="AS91" s="2528"/>
      <c r="AT91" s="2528"/>
      <c r="AU91" s="2528"/>
      <c r="AV91" s="2528"/>
      <c r="AW91" s="2528"/>
      <c r="AX91" s="2528"/>
      <c r="AY91" s="2528"/>
      <c r="AZ91" s="2527"/>
      <c r="BI91" s="2526"/>
      <c r="BT91" s="2526"/>
      <c r="BU91" s="2526"/>
      <c r="BV91" s="2526"/>
      <c r="BW91" s="2526"/>
      <c r="BX91" s="2526"/>
      <c r="BY91" s="2526"/>
    </row>
    <row r="92" spans="9:77" x14ac:dyDescent="0.2">
      <c r="I92" s="2526"/>
      <c r="J92" s="2526"/>
      <c r="K92" s="2526"/>
      <c r="L92" s="2526"/>
      <c r="M92" s="2526"/>
      <c r="N92" s="2526"/>
      <c r="O92" s="2526"/>
      <c r="AK92" s="2526"/>
      <c r="AL92" s="2526"/>
      <c r="AM92" s="2526"/>
      <c r="AN92" s="2526"/>
      <c r="AO92" s="2526"/>
      <c r="AP92" s="2526"/>
      <c r="AQ92" s="2526"/>
      <c r="AR92" s="2528"/>
      <c r="AS92" s="2528"/>
      <c r="AT92" s="2528"/>
      <c r="AU92" s="2528"/>
      <c r="AV92" s="2528"/>
      <c r="AW92" s="2528"/>
      <c r="AX92" s="2528"/>
      <c r="AY92" s="2528"/>
      <c r="AZ92" s="2527"/>
      <c r="BI92" s="2526"/>
      <c r="BT92" s="2526"/>
      <c r="BU92" s="2526"/>
      <c r="BV92" s="2526"/>
      <c r="BW92" s="2526"/>
      <c r="BX92" s="2526"/>
      <c r="BY92" s="2526"/>
    </row>
    <row r="93" spans="9:77" x14ac:dyDescent="0.2">
      <c r="I93" s="2526"/>
      <c r="J93" s="2526"/>
      <c r="K93" s="2526"/>
      <c r="L93" s="2526"/>
      <c r="M93" s="2526"/>
      <c r="N93" s="2526"/>
      <c r="O93" s="2526"/>
      <c r="AK93" s="2526"/>
      <c r="AL93" s="2526"/>
      <c r="AM93" s="2526"/>
      <c r="AN93" s="2526"/>
      <c r="AO93" s="2526"/>
      <c r="AP93" s="2526"/>
      <c r="AQ93" s="2526"/>
      <c r="AR93" s="2528"/>
      <c r="AS93" s="2528"/>
      <c r="AT93" s="2528"/>
      <c r="AU93" s="2528"/>
      <c r="AV93" s="2528"/>
      <c r="AW93" s="2528"/>
      <c r="AX93" s="2528"/>
      <c r="AY93" s="2528"/>
      <c r="AZ93" s="2527"/>
      <c r="BI93" s="2526"/>
      <c r="BT93" s="2526"/>
      <c r="BU93" s="2526"/>
      <c r="BV93" s="2526"/>
      <c r="BW93" s="2526"/>
      <c r="BX93" s="2526"/>
      <c r="BY93" s="2526"/>
    </row>
    <row r="94" spans="9:77" x14ac:dyDescent="0.2">
      <c r="I94" s="2526"/>
      <c r="J94" s="2526"/>
      <c r="K94" s="2526"/>
      <c r="L94" s="2526"/>
      <c r="M94" s="2526"/>
      <c r="N94" s="2526"/>
      <c r="O94" s="2526"/>
      <c r="AK94" s="2526"/>
      <c r="AL94" s="2526"/>
      <c r="AM94" s="2526"/>
      <c r="AN94" s="2526"/>
      <c r="AO94" s="2526"/>
      <c r="AP94" s="2526"/>
      <c r="AQ94" s="2526"/>
      <c r="AR94" s="2528"/>
      <c r="AS94" s="2528"/>
      <c r="AT94" s="2528"/>
      <c r="AU94" s="2528"/>
      <c r="AV94" s="2528"/>
      <c r="AW94" s="2528"/>
      <c r="AX94" s="2528"/>
      <c r="AY94" s="2528"/>
      <c r="AZ94" s="2527"/>
      <c r="BI94" s="2526"/>
      <c r="BT94" s="2526"/>
      <c r="BU94" s="2526"/>
      <c r="BV94" s="2526"/>
      <c r="BW94" s="2526"/>
      <c r="BX94" s="2526"/>
      <c r="BY94" s="2526"/>
    </row>
    <row r="95" spans="9:77" x14ac:dyDescent="0.2">
      <c r="I95" s="2526"/>
      <c r="J95" s="2526"/>
      <c r="K95" s="2526"/>
      <c r="L95" s="2526"/>
      <c r="M95" s="2526"/>
      <c r="N95" s="2526"/>
      <c r="O95" s="2526"/>
      <c r="AK95" s="2526"/>
      <c r="AL95" s="2526"/>
      <c r="AM95" s="2526"/>
      <c r="AN95" s="2526"/>
      <c r="AO95" s="2526"/>
      <c r="AP95" s="2526"/>
      <c r="AQ95" s="2526"/>
      <c r="AR95" s="2528"/>
      <c r="AS95" s="2528"/>
      <c r="AT95" s="2528"/>
      <c r="AU95" s="2528"/>
      <c r="AV95" s="2528"/>
      <c r="AW95" s="2528"/>
      <c r="AX95" s="2528"/>
      <c r="AY95" s="2528"/>
      <c r="AZ95" s="2527"/>
      <c r="BI95" s="2526"/>
      <c r="BT95" s="2526"/>
      <c r="BU95" s="2526"/>
      <c r="BV95" s="2526"/>
      <c r="BW95" s="2526"/>
      <c r="BX95" s="2526"/>
      <c r="BY95" s="2526"/>
    </row>
    <row r="96" spans="9:77" x14ac:dyDescent="0.2">
      <c r="I96" s="2526"/>
      <c r="J96" s="2526"/>
      <c r="K96" s="2526"/>
      <c r="L96" s="2526"/>
      <c r="M96" s="2526"/>
      <c r="N96" s="2526"/>
      <c r="O96" s="2526"/>
      <c r="AK96" s="2526"/>
      <c r="AL96" s="2526"/>
      <c r="AM96" s="2526"/>
      <c r="AN96" s="2526"/>
      <c r="AO96" s="2526"/>
      <c r="AP96" s="2526"/>
      <c r="AQ96" s="2526"/>
      <c r="AR96" s="2528"/>
      <c r="AS96" s="2528"/>
      <c r="AT96" s="2528"/>
      <c r="AU96" s="2528"/>
      <c r="AV96" s="2528"/>
      <c r="AW96" s="2528"/>
      <c r="AX96" s="2528"/>
      <c r="AY96" s="2528"/>
      <c r="AZ96" s="2527"/>
      <c r="BI96" s="2526"/>
      <c r="BT96" s="2526"/>
      <c r="BU96" s="2526"/>
      <c r="BV96" s="2526"/>
      <c r="BW96" s="2526"/>
      <c r="BX96" s="2526"/>
      <c r="BY96" s="2526"/>
    </row>
    <row r="97" spans="9:77" x14ac:dyDescent="0.2">
      <c r="I97" s="2526"/>
      <c r="J97" s="2526"/>
      <c r="K97" s="2526"/>
      <c r="L97" s="2526"/>
      <c r="M97" s="2526"/>
      <c r="N97" s="2526"/>
      <c r="O97" s="2526"/>
      <c r="AK97" s="2526"/>
      <c r="AL97" s="2526"/>
      <c r="AM97" s="2526"/>
      <c r="AN97" s="2526"/>
      <c r="AO97" s="2526"/>
      <c r="AP97" s="2526"/>
      <c r="AQ97" s="2526"/>
      <c r="AR97" s="2528"/>
      <c r="AS97" s="2528"/>
      <c r="AT97" s="2528"/>
      <c r="AU97" s="2528"/>
      <c r="AV97" s="2528"/>
      <c r="AW97" s="2528"/>
      <c r="AX97" s="2528"/>
      <c r="AY97" s="2528"/>
      <c r="AZ97" s="2527"/>
      <c r="BI97" s="2526"/>
      <c r="BT97" s="2526"/>
      <c r="BU97" s="2526"/>
      <c r="BV97" s="2526"/>
      <c r="BW97" s="2526"/>
      <c r="BX97" s="2526"/>
      <c r="BY97" s="2526"/>
    </row>
    <row r="98" spans="9:77" x14ac:dyDescent="0.2">
      <c r="I98" s="2526"/>
      <c r="J98" s="2526"/>
      <c r="K98" s="2526"/>
      <c r="L98" s="2526"/>
      <c r="M98" s="2526"/>
      <c r="N98" s="2526"/>
      <c r="O98" s="2526"/>
      <c r="AK98" s="2526"/>
      <c r="AL98" s="2526"/>
      <c r="AM98" s="2526"/>
      <c r="AN98" s="2526"/>
      <c r="AO98" s="2526"/>
      <c r="AP98" s="2526"/>
      <c r="AQ98" s="2526"/>
      <c r="AR98" s="2528"/>
      <c r="AS98" s="2528"/>
      <c r="AT98" s="2528"/>
      <c r="AU98" s="2528"/>
      <c r="AV98" s="2528"/>
      <c r="AW98" s="2528"/>
      <c r="AX98" s="2528"/>
      <c r="AY98" s="2528"/>
      <c r="AZ98" s="2527"/>
      <c r="BI98" s="2526"/>
      <c r="BT98" s="2526"/>
      <c r="BU98" s="2526"/>
      <c r="BV98" s="2526"/>
      <c r="BW98" s="2526"/>
      <c r="BX98" s="2526"/>
      <c r="BY98" s="2526"/>
    </row>
    <row r="99" spans="9:77" x14ac:dyDescent="0.2">
      <c r="I99" s="2526"/>
      <c r="J99" s="2526"/>
      <c r="K99" s="2526"/>
      <c r="L99" s="2526"/>
      <c r="M99" s="2526"/>
      <c r="N99" s="2526"/>
      <c r="O99" s="2526"/>
      <c r="AK99" s="2526"/>
      <c r="AL99" s="2526"/>
      <c r="AM99" s="2526"/>
      <c r="AN99" s="2526"/>
      <c r="AO99" s="2526"/>
      <c r="AP99" s="2526"/>
      <c r="AQ99" s="2526"/>
      <c r="AR99" s="2528"/>
      <c r="AS99" s="2528"/>
      <c r="AT99" s="2528"/>
      <c r="AU99" s="2528"/>
      <c r="AV99" s="2528"/>
      <c r="AW99" s="2528"/>
      <c r="AX99" s="2528"/>
      <c r="AY99" s="2528"/>
      <c r="AZ99" s="2527"/>
      <c r="BI99" s="2526"/>
      <c r="BT99" s="2526"/>
      <c r="BU99" s="2526"/>
      <c r="BV99" s="2526"/>
      <c r="BW99" s="2526"/>
      <c r="BX99" s="2526"/>
      <c r="BY99" s="2526"/>
    </row>
    <row r="100" spans="9:77" x14ac:dyDescent="0.2">
      <c r="I100" s="2526"/>
      <c r="J100" s="2526"/>
      <c r="K100" s="2526"/>
      <c r="L100" s="2526"/>
      <c r="M100" s="2526"/>
      <c r="N100" s="2526"/>
      <c r="O100" s="2526"/>
      <c r="AK100" s="2526"/>
      <c r="AL100" s="2526"/>
      <c r="AM100" s="2526"/>
      <c r="AN100" s="2526"/>
      <c r="AO100" s="2526"/>
      <c r="AP100" s="2526"/>
      <c r="AQ100" s="2526"/>
      <c r="AR100" s="2528"/>
      <c r="AS100" s="2528"/>
      <c r="AT100" s="2528"/>
      <c r="AU100" s="2528"/>
      <c r="AV100" s="2528"/>
      <c r="AW100" s="2528"/>
      <c r="AX100" s="2528"/>
      <c r="AY100" s="2528"/>
      <c r="AZ100" s="2527"/>
      <c r="BI100" s="2526"/>
    </row>
    <row r="101" spans="9:77" x14ac:dyDescent="0.2">
      <c r="I101" s="2526"/>
      <c r="J101" s="2526"/>
      <c r="K101" s="2526"/>
      <c r="L101" s="2526"/>
      <c r="M101" s="2526"/>
      <c r="N101" s="2526"/>
      <c r="O101" s="2526"/>
      <c r="AK101" s="2526"/>
      <c r="AL101" s="2526"/>
      <c r="AM101" s="2526"/>
      <c r="AN101" s="2526"/>
      <c r="AO101" s="2526"/>
      <c r="AP101" s="2526"/>
      <c r="AQ101" s="2526"/>
      <c r="AR101" s="2528"/>
      <c r="AS101" s="2528"/>
      <c r="AT101" s="2528"/>
      <c r="AU101" s="2528"/>
      <c r="AV101" s="2528"/>
      <c r="AW101" s="2528"/>
      <c r="AX101" s="2528"/>
      <c r="AY101" s="2528"/>
      <c r="AZ101" s="2527"/>
      <c r="BI101" s="2526"/>
    </row>
    <row r="102" spans="9:77" x14ac:dyDescent="0.2">
      <c r="I102" s="2526"/>
      <c r="J102" s="2526"/>
      <c r="K102" s="2526"/>
      <c r="L102" s="2526"/>
      <c r="M102" s="2526"/>
      <c r="N102" s="2526"/>
      <c r="O102" s="2526"/>
      <c r="AK102" s="2526"/>
      <c r="AL102" s="2526"/>
      <c r="AM102" s="2526"/>
      <c r="AN102" s="2526"/>
      <c r="AO102" s="2526"/>
      <c r="AP102" s="2526"/>
      <c r="AQ102" s="2526"/>
      <c r="AR102" s="2528"/>
      <c r="AS102" s="2528"/>
      <c r="AT102" s="2528"/>
      <c r="AU102" s="2528"/>
      <c r="AV102" s="2528"/>
      <c r="AW102" s="2528"/>
      <c r="AX102" s="2528"/>
      <c r="AY102" s="2528"/>
      <c r="AZ102" s="2527"/>
      <c r="BI102" s="2526"/>
    </row>
    <row r="103" spans="9:77" x14ac:dyDescent="0.2">
      <c r="I103" s="2526"/>
      <c r="J103" s="2526"/>
      <c r="K103" s="2526"/>
      <c r="L103" s="2526"/>
      <c r="M103" s="2526"/>
      <c r="N103" s="2526"/>
      <c r="O103" s="2526"/>
      <c r="AK103" s="2526"/>
      <c r="AL103" s="2526"/>
      <c r="AM103" s="2526"/>
      <c r="AN103" s="2526"/>
      <c r="AO103" s="2526"/>
      <c r="AP103" s="2526"/>
      <c r="AQ103" s="2526"/>
      <c r="AR103" s="2528"/>
      <c r="AS103" s="2528"/>
      <c r="AT103" s="2528"/>
      <c r="AU103" s="2528"/>
      <c r="AV103" s="2528"/>
      <c r="AW103" s="2528"/>
      <c r="AX103" s="2528"/>
      <c r="AY103" s="2528"/>
      <c r="AZ103" s="2527"/>
      <c r="BI103" s="2526"/>
    </row>
    <row r="104" spans="9:77" x14ac:dyDescent="0.2">
      <c r="I104" s="2526"/>
      <c r="J104" s="2526"/>
      <c r="K104" s="2526"/>
      <c r="L104" s="2526"/>
      <c r="M104" s="2526"/>
      <c r="N104" s="2526"/>
      <c r="O104" s="2526"/>
      <c r="AK104" s="2526"/>
      <c r="AL104" s="2526"/>
      <c r="AM104" s="2526"/>
      <c r="AN104" s="2526"/>
      <c r="AO104" s="2526"/>
      <c r="AP104" s="2526"/>
      <c r="AQ104" s="2526"/>
      <c r="AZ104" s="2526"/>
      <c r="BI104" s="2526"/>
    </row>
    <row r="105" spans="9:77" x14ac:dyDescent="0.2">
      <c r="I105" s="2526"/>
      <c r="J105" s="2526"/>
      <c r="K105" s="2526"/>
      <c r="L105" s="2526"/>
      <c r="M105" s="2526"/>
      <c r="N105" s="2526"/>
      <c r="O105" s="2526"/>
      <c r="AK105" s="2526"/>
      <c r="AL105" s="2526"/>
      <c r="AM105" s="2526"/>
      <c r="AN105" s="2526"/>
      <c r="AO105" s="2526"/>
      <c r="AP105" s="2526"/>
      <c r="AQ105" s="2526"/>
      <c r="AZ105" s="2526"/>
      <c r="BI105" s="2526"/>
    </row>
    <row r="106" spans="9:77" x14ac:dyDescent="0.2">
      <c r="I106" s="2526"/>
      <c r="J106" s="2526"/>
      <c r="K106" s="2526"/>
      <c r="L106" s="2526"/>
      <c r="M106" s="2526"/>
      <c r="N106" s="2526"/>
      <c r="O106" s="2526"/>
      <c r="AZ106" s="2526"/>
      <c r="BI106" s="2526"/>
    </row>
    <row r="107" spans="9:77" x14ac:dyDescent="0.2">
      <c r="I107" s="2526"/>
      <c r="J107" s="2526"/>
      <c r="K107" s="2526"/>
      <c r="L107" s="2526"/>
      <c r="M107" s="2526"/>
      <c r="N107" s="2526"/>
      <c r="O107" s="2526"/>
      <c r="AZ107" s="2526"/>
      <c r="BI107" s="2526"/>
    </row>
    <row r="108" spans="9:77" x14ac:dyDescent="0.2">
      <c r="I108" s="2526"/>
      <c r="J108" s="2526"/>
      <c r="K108" s="2526"/>
      <c r="L108" s="2526"/>
      <c r="M108" s="2526"/>
      <c r="N108" s="2526"/>
      <c r="O108" s="2526"/>
      <c r="AZ108" s="2526"/>
    </row>
    <row r="109" spans="9:77" x14ac:dyDescent="0.2">
      <c r="I109" s="2526"/>
      <c r="J109" s="2526"/>
      <c r="K109" s="2526"/>
      <c r="L109" s="2526"/>
      <c r="M109" s="2526"/>
      <c r="N109" s="2526"/>
      <c r="O109" s="2526"/>
    </row>
    <row r="110" spans="9:77" x14ac:dyDescent="0.2">
      <c r="I110" s="2526"/>
      <c r="J110" s="2526"/>
      <c r="K110" s="2526"/>
      <c r="L110" s="2526"/>
      <c r="M110" s="2526"/>
      <c r="N110" s="2526"/>
      <c r="O110" s="2526"/>
    </row>
    <row r="111" spans="9:77" x14ac:dyDescent="0.2">
      <c r="I111" s="2526"/>
      <c r="J111" s="2526"/>
      <c r="K111" s="2526"/>
      <c r="L111" s="2526"/>
      <c r="M111" s="2526"/>
      <c r="N111" s="2526"/>
      <c r="O111" s="2526"/>
    </row>
    <row r="112" spans="9:77" x14ac:dyDescent="0.2">
      <c r="I112" s="2526"/>
      <c r="J112" s="2526"/>
      <c r="K112" s="2526"/>
      <c r="L112" s="2526"/>
      <c r="M112" s="2526"/>
      <c r="N112" s="2526"/>
      <c r="O112" s="2526"/>
    </row>
    <row r="113" spans="9:15" x14ac:dyDescent="0.2">
      <c r="I113" s="2526"/>
      <c r="J113" s="2526"/>
      <c r="K113" s="2526"/>
      <c r="L113" s="2526"/>
      <c r="M113" s="2526"/>
      <c r="N113" s="2526"/>
      <c r="O113" s="2526"/>
    </row>
    <row r="114" spans="9:15" x14ac:dyDescent="0.2">
      <c r="I114" s="2526"/>
      <c r="J114" s="2526"/>
      <c r="K114" s="2526"/>
      <c r="L114" s="2526"/>
      <c r="M114" s="2526"/>
      <c r="N114" s="2526"/>
      <c r="O114" s="2526"/>
    </row>
    <row r="115" spans="9:15" x14ac:dyDescent="0.2">
      <c r="I115" s="2526"/>
      <c r="J115" s="2526"/>
      <c r="K115" s="2526"/>
      <c r="L115" s="2526"/>
      <c r="M115" s="2526"/>
      <c r="N115" s="2526"/>
      <c r="O115" s="2526"/>
    </row>
    <row r="116" spans="9:15" x14ac:dyDescent="0.2">
      <c r="I116" s="2526"/>
      <c r="J116" s="2526"/>
      <c r="K116" s="2526"/>
      <c r="L116" s="2526"/>
      <c r="M116" s="2526"/>
      <c r="N116" s="2526"/>
      <c r="O116" s="2526"/>
    </row>
    <row r="117" spans="9:15" x14ac:dyDescent="0.2">
      <c r="I117" s="2526"/>
      <c r="J117" s="2526"/>
      <c r="K117" s="2526"/>
      <c r="L117" s="2526"/>
      <c r="M117" s="2526"/>
      <c r="N117" s="2526"/>
      <c r="O117" s="2526"/>
    </row>
    <row r="118" spans="9:15" x14ac:dyDescent="0.2">
      <c r="I118" s="2526"/>
      <c r="J118" s="2526"/>
      <c r="K118" s="2526"/>
      <c r="L118" s="2526"/>
      <c r="M118" s="2526"/>
      <c r="N118" s="2526"/>
      <c r="O118" s="2526"/>
    </row>
    <row r="119" spans="9:15" x14ac:dyDescent="0.2">
      <c r="I119" s="2526"/>
      <c r="J119" s="2526"/>
      <c r="K119" s="2526"/>
      <c r="L119" s="2526"/>
      <c r="M119" s="2526"/>
      <c r="N119" s="2526"/>
      <c r="O119" s="2526"/>
    </row>
  </sheetData>
  <mergeCells count="9">
    <mergeCell ref="G5:G6"/>
    <mergeCell ref="CA33:CA34"/>
    <mergeCell ref="CA35:CA36"/>
    <mergeCell ref="A5:A6"/>
    <mergeCell ref="B5:B6"/>
    <mergeCell ref="C5:C6"/>
    <mergeCell ref="D5:D6"/>
    <mergeCell ref="E5:E6"/>
    <mergeCell ref="F5:F6"/>
  </mergeCells>
  <printOptions horizontalCentered="1"/>
  <pageMargins left="0.7" right="0.7" top="0.75" bottom="0.75" header="0.3" footer="0.3"/>
  <pageSetup paperSize="9" scale="86" fitToWidth="0" orientation="portrait" verticalDpi="597" r:id="rId1"/>
  <headerFooter>
    <oddHeader>&amp;R&amp;"Arial,Normal"&amp;8Risk, liquidity and capital management</oddHeader>
    <oddFooter>&amp;C&amp;7Fact book - Q4 2016</oddFooter>
  </headerFooter>
  <colBreaks count="7" manualBreakCount="7">
    <brk id="7" max="70" man="1"/>
    <brk id="15" max="70" man="1"/>
    <brk id="25" max="70" man="1"/>
    <brk id="35" max="70" man="1"/>
    <brk id="43" max="70" man="1"/>
    <brk id="52" max="70" man="1"/>
    <brk id="77" max="7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59999389629810485"/>
  </sheetPr>
  <dimension ref="A1:F483"/>
  <sheetViews>
    <sheetView view="pageLayout" zoomScaleNormal="100" zoomScaleSheetLayoutView="115" workbookViewId="0">
      <selection activeCell="B6" sqref="B6"/>
    </sheetView>
  </sheetViews>
  <sheetFormatPr defaultRowHeight="15" x14ac:dyDescent="0.25"/>
  <cols>
    <col min="1" max="1" width="27.33203125" style="1188" customWidth="1"/>
    <col min="2" max="2" width="23.1640625" style="1188" customWidth="1"/>
    <col min="3" max="3" width="30.1640625" style="1188" customWidth="1"/>
    <col min="4" max="4" width="25.1640625" style="1188" customWidth="1"/>
    <col min="5" max="5" width="9.33203125" style="1188"/>
    <col min="6" max="6" width="9.33203125" style="1187"/>
    <col min="7" max="16384" width="9.33203125" style="1186"/>
  </cols>
  <sheetData>
    <row r="1" spans="1:6" x14ac:dyDescent="0.25">
      <c r="A1" s="1205" t="s">
        <v>1337</v>
      </c>
      <c r="B1" s="1190"/>
      <c r="C1" s="1190"/>
      <c r="D1" s="1190"/>
      <c r="E1" s="1190"/>
      <c r="F1" s="1189"/>
    </row>
    <row r="2" spans="1:6" x14ac:dyDescent="0.25">
      <c r="A2" s="1202" t="s">
        <v>53</v>
      </c>
      <c r="B2" s="1190"/>
      <c r="C2" s="1190"/>
      <c r="D2" s="1190"/>
      <c r="E2" s="1190"/>
      <c r="F2" s="1189"/>
    </row>
    <row r="3" spans="1:6" x14ac:dyDescent="0.25">
      <c r="A3" s="1192" t="s">
        <v>1336</v>
      </c>
      <c r="B3" s="1190" t="s">
        <v>1335</v>
      </c>
      <c r="C3" s="1190" t="s">
        <v>782</v>
      </c>
      <c r="D3" s="1190" t="s">
        <v>783</v>
      </c>
      <c r="E3" s="1190"/>
      <c r="F3" s="1189"/>
    </row>
    <row r="4" spans="1:6" x14ac:dyDescent="0.25">
      <c r="A4" s="1192"/>
      <c r="B4" s="1198"/>
      <c r="C4" s="1198"/>
      <c r="D4" s="1197"/>
      <c r="E4" s="1190"/>
      <c r="F4" s="1189"/>
    </row>
    <row r="5" spans="1:6" x14ac:dyDescent="0.25">
      <c r="A5" s="1192" t="s">
        <v>784</v>
      </c>
      <c r="B5" s="1192">
        <v>939.63668587340464</v>
      </c>
      <c r="C5" s="1192">
        <v>375.79797581865591</v>
      </c>
      <c r="D5" s="1192">
        <v>1315.4346616920607</v>
      </c>
      <c r="E5" s="1190"/>
      <c r="F5" s="1189"/>
    </row>
    <row r="6" spans="1:6" x14ac:dyDescent="0.25">
      <c r="A6" s="1192" t="s">
        <v>785</v>
      </c>
      <c r="B6" s="1192">
        <v>239.01323564827854</v>
      </c>
      <c r="C6" s="1192">
        <v>134.21836936435903</v>
      </c>
      <c r="D6" s="1192">
        <v>373.2316050126376</v>
      </c>
      <c r="E6" s="1190"/>
      <c r="F6" s="1189"/>
    </row>
    <row r="7" spans="1:6" x14ac:dyDescent="0.25">
      <c r="A7" s="1192" t="s">
        <v>786</v>
      </c>
      <c r="B7" s="1192">
        <v>93.72876999358057</v>
      </c>
      <c r="C7" s="1192">
        <v>72.512817494583601</v>
      </c>
      <c r="D7" s="1192">
        <v>166.24158748816416</v>
      </c>
      <c r="E7" s="1190"/>
      <c r="F7" s="1189"/>
    </row>
    <row r="8" spans="1:6" ht="15.75" thickBot="1" x14ac:dyDescent="0.3">
      <c r="A8" s="1196" t="s">
        <v>787</v>
      </c>
      <c r="B8" s="1196">
        <v>138.00411453777417</v>
      </c>
      <c r="C8" s="1196">
        <v>121.28017612403291</v>
      </c>
      <c r="D8" s="1196">
        <v>259.28429066180706</v>
      </c>
      <c r="E8" s="1195"/>
      <c r="F8" s="1189"/>
    </row>
    <row r="9" spans="1:6" ht="15.75" thickBot="1" x14ac:dyDescent="0.3">
      <c r="A9" s="1194" t="s">
        <v>1334</v>
      </c>
      <c r="B9" s="1194">
        <v>1410.3828060530377</v>
      </c>
      <c r="C9" s="1194">
        <v>703.8093388016315</v>
      </c>
      <c r="D9" s="1194">
        <v>2114.1921448546696</v>
      </c>
      <c r="E9" s="1193"/>
      <c r="F9" s="1189"/>
    </row>
    <row r="10" spans="1:6" x14ac:dyDescent="0.25">
      <c r="A10" s="1192" t="s">
        <v>788</v>
      </c>
      <c r="B10" s="1191">
        <v>9.0068710588857275E-3</v>
      </c>
      <c r="C10" s="1201">
        <v>4.3687942895158718E-3</v>
      </c>
      <c r="D10" s="1191">
        <v>6.6549141342146416E-3</v>
      </c>
      <c r="E10" s="1190"/>
      <c r="F10" s="1189"/>
    </row>
    <row r="11" spans="1:6" x14ac:dyDescent="0.25">
      <c r="A11" s="1192"/>
      <c r="B11" s="1192"/>
      <c r="C11" s="1192"/>
      <c r="D11" s="1192"/>
      <c r="E11" s="1190"/>
      <c r="F11" s="1189"/>
    </row>
    <row r="12" spans="1:6" x14ac:dyDescent="0.25">
      <c r="A12" s="1192"/>
      <c r="B12" s="1192"/>
      <c r="C12" s="1192"/>
      <c r="D12" s="1192"/>
      <c r="E12" s="1190"/>
      <c r="F12" s="1189"/>
    </row>
    <row r="13" spans="1:6" x14ac:dyDescent="0.25">
      <c r="A13" s="1205" t="s">
        <v>789</v>
      </c>
      <c r="B13" s="1192"/>
      <c r="C13" s="1192"/>
      <c r="D13" s="1192"/>
      <c r="E13" s="1190"/>
      <c r="F13" s="1189"/>
    </row>
    <row r="14" spans="1:6" x14ac:dyDescent="0.25">
      <c r="A14" s="1200" t="s">
        <v>154</v>
      </c>
      <c r="B14" s="1192"/>
      <c r="C14" s="1192"/>
      <c r="D14" s="1192"/>
      <c r="E14" s="1190"/>
      <c r="F14" s="1189"/>
    </row>
    <row r="15" spans="1:6" x14ac:dyDescent="0.25">
      <c r="A15" s="1190" t="s">
        <v>142</v>
      </c>
      <c r="B15" s="1190"/>
      <c r="C15" s="1190"/>
      <c r="D15" s="1190"/>
      <c r="E15" s="1190"/>
      <c r="F15" s="1189"/>
    </row>
    <row r="16" spans="1:6" x14ac:dyDescent="0.25">
      <c r="A16" s="1199"/>
      <c r="B16" s="1198" t="s">
        <v>781</v>
      </c>
      <c r="C16" s="1198" t="s">
        <v>782</v>
      </c>
      <c r="D16" s="1197" t="s">
        <v>783</v>
      </c>
      <c r="E16" s="1190"/>
      <c r="F16" s="1189"/>
    </row>
    <row r="17" spans="1:6" x14ac:dyDescent="0.25">
      <c r="A17" s="1192" t="s">
        <v>784</v>
      </c>
      <c r="B17" s="1192">
        <v>827.8042096952347</v>
      </c>
      <c r="C17" s="1192">
        <v>387.66540506516628</v>
      </c>
      <c r="D17" s="1192">
        <v>1215.4696147604009</v>
      </c>
      <c r="E17" s="1190"/>
      <c r="F17" s="1189"/>
    </row>
    <row r="18" spans="1:6" x14ac:dyDescent="0.25">
      <c r="A18" s="1192" t="s">
        <v>785</v>
      </c>
      <c r="B18" s="1192">
        <v>188.78027889099801</v>
      </c>
      <c r="C18" s="1192">
        <v>132.95361449515963</v>
      </c>
      <c r="D18" s="1192">
        <v>321.73389338615766</v>
      </c>
      <c r="E18" s="1190"/>
      <c r="F18" s="1189"/>
    </row>
    <row r="19" spans="1:6" x14ac:dyDescent="0.25">
      <c r="A19" s="1192" t="s">
        <v>786</v>
      </c>
      <c r="B19" s="1192">
        <v>87.505163477928605</v>
      </c>
      <c r="C19" s="1192">
        <v>60.120195448932947</v>
      </c>
      <c r="D19" s="1192">
        <v>147.62535892686157</v>
      </c>
      <c r="E19" s="1190"/>
      <c r="F19" s="1189"/>
    </row>
    <row r="20" spans="1:6" ht="15.75" thickBot="1" x14ac:dyDescent="0.3">
      <c r="A20" s="1196" t="s">
        <v>787</v>
      </c>
      <c r="B20" s="1196">
        <v>124.35527485277987</v>
      </c>
      <c r="C20" s="1196">
        <v>140.7479790556709</v>
      </c>
      <c r="D20" s="1196">
        <v>265.10325390845077</v>
      </c>
      <c r="E20" s="1195"/>
      <c r="F20" s="1189"/>
    </row>
    <row r="21" spans="1:6" ht="15.75" thickBot="1" x14ac:dyDescent="0.3">
      <c r="A21" s="1194" t="s">
        <v>445</v>
      </c>
      <c r="B21" s="1194">
        <v>1228.4449269169413</v>
      </c>
      <c r="C21" s="1194">
        <v>721.48719406492978</v>
      </c>
      <c r="D21" s="1194">
        <v>1949.9321209818709</v>
      </c>
      <c r="E21" s="1193"/>
      <c r="F21" s="1189"/>
    </row>
    <row r="22" spans="1:6" x14ac:dyDescent="0.25">
      <c r="A22" s="1192" t="s">
        <v>788</v>
      </c>
      <c r="B22" s="1191">
        <v>7.4140200737512199E-3</v>
      </c>
      <c r="C22" s="1191">
        <v>4.5120172642467418E-3</v>
      </c>
      <c r="D22" s="1191">
        <v>5.9888156700339231E-3</v>
      </c>
      <c r="E22" s="1190"/>
      <c r="F22" s="1189"/>
    </row>
    <row r="23" spans="1:6" x14ac:dyDescent="0.25">
      <c r="A23" s="1203"/>
      <c r="B23" s="1203"/>
      <c r="C23" s="1203"/>
      <c r="D23" s="1203"/>
      <c r="E23" s="1203"/>
      <c r="F23" s="1204"/>
    </row>
    <row r="24" spans="1:6" x14ac:dyDescent="0.25">
      <c r="A24" s="1203"/>
      <c r="B24" s="1203"/>
      <c r="C24" s="1203"/>
      <c r="D24" s="1203"/>
      <c r="E24" s="1203"/>
      <c r="F24" s="1204"/>
    </row>
    <row r="25" spans="1:6" x14ac:dyDescent="0.25">
      <c r="A25" s="1203"/>
      <c r="B25" s="1203"/>
      <c r="C25" s="1203"/>
      <c r="D25" s="1203"/>
      <c r="E25" s="1203"/>
      <c r="F25" s="1204"/>
    </row>
    <row r="26" spans="1:6" x14ac:dyDescent="0.25">
      <c r="A26" s="1203"/>
      <c r="B26" s="1203"/>
      <c r="C26" s="1203"/>
      <c r="D26" s="1203"/>
      <c r="E26" s="1203"/>
      <c r="F26" s="1204"/>
    </row>
    <row r="27" spans="1:6" x14ac:dyDescent="0.25">
      <c r="A27" s="1203"/>
      <c r="B27" s="1203"/>
      <c r="C27" s="1203"/>
      <c r="D27" s="1203"/>
      <c r="E27" s="1203"/>
      <c r="F27" s="1204"/>
    </row>
    <row r="28" spans="1:6" x14ac:dyDescent="0.25">
      <c r="A28" s="1203"/>
      <c r="B28" s="1203"/>
      <c r="C28" s="1203"/>
      <c r="D28" s="1203"/>
      <c r="E28" s="1203"/>
      <c r="F28" s="1204"/>
    </row>
    <row r="29" spans="1:6" x14ac:dyDescent="0.25">
      <c r="A29" s="1203"/>
      <c r="B29" s="1203"/>
      <c r="C29" s="1203"/>
      <c r="D29" s="1203"/>
      <c r="E29" s="1203"/>
      <c r="F29" s="1204"/>
    </row>
    <row r="30" spans="1:6" x14ac:dyDescent="0.25">
      <c r="A30" s="1203"/>
      <c r="B30" s="1203"/>
      <c r="C30" s="1203"/>
      <c r="D30" s="1203"/>
      <c r="E30" s="1203"/>
      <c r="F30" s="1204"/>
    </row>
    <row r="31" spans="1:6" x14ac:dyDescent="0.25">
      <c r="A31" s="1203"/>
      <c r="B31" s="1203"/>
      <c r="C31" s="1203"/>
      <c r="D31" s="1203"/>
      <c r="E31" s="1203"/>
      <c r="F31" s="1204"/>
    </row>
    <row r="32" spans="1:6" x14ac:dyDescent="0.25">
      <c r="A32" s="1203"/>
      <c r="B32" s="1203"/>
      <c r="C32" s="1203"/>
      <c r="D32" s="1203"/>
      <c r="E32" s="1203"/>
      <c r="F32" s="1204"/>
    </row>
    <row r="33" spans="1:6" x14ac:dyDescent="0.25">
      <c r="A33" s="1203"/>
      <c r="B33" s="1203"/>
      <c r="C33" s="1203"/>
      <c r="D33" s="1203"/>
      <c r="E33" s="1203"/>
      <c r="F33" s="1204"/>
    </row>
    <row r="34" spans="1:6" x14ac:dyDescent="0.25">
      <c r="A34" s="1203"/>
      <c r="B34" s="1203"/>
      <c r="C34" s="1203"/>
      <c r="D34" s="1203"/>
      <c r="E34" s="1203"/>
      <c r="F34" s="1204"/>
    </row>
    <row r="35" spans="1:6" x14ac:dyDescent="0.25">
      <c r="A35" s="1203"/>
      <c r="B35" s="1203"/>
      <c r="C35" s="1203"/>
      <c r="D35" s="1203"/>
      <c r="E35" s="1203"/>
      <c r="F35" s="1204"/>
    </row>
    <row r="36" spans="1:6" x14ac:dyDescent="0.25">
      <c r="A36" s="1203"/>
      <c r="B36" s="1203"/>
      <c r="C36" s="1203"/>
      <c r="D36" s="1203"/>
      <c r="E36" s="1203"/>
      <c r="F36" s="1204"/>
    </row>
    <row r="37" spans="1:6" x14ac:dyDescent="0.25">
      <c r="A37" s="1203"/>
      <c r="B37" s="1203"/>
      <c r="C37" s="1203"/>
      <c r="D37" s="1203"/>
      <c r="E37" s="1203"/>
      <c r="F37" s="1204"/>
    </row>
    <row r="38" spans="1:6" x14ac:dyDescent="0.25">
      <c r="A38" s="1203"/>
      <c r="B38" s="1203"/>
      <c r="C38" s="1203"/>
      <c r="D38" s="1203"/>
      <c r="E38" s="1203"/>
      <c r="F38" s="1204"/>
    </row>
    <row r="39" spans="1:6" x14ac:dyDescent="0.25">
      <c r="A39" s="1203"/>
      <c r="B39" s="1203"/>
      <c r="C39" s="1203"/>
      <c r="D39" s="1203"/>
      <c r="E39" s="1203"/>
      <c r="F39" s="1204"/>
    </row>
    <row r="40" spans="1:6" x14ac:dyDescent="0.25">
      <c r="A40" s="1203"/>
      <c r="B40" s="1203"/>
      <c r="C40" s="1203"/>
      <c r="D40" s="1203"/>
      <c r="E40" s="1203"/>
      <c r="F40" s="1204"/>
    </row>
    <row r="41" spans="1:6" x14ac:dyDescent="0.25">
      <c r="A41" s="1203"/>
      <c r="B41" s="1203"/>
      <c r="C41" s="1203"/>
      <c r="D41" s="1203"/>
      <c r="E41" s="1203"/>
      <c r="F41" s="1204"/>
    </row>
    <row r="42" spans="1:6" x14ac:dyDescent="0.25">
      <c r="A42" s="1203"/>
      <c r="B42" s="1203"/>
      <c r="C42" s="1203"/>
      <c r="D42" s="1203"/>
      <c r="E42" s="1203"/>
      <c r="F42" s="1204"/>
    </row>
    <row r="43" spans="1:6" x14ac:dyDescent="0.25">
      <c r="A43" s="1203"/>
      <c r="B43" s="1203"/>
      <c r="C43" s="1203"/>
      <c r="D43" s="1203"/>
      <c r="E43" s="1203"/>
      <c r="F43" s="1204"/>
    </row>
    <row r="44" spans="1:6" x14ac:dyDescent="0.25">
      <c r="A44" s="1203"/>
      <c r="B44" s="1203"/>
      <c r="C44" s="1203"/>
      <c r="D44" s="1203"/>
      <c r="E44" s="1203"/>
      <c r="F44" s="1204"/>
    </row>
    <row r="45" spans="1:6" x14ac:dyDescent="0.25">
      <c r="A45" s="1203"/>
      <c r="B45" s="1203"/>
      <c r="C45" s="1203"/>
      <c r="D45" s="1203"/>
      <c r="E45" s="1203"/>
      <c r="F45" s="1204"/>
    </row>
    <row r="46" spans="1:6" x14ac:dyDescent="0.25">
      <c r="A46" s="1203"/>
      <c r="B46" s="1203"/>
      <c r="C46" s="1203"/>
      <c r="D46" s="1203"/>
      <c r="E46" s="1203"/>
      <c r="F46" s="1204"/>
    </row>
    <row r="47" spans="1:6" x14ac:dyDescent="0.25">
      <c r="A47" s="1203"/>
      <c r="B47" s="1203"/>
      <c r="C47" s="1203"/>
      <c r="D47" s="1203"/>
      <c r="E47" s="1203"/>
      <c r="F47" s="1204"/>
    </row>
    <row r="48" spans="1:6" x14ac:dyDescent="0.25">
      <c r="A48" s="1203"/>
      <c r="B48" s="1203"/>
      <c r="C48" s="1203"/>
      <c r="D48" s="1203"/>
      <c r="E48" s="1203"/>
      <c r="F48" s="1204"/>
    </row>
    <row r="49" spans="1:6" x14ac:dyDescent="0.25">
      <c r="A49" s="1203"/>
      <c r="B49" s="1203"/>
      <c r="C49" s="1203"/>
      <c r="D49" s="1203"/>
      <c r="E49" s="1203"/>
      <c r="F49" s="1204"/>
    </row>
    <row r="50" spans="1:6" x14ac:dyDescent="0.25">
      <c r="A50" s="1203"/>
      <c r="B50" s="1203"/>
      <c r="C50" s="1203"/>
      <c r="D50" s="1203"/>
      <c r="E50" s="1203"/>
      <c r="F50" s="1204"/>
    </row>
    <row r="51" spans="1:6" x14ac:dyDescent="0.25">
      <c r="A51" s="1203"/>
      <c r="B51" s="1203"/>
      <c r="C51" s="1203"/>
      <c r="D51" s="1203"/>
      <c r="E51" s="1203"/>
      <c r="F51" s="1204"/>
    </row>
    <row r="52" spans="1:6" x14ac:dyDescent="0.25">
      <c r="A52" s="1203"/>
      <c r="B52" s="1203"/>
      <c r="C52" s="1203"/>
      <c r="D52" s="1203"/>
      <c r="E52" s="1203"/>
      <c r="F52" s="1204"/>
    </row>
    <row r="53" spans="1:6" x14ac:dyDescent="0.25">
      <c r="A53" s="1203"/>
      <c r="B53" s="1203"/>
      <c r="C53" s="1203"/>
      <c r="D53" s="1203"/>
      <c r="E53" s="1203"/>
      <c r="F53" s="1204"/>
    </row>
    <row r="54" spans="1:6" x14ac:dyDescent="0.25">
      <c r="A54" s="1203"/>
      <c r="B54" s="1203"/>
      <c r="C54" s="1203"/>
      <c r="D54" s="1203"/>
      <c r="E54" s="1203"/>
      <c r="F54" s="1204"/>
    </row>
    <row r="55" spans="1:6" x14ac:dyDescent="0.25">
      <c r="A55" s="1203"/>
      <c r="B55" s="1203"/>
      <c r="C55" s="1203"/>
      <c r="D55" s="1203"/>
      <c r="E55" s="1203"/>
      <c r="F55" s="1204"/>
    </row>
    <row r="56" spans="1:6" x14ac:dyDescent="0.25">
      <c r="A56" s="1203"/>
      <c r="B56" s="1203"/>
      <c r="C56" s="1203"/>
      <c r="D56" s="1203"/>
      <c r="E56" s="1203"/>
      <c r="F56" s="1204"/>
    </row>
    <row r="57" spans="1:6" x14ac:dyDescent="0.25">
      <c r="A57" s="1203"/>
      <c r="B57" s="1203"/>
      <c r="C57" s="1203"/>
      <c r="D57" s="1203"/>
      <c r="E57" s="1203"/>
      <c r="F57" s="1204"/>
    </row>
    <row r="58" spans="1:6" x14ac:dyDescent="0.25">
      <c r="A58" s="1203"/>
      <c r="B58" s="1203"/>
      <c r="C58" s="1203"/>
      <c r="D58" s="1203"/>
      <c r="E58" s="1203"/>
      <c r="F58" s="1204"/>
    </row>
    <row r="59" spans="1:6" x14ac:dyDescent="0.25">
      <c r="A59" s="1203"/>
      <c r="B59" s="1203"/>
      <c r="C59" s="1203"/>
      <c r="D59" s="1203"/>
      <c r="E59" s="1203"/>
      <c r="F59" s="1204"/>
    </row>
    <row r="60" spans="1:6" x14ac:dyDescent="0.25">
      <c r="A60" s="1203"/>
      <c r="B60" s="1203"/>
      <c r="C60" s="1203"/>
      <c r="D60" s="1203"/>
      <c r="E60" s="1203"/>
      <c r="F60" s="1204"/>
    </row>
    <row r="61" spans="1:6" x14ac:dyDescent="0.25">
      <c r="A61" s="1203"/>
      <c r="B61" s="1203"/>
      <c r="C61" s="1203"/>
      <c r="D61" s="1203"/>
      <c r="E61" s="1203"/>
      <c r="F61" s="1204"/>
    </row>
    <row r="62" spans="1:6" x14ac:dyDescent="0.25">
      <c r="A62" s="1203"/>
      <c r="B62" s="1203"/>
      <c r="C62" s="1203"/>
      <c r="D62" s="1203"/>
      <c r="E62" s="1203"/>
      <c r="F62" s="1204"/>
    </row>
    <row r="63" spans="1:6" x14ac:dyDescent="0.25">
      <c r="A63" s="1203"/>
      <c r="B63" s="1203"/>
      <c r="C63" s="1203"/>
      <c r="D63" s="1203"/>
      <c r="E63" s="1203"/>
      <c r="F63" s="1204"/>
    </row>
    <row r="64" spans="1:6" x14ac:dyDescent="0.25">
      <c r="A64" s="1203"/>
      <c r="B64" s="1203"/>
      <c r="C64" s="1203"/>
      <c r="D64" s="1203"/>
      <c r="E64" s="1203"/>
      <c r="F64" s="1204"/>
    </row>
    <row r="65" spans="1:6" x14ac:dyDescent="0.25">
      <c r="A65" s="1203"/>
      <c r="B65" s="1203"/>
      <c r="C65" s="1203"/>
      <c r="D65" s="1203"/>
      <c r="E65" s="1203"/>
      <c r="F65" s="1204"/>
    </row>
    <row r="66" spans="1:6" x14ac:dyDescent="0.25">
      <c r="A66" s="1203"/>
      <c r="B66" s="1203"/>
      <c r="C66" s="1203"/>
      <c r="D66" s="1203"/>
      <c r="E66" s="1203"/>
      <c r="F66" s="1204"/>
    </row>
    <row r="67" spans="1:6" x14ac:dyDescent="0.25">
      <c r="A67" s="1203"/>
      <c r="B67" s="1203"/>
      <c r="C67" s="1203"/>
      <c r="D67" s="1203"/>
      <c r="E67" s="1203"/>
      <c r="F67" s="1204"/>
    </row>
    <row r="68" spans="1:6" x14ac:dyDescent="0.25">
      <c r="A68" s="1203"/>
      <c r="B68" s="1203"/>
      <c r="C68" s="1203"/>
      <c r="D68" s="1203"/>
      <c r="E68" s="1203"/>
      <c r="F68" s="1204"/>
    </row>
    <row r="69" spans="1:6" x14ac:dyDescent="0.25">
      <c r="A69" s="1203"/>
      <c r="B69" s="1203"/>
      <c r="C69" s="1203"/>
      <c r="D69" s="1203"/>
      <c r="E69" s="1203"/>
      <c r="F69" s="1204"/>
    </row>
    <row r="70" spans="1:6" x14ac:dyDescent="0.25">
      <c r="A70" s="1203"/>
      <c r="B70" s="1203"/>
      <c r="C70" s="1203"/>
      <c r="D70" s="1203"/>
      <c r="E70" s="1203"/>
      <c r="F70" s="1204"/>
    </row>
    <row r="71" spans="1:6" x14ac:dyDescent="0.25">
      <c r="A71" s="1203"/>
      <c r="B71" s="1203"/>
      <c r="C71" s="1203"/>
      <c r="D71" s="1203"/>
      <c r="E71" s="1203"/>
      <c r="F71" s="1204"/>
    </row>
    <row r="72" spans="1:6" x14ac:dyDescent="0.25">
      <c r="A72" s="1203"/>
      <c r="B72" s="1203"/>
      <c r="C72" s="1203"/>
      <c r="D72" s="1203"/>
      <c r="E72" s="1203"/>
      <c r="F72" s="1204"/>
    </row>
    <row r="73" spans="1:6" x14ac:dyDescent="0.25">
      <c r="A73" s="1203"/>
      <c r="B73" s="1203"/>
      <c r="C73" s="1203"/>
      <c r="D73" s="1203"/>
      <c r="E73" s="1203"/>
      <c r="F73" s="1204"/>
    </row>
    <row r="74" spans="1:6" x14ac:dyDescent="0.25">
      <c r="A74" s="1203"/>
      <c r="B74" s="1203"/>
      <c r="C74" s="1203"/>
      <c r="D74" s="1203"/>
      <c r="E74" s="1203"/>
      <c r="F74" s="1204"/>
    </row>
    <row r="75" spans="1:6" x14ac:dyDescent="0.25">
      <c r="A75" s="1203"/>
      <c r="B75" s="1203"/>
      <c r="C75" s="1203"/>
      <c r="D75" s="1203"/>
      <c r="E75" s="1203"/>
      <c r="F75" s="1204"/>
    </row>
    <row r="76" spans="1:6" x14ac:dyDescent="0.25">
      <c r="A76" s="1203"/>
      <c r="B76" s="1203"/>
      <c r="C76" s="1203"/>
      <c r="D76" s="1203"/>
      <c r="E76" s="1203"/>
      <c r="F76" s="1204"/>
    </row>
    <row r="77" spans="1:6" x14ac:dyDescent="0.25">
      <c r="A77" s="1203"/>
      <c r="B77" s="1203"/>
      <c r="C77" s="1203"/>
      <c r="D77" s="1203"/>
      <c r="E77" s="1203"/>
      <c r="F77" s="1204"/>
    </row>
    <row r="78" spans="1:6" x14ac:dyDescent="0.25">
      <c r="A78" s="1203"/>
      <c r="B78" s="1203"/>
      <c r="C78" s="1203"/>
      <c r="D78" s="1203"/>
      <c r="E78" s="1203"/>
      <c r="F78" s="1204"/>
    </row>
    <row r="79" spans="1:6" x14ac:dyDescent="0.25">
      <c r="A79" s="1203"/>
      <c r="B79" s="1203"/>
      <c r="C79" s="1203"/>
      <c r="D79" s="1203"/>
      <c r="E79" s="1203"/>
      <c r="F79" s="1204"/>
    </row>
    <row r="80" spans="1:6" x14ac:dyDescent="0.25">
      <c r="A80" s="1203"/>
      <c r="B80" s="1203"/>
      <c r="C80" s="1203"/>
      <c r="D80" s="1203"/>
      <c r="E80" s="1203"/>
      <c r="F80" s="1204"/>
    </row>
    <row r="81" spans="1:6" x14ac:dyDescent="0.25">
      <c r="A81" s="1203"/>
      <c r="B81" s="1203"/>
      <c r="C81" s="1203"/>
      <c r="D81" s="1203"/>
      <c r="E81" s="1203"/>
      <c r="F81" s="1204"/>
    </row>
    <row r="82" spans="1:6" x14ac:dyDescent="0.25">
      <c r="A82" s="1203"/>
      <c r="B82" s="1203"/>
      <c r="C82" s="1203"/>
      <c r="D82" s="1203"/>
      <c r="E82" s="1203"/>
      <c r="F82" s="1204"/>
    </row>
    <row r="83" spans="1:6" x14ac:dyDescent="0.25">
      <c r="A83" s="1203"/>
      <c r="B83" s="1203"/>
      <c r="C83" s="1203"/>
      <c r="D83" s="1203"/>
      <c r="E83" s="1203"/>
      <c r="F83" s="1204"/>
    </row>
    <row r="84" spans="1:6" x14ac:dyDescent="0.25">
      <c r="A84" s="1203"/>
      <c r="B84" s="1203"/>
      <c r="C84" s="1203"/>
      <c r="D84" s="1203"/>
      <c r="E84" s="1203"/>
      <c r="F84" s="1204"/>
    </row>
    <row r="85" spans="1:6" x14ac:dyDescent="0.25">
      <c r="A85" s="1203"/>
      <c r="B85" s="1203"/>
      <c r="C85" s="1203"/>
      <c r="D85" s="1203"/>
      <c r="E85" s="1203"/>
      <c r="F85" s="1204"/>
    </row>
    <row r="86" spans="1:6" x14ac:dyDescent="0.25">
      <c r="A86" s="1203"/>
      <c r="B86" s="1203"/>
      <c r="C86" s="1203"/>
      <c r="D86" s="1203"/>
      <c r="E86" s="1203"/>
      <c r="F86" s="1204"/>
    </row>
    <row r="87" spans="1:6" x14ac:dyDescent="0.25">
      <c r="A87" s="1203"/>
      <c r="B87" s="1203"/>
      <c r="C87" s="1203"/>
      <c r="D87" s="1203"/>
      <c r="E87" s="1203"/>
      <c r="F87" s="1204"/>
    </row>
    <row r="88" spans="1:6" x14ac:dyDescent="0.25">
      <c r="A88" s="1203"/>
      <c r="B88" s="1203"/>
      <c r="C88" s="1203"/>
      <c r="D88" s="1203"/>
      <c r="E88" s="1203"/>
      <c r="F88" s="1204"/>
    </row>
    <row r="89" spans="1:6" x14ac:dyDescent="0.25">
      <c r="A89" s="1203"/>
      <c r="B89" s="1203"/>
      <c r="C89" s="1203"/>
      <c r="D89" s="1203"/>
      <c r="E89" s="1203"/>
      <c r="F89" s="1204"/>
    </row>
    <row r="90" spans="1:6" x14ac:dyDescent="0.25">
      <c r="A90" s="1203"/>
      <c r="B90" s="1203"/>
      <c r="C90" s="1203"/>
      <c r="D90" s="1203"/>
      <c r="E90" s="1203"/>
      <c r="F90" s="1204"/>
    </row>
    <row r="91" spans="1:6" x14ac:dyDescent="0.25">
      <c r="A91" s="1203"/>
      <c r="B91" s="1203"/>
      <c r="C91" s="1203"/>
      <c r="D91" s="1203"/>
      <c r="E91" s="1203"/>
      <c r="F91" s="1204"/>
    </row>
    <row r="92" spans="1:6" x14ac:dyDescent="0.25">
      <c r="A92" s="1203"/>
      <c r="B92" s="1203"/>
      <c r="C92" s="1203"/>
      <c r="D92" s="1203"/>
      <c r="E92" s="1203"/>
      <c r="F92" s="1204"/>
    </row>
    <row r="93" spans="1:6" x14ac:dyDescent="0.25">
      <c r="A93" s="1203"/>
      <c r="B93" s="1203"/>
      <c r="C93" s="1203"/>
      <c r="D93" s="1203"/>
      <c r="E93" s="1203"/>
      <c r="F93" s="1204"/>
    </row>
    <row r="94" spans="1:6" x14ac:dyDescent="0.25">
      <c r="A94" s="1203"/>
      <c r="B94" s="1203"/>
      <c r="C94" s="1203"/>
      <c r="D94" s="1203"/>
      <c r="E94" s="1203"/>
      <c r="F94" s="1204"/>
    </row>
    <row r="95" spans="1:6" x14ac:dyDescent="0.25">
      <c r="A95" s="1203"/>
      <c r="B95" s="1203"/>
      <c r="C95" s="1203"/>
      <c r="D95" s="1203"/>
      <c r="E95" s="1203"/>
      <c r="F95" s="1204"/>
    </row>
    <row r="96" spans="1:6" x14ac:dyDescent="0.25">
      <c r="A96" s="1203"/>
      <c r="B96" s="1203"/>
      <c r="C96" s="1203"/>
      <c r="D96" s="1203"/>
      <c r="E96" s="1203"/>
      <c r="F96" s="1204"/>
    </row>
    <row r="97" spans="1:6" x14ac:dyDescent="0.25">
      <c r="A97" s="1203"/>
      <c r="B97" s="1203"/>
      <c r="C97" s="1203"/>
      <c r="D97" s="1203"/>
      <c r="E97" s="1203"/>
      <c r="F97" s="1204"/>
    </row>
    <row r="98" spans="1:6" x14ac:dyDescent="0.25">
      <c r="A98" s="1203"/>
      <c r="B98" s="1203"/>
      <c r="C98" s="1203"/>
      <c r="D98" s="1203"/>
      <c r="E98" s="1203"/>
      <c r="F98" s="1204"/>
    </row>
    <row r="99" spans="1:6" x14ac:dyDescent="0.25">
      <c r="A99" s="1203"/>
      <c r="B99" s="1203"/>
      <c r="C99" s="1203"/>
      <c r="D99" s="1203"/>
      <c r="E99" s="1203"/>
      <c r="F99" s="1204"/>
    </row>
    <row r="100" spans="1:6" x14ac:dyDescent="0.25">
      <c r="A100" s="1203"/>
      <c r="B100" s="1203"/>
      <c r="C100" s="1203"/>
      <c r="D100" s="1203"/>
      <c r="E100" s="1203"/>
      <c r="F100" s="1204"/>
    </row>
    <row r="101" spans="1:6" x14ac:dyDescent="0.25">
      <c r="A101" s="1203"/>
      <c r="B101" s="1203"/>
      <c r="C101" s="1203"/>
      <c r="D101" s="1203"/>
      <c r="E101" s="1203"/>
      <c r="F101" s="1204"/>
    </row>
    <row r="102" spans="1:6" x14ac:dyDescent="0.25">
      <c r="A102" s="1203"/>
      <c r="B102" s="1203"/>
      <c r="C102" s="1203"/>
      <c r="D102" s="1203"/>
      <c r="E102" s="1203"/>
      <c r="F102" s="1204"/>
    </row>
    <row r="103" spans="1:6" x14ac:dyDescent="0.25">
      <c r="A103" s="1203"/>
      <c r="B103" s="1203"/>
      <c r="C103" s="1203"/>
      <c r="D103" s="1203"/>
      <c r="E103" s="1203"/>
      <c r="F103" s="1204"/>
    </row>
    <row r="104" spans="1:6" x14ac:dyDescent="0.25">
      <c r="A104" s="1203"/>
      <c r="B104" s="1203"/>
      <c r="C104" s="1203"/>
      <c r="D104" s="1203"/>
      <c r="E104" s="1203"/>
      <c r="F104" s="1204"/>
    </row>
    <row r="105" spans="1:6" x14ac:dyDescent="0.25">
      <c r="A105" s="1203"/>
      <c r="B105" s="1203"/>
      <c r="C105" s="1203"/>
      <c r="D105" s="1203"/>
      <c r="E105" s="1203"/>
      <c r="F105" s="1204"/>
    </row>
    <row r="106" spans="1:6" x14ac:dyDescent="0.25">
      <c r="A106" s="1203"/>
      <c r="B106" s="1203"/>
      <c r="C106" s="1203"/>
      <c r="D106" s="1203"/>
      <c r="E106" s="1203"/>
      <c r="F106" s="1204"/>
    </row>
    <row r="107" spans="1:6" x14ac:dyDescent="0.25">
      <c r="A107" s="1203"/>
      <c r="B107" s="1203"/>
      <c r="C107" s="1203"/>
      <c r="D107" s="1203"/>
      <c r="E107" s="1203"/>
      <c r="F107" s="1204"/>
    </row>
    <row r="108" spans="1:6" x14ac:dyDescent="0.25">
      <c r="A108" s="1203"/>
      <c r="B108" s="1203"/>
      <c r="C108" s="1203"/>
      <c r="D108" s="1203"/>
      <c r="E108" s="1203"/>
      <c r="F108" s="1204"/>
    </row>
    <row r="109" spans="1:6" x14ac:dyDescent="0.25">
      <c r="A109" s="1203"/>
      <c r="B109" s="1203"/>
      <c r="C109" s="1203"/>
      <c r="D109" s="1203"/>
      <c r="E109" s="1203"/>
      <c r="F109" s="1204"/>
    </row>
    <row r="110" spans="1:6" x14ac:dyDescent="0.25">
      <c r="A110" s="1203"/>
      <c r="B110" s="1203"/>
      <c r="C110" s="1203"/>
      <c r="D110" s="1203"/>
      <c r="E110" s="1203"/>
      <c r="F110" s="1204"/>
    </row>
    <row r="111" spans="1:6" x14ac:dyDescent="0.25">
      <c r="A111" s="1203"/>
      <c r="B111" s="1203"/>
      <c r="C111" s="1203"/>
      <c r="D111" s="1203"/>
      <c r="E111" s="1203"/>
      <c r="F111" s="1204"/>
    </row>
    <row r="112" spans="1:6" x14ac:dyDescent="0.25">
      <c r="A112" s="1203"/>
      <c r="B112" s="1203"/>
      <c r="C112" s="1203"/>
      <c r="D112" s="1203"/>
      <c r="E112" s="1203"/>
      <c r="F112" s="1204"/>
    </row>
    <row r="113" spans="1:6" x14ac:dyDescent="0.25">
      <c r="A113" s="1203"/>
      <c r="B113" s="1203"/>
      <c r="C113" s="1203"/>
      <c r="D113" s="1203"/>
      <c r="E113" s="1203"/>
      <c r="F113" s="1204"/>
    </row>
    <row r="114" spans="1:6" x14ac:dyDescent="0.25">
      <c r="A114" s="1203"/>
      <c r="B114" s="1203"/>
      <c r="C114" s="1203"/>
      <c r="D114" s="1203"/>
      <c r="E114" s="1203"/>
      <c r="F114" s="1204"/>
    </row>
    <row r="115" spans="1:6" x14ac:dyDescent="0.25">
      <c r="A115" s="1203"/>
      <c r="B115" s="1203"/>
      <c r="C115" s="1203"/>
      <c r="D115" s="1203"/>
      <c r="E115" s="1203"/>
      <c r="F115" s="1204"/>
    </row>
    <row r="116" spans="1:6" x14ac:dyDescent="0.25">
      <c r="A116" s="1203"/>
      <c r="B116" s="1203"/>
      <c r="C116" s="1203"/>
      <c r="D116" s="1203"/>
      <c r="E116" s="1203"/>
      <c r="F116" s="1204"/>
    </row>
    <row r="117" spans="1:6" x14ac:dyDescent="0.25">
      <c r="A117" s="1203"/>
      <c r="B117" s="1203"/>
      <c r="C117" s="1203"/>
      <c r="D117" s="1203"/>
      <c r="E117" s="1203"/>
      <c r="F117" s="1204"/>
    </row>
    <row r="118" spans="1:6" x14ac:dyDescent="0.25">
      <c r="A118" s="1203"/>
      <c r="B118" s="1203"/>
      <c r="C118" s="1203"/>
      <c r="D118" s="1203"/>
      <c r="E118" s="1203"/>
      <c r="F118" s="1204"/>
    </row>
    <row r="119" spans="1:6" x14ac:dyDescent="0.25">
      <c r="A119" s="1203"/>
      <c r="B119" s="1203"/>
      <c r="C119" s="1203"/>
      <c r="D119" s="1203"/>
      <c r="E119" s="1203"/>
      <c r="F119" s="1204"/>
    </row>
    <row r="120" spans="1:6" x14ac:dyDescent="0.25">
      <c r="A120" s="1203"/>
      <c r="B120" s="1203"/>
      <c r="C120" s="1203"/>
      <c r="D120" s="1203"/>
      <c r="E120" s="1203"/>
      <c r="F120" s="1204"/>
    </row>
    <row r="121" spans="1:6" x14ac:dyDescent="0.25">
      <c r="A121" s="1203"/>
      <c r="B121" s="1203"/>
      <c r="C121" s="1203"/>
      <c r="D121" s="1203"/>
      <c r="E121" s="1203"/>
      <c r="F121" s="1204"/>
    </row>
    <row r="122" spans="1:6" x14ac:dyDescent="0.25">
      <c r="A122" s="1203"/>
      <c r="B122" s="1203"/>
      <c r="C122" s="1203"/>
      <c r="D122" s="1203"/>
      <c r="E122" s="1203"/>
      <c r="F122" s="1204"/>
    </row>
    <row r="123" spans="1:6" x14ac:dyDescent="0.25">
      <c r="A123" s="1203"/>
      <c r="B123" s="1203"/>
      <c r="C123" s="1203"/>
      <c r="D123" s="1203"/>
      <c r="E123" s="1203"/>
      <c r="F123" s="1204"/>
    </row>
    <row r="124" spans="1:6" x14ac:dyDescent="0.25">
      <c r="A124" s="1203"/>
      <c r="B124" s="1203"/>
      <c r="C124" s="1203"/>
      <c r="D124" s="1203"/>
      <c r="E124" s="1203"/>
      <c r="F124" s="1204"/>
    </row>
    <row r="125" spans="1:6" x14ac:dyDescent="0.25">
      <c r="A125" s="1203"/>
      <c r="B125" s="1203"/>
      <c r="C125" s="1203"/>
      <c r="D125" s="1203"/>
      <c r="E125" s="1203"/>
      <c r="F125" s="1204"/>
    </row>
    <row r="126" spans="1:6" x14ac:dyDescent="0.25">
      <c r="A126" s="1203"/>
      <c r="B126" s="1203"/>
      <c r="C126" s="1203"/>
      <c r="D126" s="1203"/>
      <c r="E126" s="1203"/>
      <c r="F126" s="1204"/>
    </row>
    <row r="127" spans="1:6" x14ac:dyDescent="0.25">
      <c r="A127" s="1203"/>
      <c r="B127" s="1203"/>
      <c r="C127" s="1203"/>
      <c r="D127" s="1203"/>
      <c r="E127" s="1203"/>
      <c r="F127" s="1204"/>
    </row>
    <row r="128" spans="1:6" x14ac:dyDescent="0.25">
      <c r="A128" s="1203"/>
      <c r="B128" s="1203"/>
      <c r="C128" s="1203"/>
      <c r="D128" s="1203"/>
      <c r="E128" s="1203"/>
      <c r="F128" s="1204"/>
    </row>
    <row r="129" spans="1:6" x14ac:dyDescent="0.25">
      <c r="A129" s="1203"/>
      <c r="B129" s="1203"/>
      <c r="C129" s="1203"/>
      <c r="D129" s="1203"/>
      <c r="E129" s="1203"/>
      <c r="F129" s="1204"/>
    </row>
    <row r="130" spans="1:6" x14ac:dyDescent="0.25">
      <c r="A130" s="1203"/>
      <c r="B130" s="1203"/>
      <c r="C130" s="1203"/>
      <c r="D130" s="1203"/>
      <c r="E130" s="1203"/>
      <c r="F130" s="1204"/>
    </row>
    <row r="131" spans="1:6" x14ac:dyDescent="0.25">
      <c r="A131" s="1203"/>
      <c r="B131" s="1203"/>
      <c r="C131" s="1203"/>
      <c r="D131" s="1203"/>
      <c r="E131" s="1203"/>
      <c r="F131" s="1204"/>
    </row>
    <row r="132" spans="1:6" x14ac:dyDescent="0.25">
      <c r="A132" s="1203"/>
      <c r="B132" s="1203"/>
      <c r="C132" s="1203"/>
      <c r="D132" s="1203"/>
      <c r="E132" s="1203"/>
      <c r="F132" s="1204"/>
    </row>
    <row r="133" spans="1:6" x14ac:dyDescent="0.25">
      <c r="A133" s="1203"/>
      <c r="B133" s="1203"/>
      <c r="C133" s="1203"/>
      <c r="D133" s="1203"/>
      <c r="E133" s="1203"/>
      <c r="F133" s="1204"/>
    </row>
    <row r="134" spans="1:6" x14ac:dyDescent="0.25">
      <c r="A134" s="1203"/>
      <c r="B134" s="1203"/>
      <c r="C134" s="1203"/>
      <c r="D134" s="1203"/>
      <c r="E134" s="1203"/>
      <c r="F134" s="1204"/>
    </row>
    <row r="135" spans="1:6" x14ac:dyDescent="0.25">
      <c r="A135" s="1203"/>
      <c r="B135" s="1203"/>
      <c r="C135" s="1203"/>
      <c r="D135" s="1203"/>
      <c r="E135" s="1203"/>
      <c r="F135" s="1204"/>
    </row>
    <row r="136" spans="1:6" x14ac:dyDescent="0.25">
      <c r="A136" s="1203"/>
      <c r="B136" s="1203"/>
      <c r="C136" s="1203"/>
      <c r="D136" s="1203"/>
      <c r="E136" s="1203"/>
      <c r="F136" s="1204"/>
    </row>
    <row r="137" spans="1:6" x14ac:dyDescent="0.25">
      <c r="A137" s="1203"/>
      <c r="B137" s="1203"/>
      <c r="C137" s="1203"/>
      <c r="D137" s="1203"/>
      <c r="E137" s="1203"/>
      <c r="F137" s="1204"/>
    </row>
    <row r="138" spans="1:6" x14ac:dyDescent="0.25">
      <c r="A138" s="1203"/>
      <c r="B138" s="1203"/>
      <c r="C138" s="1203"/>
      <c r="D138" s="1203"/>
      <c r="E138" s="1203"/>
      <c r="F138" s="1204"/>
    </row>
    <row r="139" spans="1:6" x14ac:dyDescent="0.25">
      <c r="A139" s="1203"/>
      <c r="B139" s="1203"/>
      <c r="C139" s="1203"/>
      <c r="D139" s="1203"/>
      <c r="E139" s="1203"/>
      <c r="F139" s="1204"/>
    </row>
    <row r="140" spans="1:6" x14ac:dyDescent="0.25">
      <c r="A140" s="1203"/>
      <c r="B140" s="1203"/>
      <c r="C140" s="1203"/>
      <c r="D140" s="1203"/>
      <c r="E140" s="1203"/>
      <c r="F140" s="1204"/>
    </row>
    <row r="141" spans="1:6" x14ac:dyDescent="0.25">
      <c r="A141" s="1203"/>
      <c r="B141" s="1203"/>
      <c r="C141" s="1203"/>
      <c r="D141" s="1203"/>
      <c r="E141" s="1203"/>
      <c r="F141" s="1204"/>
    </row>
    <row r="142" spans="1:6" x14ac:dyDescent="0.25">
      <c r="A142" s="1203"/>
      <c r="B142" s="1203"/>
      <c r="C142" s="1203"/>
      <c r="D142" s="1203"/>
      <c r="E142" s="1203"/>
      <c r="F142" s="1204"/>
    </row>
    <row r="143" spans="1:6" x14ac:dyDescent="0.25">
      <c r="A143" s="1203"/>
      <c r="B143" s="1203"/>
      <c r="C143" s="1203"/>
      <c r="D143" s="1203"/>
      <c r="E143" s="1203"/>
      <c r="F143" s="1204"/>
    </row>
    <row r="144" spans="1:6" x14ac:dyDescent="0.25">
      <c r="A144" s="1203"/>
      <c r="B144" s="1203"/>
      <c r="C144" s="1203"/>
      <c r="D144" s="1203"/>
      <c r="E144" s="1203"/>
      <c r="F144" s="1204"/>
    </row>
    <row r="145" spans="1:6" x14ac:dyDescent="0.25">
      <c r="A145" s="1203"/>
      <c r="B145" s="1203"/>
      <c r="C145" s="1203"/>
      <c r="D145" s="1203"/>
      <c r="E145" s="1203"/>
      <c r="F145" s="1204"/>
    </row>
    <row r="146" spans="1:6" x14ac:dyDescent="0.25">
      <c r="A146" s="1203"/>
      <c r="B146" s="1203"/>
      <c r="C146" s="1203"/>
      <c r="D146" s="1203"/>
      <c r="E146" s="1203"/>
      <c r="F146" s="1204"/>
    </row>
    <row r="147" spans="1:6" x14ac:dyDescent="0.25">
      <c r="A147" s="1203"/>
      <c r="B147" s="1203"/>
      <c r="C147" s="1203"/>
      <c r="D147" s="1203"/>
      <c r="E147" s="1203"/>
      <c r="F147" s="1204"/>
    </row>
    <row r="148" spans="1:6" x14ac:dyDescent="0.25">
      <c r="A148" s="1203"/>
      <c r="B148" s="1203"/>
      <c r="C148" s="1203"/>
      <c r="D148" s="1203"/>
      <c r="E148" s="1203"/>
      <c r="F148" s="1204"/>
    </row>
    <row r="149" spans="1:6" x14ac:dyDescent="0.25">
      <c r="A149" s="1203"/>
      <c r="B149" s="1203"/>
      <c r="C149" s="1203"/>
      <c r="D149" s="1203"/>
      <c r="E149" s="1203"/>
      <c r="F149" s="1204"/>
    </row>
    <row r="150" spans="1:6" x14ac:dyDescent="0.25">
      <c r="A150" s="1203"/>
      <c r="B150" s="1203"/>
      <c r="C150" s="1203"/>
      <c r="D150" s="1203"/>
      <c r="E150" s="1203"/>
      <c r="F150" s="1204"/>
    </row>
    <row r="151" spans="1:6" x14ac:dyDescent="0.25">
      <c r="A151" s="1203"/>
      <c r="B151" s="1203"/>
      <c r="C151" s="1203"/>
      <c r="D151" s="1203"/>
      <c r="E151" s="1203"/>
      <c r="F151" s="1204"/>
    </row>
    <row r="152" spans="1:6" x14ac:dyDescent="0.25">
      <c r="A152" s="1203"/>
      <c r="B152" s="1203"/>
      <c r="C152" s="1203"/>
      <c r="D152" s="1203"/>
      <c r="E152" s="1203"/>
      <c r="F152" s="1204"/>
    </row>
    <row r="153" spans="1:6" x14ac:dyDescent="0.25">
      <c r="A153" s="1203"/>
      <c r="B153" s="1203"/>
      <c r="C153" s="1203"/>
      <c r="D153" s="1203"/>
      <c r="E153" s="1203"/>
      <c r="F153" s="1204"/>
    </row>
    <row r="154" spans="1:6" x14ac:dyDescent="0.25">
      <c r="A154" s="1203"/>
      <c r="B154" s="1203"/>
      <c r="C154" s="1203"/>
      <c r="D154" s="1203"/>
      <c r="E154" s="1203"/>
      <c r="F154" s="1204"/>
    </row>
    <row r="155" spans="1:6" x14ac:dyDescent="0.25">
      <c r="A155" s="1203"/>
      <c r="B155" s="1203"/>
      <c r="C155" s="1203"/>
      <c r="D155" s="1203"/>
      <c r="E155" s="1203"/>
      <c r="F155" s="1204"/>
    </row>
    <row r="156" spans="1:6" x14ac:dyDescent="0.25">
      <c r="A156" s="1203"/>
      <c r="B156" s="1203"/>
      <c r="C156" s="1203"/>
      <c r="D156" s="1203"/>
      <c r="E156" s="1203"/>
      <c r="F156" s="1204"/>
    </row>
    <row r="157" spans="1:6" x14ac:dyDescent="0.25">
      <c r="A157" s="1203"/>
      <c r="B157" s="1203"/>
      <c r="C157" s="1203"/>
      <c r="D157" s="1203"/>
      <c r="E157" s="1203"/>
      <c r="F157" s="1204"/>
    </row>
    <row r="158" spans="1:6" x14ac:dyDescent="0.25">
      <c r="A158" s="1203"/>
      <c r="B158" s="1203"/>
      <c r="C158" s="1203"/>
      <c r="D158" s="1203"/>
      <c r="E158" s="1203"/>
      <c r="F158" s="1204"/>
    </row>
    <row r="159" spans="1:6" x14ac:dyDescent="0.25">
      <c r="A159" s="1203"/>
      <c r="B159" s="1203"/>
      <c r="C159" s="1203"/>
      <c r="D159" s="1203"/>
      <c r="E159" s="1203"/>
      <c r="F159" s="1204"/>
    </row>
    <row r="160" spans="1:6" x14ac:dyDescent="0.25">
      <c r="A160" s="1203"/>
      <c r="B160" s="1203"/>
      <c r="C160" s="1203"/>
      <c r="D160" s="1203"/>
      <c r="E160" s="1203"/>
      <c r="F160" s="1204"/>
    </row>
    <row r="161" spans="1:6" x14ac:dyDescent="0.25">
      <c r="A161" s="1203"/>
      <c r="B161" s="1203"/>
      <c r="C161" s="1203"/>
      <c r="D161" s="1203"/>
      <c r="E161" s="1203"/>
      <c r="F161" s="1204"/>
    </row>
    <row r="162" spans="1:6" x14ac:dyDescent="0.25">
      <c r="A162" s="1203"/>
      <c r="B162" s="1203"/>
      <c r="C162" s="1203"/>
      <c r="D162" s="1203"/>
      <c r="E162" s="1203"/>
      <c r="F162" s="1204"/>
    </row>
    <row r="163" spans="1:6" x14ac:dyDescent="0.25">
      <c r="A163" s="1203"/>
      <c r="B163" s="1203"/>
      <c r="C163" s="1203"/>
      <c r="D163" s="1203"/>
      <c r="E163" s="1203"/>
      <c r="F163" s="1204"/>
    </row>
    <row r="164" spans="1:6" x14ac:dyDescent="0.25">
      <c r="A164" s="1203"/>
      <c r="B164" s="1203"/>
      <c r="C164" s="1203"/>
      <c r="D164" s="1203"/>
      <c r="E164" s="1203"/>
      <c r="F164" s="1204"/>
    </row>
    <row r="165" spans="1:6" x14ac:dyDescent="0.25">
      <c r="A165" s="1203"/>
      <c r="B165" s="1203"/>
      <c r="C165" s="1203"/>
      <c r="D165" s="1203"/>
      <c r="E165" s="1203"/>
      <c r="F165" s="1204"/>
    </row>
    <row r="166" spans="1:6" x14ac:dyDescent="0.25">
      <c r="A166" s="1203"/>
      <c r="B166" s="1203"/>
      <c r="C166" s="1203"/>
      <c r="D166" s="1203"/>
      <c r="E166" s="1203"/>
      <c r="F166" s="1204"/>
    </row>
    <row r="167" spans="1:6" x14ac:dyDescent="0.25">
      <c r="A167" s="1203"/>
      <c r="B167" s="1203"/>
      <c r="C167" s="1203"/>
      <c r="D167" s="1203"/>
      <c r="E167" s="1203"/>
      <c r="F167" s="1204"/>
    </row>
    <row r="168" spans="1:6" x14ac:dyDescent="0.25">
      <c r="A168" s="1203"/>
      <c r="B168" s="1203"/>
      <c r="C168" s="1203"/>
      <c r="D168" s="1203"/>
      <c r="E168" s="1203"/>
      <c r="F168" s="1204"/>
    </row>
    <row r="169" spans="1:6" x14ac:dyDescent="0.25">
      <c r="A169" s="1203"/>
      <c r="B169" s="1203"/>
      <c r="C169" s="1203"/>
      <c r="D169" s="1203"/>
      <c r="E169" s="1203"/>
      <c r="F169" s="1204"/>
    </row>
    <row r="170" spans="1:6" x14ac:dyDescent="0.25">
      <c r="A170" s="1203"/>
      <c r="B170" s="1203"/>
      <c r="C170" s="1203"/>
      <c r="D170" s="1203"/>
      <c r="E170" s="1203"/>
      <c r="F170" s="1204"/>
    </row>
    <row r="171" spans="1:6" x14ac:dyDescent="0.25">
      <c r="A171" s="1203"/>
      <c r="B171" s="1203"/>
      <c r="C171" s="1203"/>
      <c r="D171" s="1203"/>
      <c r="E171" s="1203"/>
      <c r="F171" s="1204"/>
    </row>
    <row r="172" spans="1:6" x14ac:dyDescent="0.25">
      <c r="A172" s="1203"/>
      <c r="B172" s="1203"/>
      <c r="C172" s="1203"/>
      <c r="D172" s="1203"/>
      <c r="E172" s="1203"/>
      <c r="F172" s="1204"/>
    </row>
    <row r="173" spans="1:6" x14ac:dyDescent="0.25">
      <c r="A173" s="1203"/>
      <c r="B173" s="1203"/>
      <c r="C173" s="1203"/>
      <c r="D173" s="1203"/>
      <c r="E173" s="1203"/>
      <c r="F173" s="1204"/>
    </row>
    <row r="174" spans="1:6" x14ac:dyDescent="0.25">
      <c r="A174" s="1203"/>
      <c r="B174" s="1203"/>
      <c r="C174" s="1203"/>
      <c r="D174" s="1203"/>
      <c r="E174" s="1203"/>
      <c r="F174" s="1204"/>
    </row>
    <row r="175" spans="1:6" x14ac:dyDescent="0.25">
      <c r="A175" s="1203"/>
      <c r="B175" s="1203"/>
      <c r="C175" s="1203"/>
      <c r="D175" s="1203"/>
      <c r="E175" s="1203"/>
      <c r="F175" s="1204"/>
    </row>
    <row r="176" spans="1:6" x14ac:dyDescent="0.25">
      <c r="A176" s="1203"/>
      <c r="B176" s="1203"/>
      <c r="C176" s="1203"/>
      <c r="D176" s="1203"/>
      <c r="E176" s="1203"/>
      <c r="F176" s="1204"/>
    </row>
    <row r="177" spans="1:6" x14ac:dyDescent="0.25">
      <c r="A177" s="1203"/>
      <c r="B177" s="1203"/>
      <c r="C177" s="1203"/>
      <c r="D177" s="1203"/>
      <c r="E177" s="1203"/>
      <c r="F177" s="1204"/>
    </row>
    <row r="178" spans="1:6" x14ac:dyDescent="0.25">
      <c r="A178" s="1203"/>
      <c r="B178" s="1203"/>
      <c r="C178" s="1203"/>
      <c r="D178" s="1203"/>
      <c r="E178" s="1203"/>
      <c r="F178" s="1204"/>
    </row>
    <row r="179" spans="1:6" x14ac:dyDescent="0.25">
      <c r="A179" s="1203"/>
      <c r="B179" s="1203"/>
      <c r="C179" s="1203"/>
      <c r="D179" s="1203"/>
      <c r="E179" s="1203"/>
      <c r="F179" s="1204"/>
    </row>
    <row r="180" spans="1:6" x14ac:dyDescent="0.25">
      <c r="A180" s="1203"/>
      <c r="B180" s="1203"/>
      <c r="C180" s="1203"/>
      <c r="D180" s="1203"/>
      <c r="E180" s="1203"/>
      <c r="F180" s="1204"/>
    </row>
    <row r="181" spans="1:6" x14ac:dyDescent="0.25">
      <c r="A181" s="1203"/>
      <c r="B181" s="1203"/>
      <c r="C181" s="1203"/>
      <c r="D181" s="1203"/>
      <c r="E181" s="1203"/>
      <c r="F181" s="1204"/>
    </row>
    <row r="182" spans="1:6" x14ac:dyDescent="0.25">
      <c r="A182" s="1203"/>
      <c r="B182" s="1203"/>
      <c r="C182" s="1203"/>
      <c r="D182" s="1203"/>
      <c r="E182" s="1203"/>
      <c r="F182" s="1204"/>
    </row>
    <row r="183" spans="1:6" x14ac:dyDescent="0.25">
      <c r="A183" s="1203"/>
      <c r="B183" s="1203"/>
      <c r="C183" s="1203"/>
      <c r="D183" s="1203"/>
      <c r="E183" s="1203"/>
      <c r="F183" s="1204"/>
    </row>
    <row r="184" spans="1:6" x14ac:dyDescent="0.25">
      <c r="A184" s="1203"/>
      <c r="B184" s="1203"/>
      <c r="C184" s="1203"/>
      <c r="D184" s="1203"/>
      <c r="E184" s="1203"/>
      <c r="F184" s="1204"/>
    </row>
    <row r="185" spans="1:6" x14ac:dyDescent="0.25">
      <c r="A185" s="1203"/>
      <c r="B185" s="1203"/>
      <c r="C185" s="1203"/>
      <c r="D185" s="1203"/>
      <c r="E185" s="1203"/>
      <c r="F185" s="1204"/>
    </row>
    <row r="186" spans="1:6" x14ac:dyDescent="0.25">
      <c r="A186" s="1203"/>
      <c r="B186" s="1203"/>
      <c r="C186" s="1203"/>
      <c r="D186" s="1203"/>
      <c r="E186" s="1203"/>
      <c r="F186" s="1204"/>
    </row>
    <row r="187" spans="1:6" x14ac:dyDescent="0.25">
      <c r="A187" s="1203"/>
      <c r="B187" s="1203"/>
      <c r="C187" s="1203"/>
      <c r="D187" s="1203"/>
      <c r="E187" s="1203"/>
      <c r="F187" s="1204"/>
    </row>
    <row r="188" spans="1:6" x14ac:dyDescent="0.25">
      <c r="A188" s="1203"/>
      <c r="B188" s="1203"/>
      <c r="C188" s="1203"/>
      <c r="D188" s="1203"/>
      <c r="E188" s="1203"/>
      <c r="F188" s="1204"/>
    </row>
    <row r="189" spans="1:6" x14ac:dyDescent="0.25">
      <c r="A189" s="1203"/>
      <c r="B189" s="1203"/>
      <c r="C189" s="1203"/>
      <c r="D189" s="1203"/>
      <c r="E189" s="1203"/>
      <c r="F189" s="1204"/>
    </row>
    <row r="190" spans="1:6" x14ac:dyDescent="0.25">
      <c r="A190" s="1203"/>
      <c r="B190" s="1203"/>
      <c r="C190" s="1203"/>
      <c r="D190" s="1203"/>
      <c r="E190" s="1203"/>
      <c r="F190" s="1204"/>
    </row>
    <row r="191" spans="1:6" x14ac:dyDescent="0.25">
      <c r="A191" s="1203"/>
      <c r="B191" s="1203"/>
      <c r="C191" s="1203"/>
      <c r="D191" s="1203"/>
      <c r="E191" s="1203"/>
      <c r="F191" s="1204"/>
    </row>
    <row r="192" spans="1:6" x14ac:dyDescent="0.25">
      <c r="A192" s="1203"/>
      <c r="B192" s="1203"/>
      <c r="C192" s="1203"/>
      <c r="D192" s="1203"/>
      <c r="E192" s="1203"/>
      <c r="F192" s="1204"/>
    </row>
    <row r="193" spans="1:6" x14ac:dyDescent="0.25">
      <c r="A193" s="1203"/>
      <c r="B193" s="1203"/>
      <c r="C193" s="1203"/>
      <c r="D193" s="1203"/>
      <c r="E193" s="1203"/>
      <c r="F193" s="1204"/>
    </row>
    <row r="194" spans="1:6" x14ac:dyDescent="0.25">
      <c r="A194" s="1203"/>
      <c r="B194" s="1203"/>
      <c r="C194" s="1203"/>
      <c r="D194" s="1203"/>
      <c r="E194" s="1203"/>
      <c r="F194" s="1204"/>
    </row>
    <row r="195" spans="1:6" x14ac:dyDescent="0.25">
      <c r="A195" s="1203"/>
      <c r="B195" s="1203"/>
      <c r="C195" s="1203"/>
      <c r="D195" s="1203"/>
      <c r="E195" s="1203"/>
      <c r="F195" s="1204"/>
    </row>
    <row r="196" spans="1:6" x14ac:dyDescent="0.25">
      <c r="A196" s="1203"/>
      <c r="B196" s="1203"/>
      <c r="C196" s="1203"/>
      <c r="D196" s="1203"/>
      <c r="E196" s="1203"/>
      <c r="F196" s="1204"/>
    </row>
    <row r="197" spans="1:6" x14ac:dyDescent="0.25">
      <c r="A197" s="1203"/>
      <c r="B197" s="1203"/>
      <c r="C197" s="1203"/>
      <c r="D197" s="1203"/>
      <c r="E197" s="1203"/>
      <c r="F197" s="1204"/>
    </row>
    <row r="198" spans="1:6" x14ac:dyDescent="0.25">
      <c r="A198" s="1203"/>
      <c r="B198" s="1203"/>
      <c r="C198" s="1203"/>
      <c r="D198" s="1203"/>
      <c r="E198" s="1203"/>
      <c r="F198" s="1204"/>
    </row>
    <row r="199" spans="1:6" x14ac:dyDescent="0.25">
      <c r="A199" s="1203"/>
      <c r="B199" s="1203"/>
      <c r="C199" s="1203"/>
      <c r="D199" s="1203"/>
      <c r="E199" s="1203"/>
      <c r="F199" s="1204"/>
    </row>
    <row r="200" spans="1:6" x14ac:dyDescent="0.25">
      <c r="A200" s="1203"/>
      <c r="B200" s="1203"/>
      <c r="C200" s="1203"/>
      <c r="D200" s="1203"/>
      <c r="E200" s="1203"/>
      <c r="F200" s="1204"/>
    </row>
    <row r="201" spans="1:6" x14ac:dyDescent="0.25">
      <c r="A201" s="1203"/>
      <c r="B201" s="1203"/>
      <c r="C201" s="1203"/>
      <c r="D201" s="1203"/>
      <c r="E201" s="1203"/>
      <c r="F201" s="1204"/>
    </row>
    <row r="202" spans="1:6" x14ac:dyDescent="0.25">
      <c r="A202" s="1203"/>
      <c r="B202" s="1203"/>
      <c r="C202" s="1203"/>
      <c r="D202" s="1203"/>
      <c r="E202" s="1203"/>
      <c r="F202" s="1204"/>
    </row>
    <row r="203" spans="1:6" x14ac:dyDescent="0.25">
      <c r="A203" s="1203"/>
      <c r="B203" s="1203"/>
      <c r="C203" s="1203"/>
      <c r="D203" s="1203"/>
      <c r="E203" s="1203"/>
      <c r="F203" s="1204"/>
    </row>
    <row r="204" spans="1:6" x14ac:dyDescent="0.25">
      <c r="A204" s="1203"/>
      <c r="B204" s="1203"/>
      <c r="C204" s="1203"/>
      <c r="D204" s="1203"/>
      <c r="E204" s="1203"/>
      <c r="F204" s="1204"/>
    </row>
    <row r="205" spans="1:6" x14ac:dyDescent="0.25">
      <c r="A205" s="1203"/>
      <c r="B205" s="1203"/>
      <c r="C205" s="1203"/>
      <c r="D205" s="1203"/>
      <c r="E205" s="1203"/>
      <c r="F205" s="1204"/>
    </row>
    <row r="206" spans="1:6" x14ac:dyDescent="0.25">
      <c r="A206" s="1203"/>
      <c r="B206" s="1203"/>
      <c r="C206" s="1203"/>
      <c r="D206" s="1203"/>
      <c r="E206" s="1203"/>
      <c r="F206" s="1204"/>
    </row>
    <row r="207" spans="1:6" x14ac:dyDescent="0.25">
      <c r="A207" s="1203"/>
      <c r="B207" s="1203"/>
      <c r="C207" s="1203"/>
      <c r="D207" s="1203"/>
      <c r="E207" s="1203"/>
      <c r="F207" s="1204"/>
    </row>
    <row r="208" spans="1:6" x14ac:dyDescent="0.25">
      <c r="A208" s="1203"/>
      <c r="B208" s="1203"/>
      <c r="C208" s="1203"/>
      <c r="D208" s="1203"/>
      <c r="E208" s="1203"/>
      <c r="F208" s="1204"/>
    </row>
    <row r="209" spans="1:6" x14ac:dyDescent="0.25">
      <c r="A209" s="1203"/>
      <c r="B209" s="1203"/>
      <c r="C209" s="1203"/>
      <c r="D209" s="1203"/>
      <c r="E209" s="1203"/>
      <c r="F209" s="1204"/>
    </row>
    <row r="210" spans="1:6" x14ac:dyDescent="0.25">
      <c r="A210" s="1203"/>
      <c r="B210" s="1203"/>
      <c r="C210" s="1203"/>
      <c r="D210" s="1203"/>
      <c r="E210" s="1203"/>
      <c r="F210" s="1204"/>
    </row>
    <row r="211" spans="1:6" x14ac:dyDescent="0.25">
      <c r="A211" s="1203"/>
      <c r="B211" s="1203"/>
      <c r="C211" s="1203"/>
      <c r="D211" s="1203"/>
      <c r="E211" s="1203"/>
      <c r="F211" s="1204"/>
    </row>
    <row r="212" spans="1:6" x14ac:dyDescent="0.25">
      <c r="A212" s="1203"/>
      <c r="B212" s="1203"/>
      <c r="C212" s="1203"/>
      <c r="D212" s="1203"/>
      <c r="E212" s="1203"/>
      <c r="F212" s="1204"/>
    </row>
    <row r="213" spans="1:6" x14ac:dyDescent="0.25">
      <c r="A213" s="1203"/>
      <c r="B213" s="1203"/>
      <c r="C213" s="1203"/>
      <c r="D213" s="1203"/>
      <c r="E213" s="1203"/>
      <c r="F213" s="1204"/>
    </row>
    <row r="214" spans="1:6" x14ac:dyDescent="0.25">
      <c r="A214" s="1203"/>
      <c r="B214" s="1203"/>
      <c r="C214" s="1203"/>
      <c r="D214" s="1203"/>
      <c r="E214" s="1203"/>
      <c r="F214" s="1204"/>
    </row>
    <row r="215" spans="1:6" x14ac:dyDescent="0.25">
      <c r="A215" s="1203"/>
      <c r="B215" s="1203"/>
      <c r="C215" s="1203"/>
      <c r="D215" s="1203"/>
      <c r="E215" s="1203"/>
      <c r="F215" s="1204"/>
    </row>
    <row r="216" spans="1:6" x14ac:dyDescent="0.25">
      <c r="A216" s="1203"/>
      <c r="B216" s="1203"/>
      <c r="C216" s="1203"/>
      <c r="D216" s="1203"/>
      <c r="E216" s="1203"/>
      <c r="F216" s="1204"/>
    </row>
    <row r="217" spans="1:6" x14ac:dyDescent="0.25">
      <c r="A217" s="1203"/>
      <c r="B217" s="1203"/>
      <c r="C217" s="1203"/>
      <c r="D217" s="1203"/>
      <c r="E217" s="1203"/>
      <c r="F217" s="1204"/>
    </row>
    <row r="218" spans="1:6" x14ac:dyDescent="0.25">
      <c r="A218" s="1203"/>
      <c r="B218" s="1203"/>
      <c r="C218" s="1203"/>
      <c r="D218" s="1203"/>
      <c r="E218" s="1203"/>
      <c r="F218" s="1204"/>
    </row>
    <row r="219" spans="1:6" x14ac:dyDescent="0.25">
      <c r="A219" s="1203"/>
      <c r="B219" s="1203"/>
      <c r="C219" s="1203"/>
      <c r="D219" s="1203"/>
      <c r="E219" s="1203"/>
      <c r="F219" s="1204"/>
    </row>
    <row r="220" spans="1:6" x14ac:dyDescent="0.25">
      <c r="A220" s="1203"/>
      <c r="B220" s="1203"/>
      <c r="C220" s="1203"/>
      <c r="D220" s="1203"/>
      <c r="E220" s="1203"/>
      <c r="F220" s="1204"/>
    </row>
    <row r="221" spans="1:6" x14ac:dyDescent="0.25">
      <c r="A221" s="1203"/>
      <c r="B221" s="1203"/>
      <c r="C221" s="1203"/>
      <c r="D221" s="1203"/>
      <c r="E221" s="1203"/>
      <c r="F221" s="1204"/>
    </row>
    <row r="222" spans="1:6" x14ac:dyDescent="0.25">
      <c r="A222" s="1203"/>
      <c r="B222" s="1203"/>
      <c r="C222" s="1203"/>
      <c r="D222" s="1203"/>
      <c r="E222" s="1203"/>
      <c r="F222" s="1204"/>
    </row>
    <row r="223" spans="1:6" x14ac:dyDescent="0.25">
      <c r="A223" s="1203"/>
      <c r="B223" s="1203"/>
      <c r="C223" s="1203"/>
      <c r="D223" s="1203"/>
      <c r="E223" s="1203"/>
      <c r="F223" s="1204"/>
    </row>
    <row r="224" spans="1:6" x14ac:dyDescent="0.25">
      <c r="A224" s="1203"/>
      <c r="B224" s="1203"/>
      <c r="C224" s="1203"/>
      <c r="D224" s="1203"/>
      <c r="E224" s="1203"/>
      <c r="F224" s="1204"/>
    </row>
    <row r="225" spans="1:6" x14ac:dyDescent="0.25">
      <c r="A225" s="1203"/>
      <c r="B225" s="1203"/>
      <c r="C225" s="1203"/>
      <c r="D225" s="1203"/>
      <c r="E225" s="1203"/>
      <c r="F225" s="1204"/>
    </row>
    <row r="226" spans="1:6" x14ac:dyDescent="0.25">
      <c r="A226" s="1203"/>
      <c r="B226" s="1203"/>
      <c r="C226" s="1203"/>
      <c r="D226" s="1203"/>
      <c r="E226" s="1203"/>
      <c r="F226" s="1204"/>
    </row>
    <row r="227" spans="1:6" x14ac:dyDescent="0.25">
      <c r="A227" s="1203"/>
      <c r="B227" s="1203"/>
      <c r="C227" s="1203"/>
      <c r="D227" s="1203"/>
      <c r="E227" s="1203"/>
      <c r="F227" s="1204"/>
    </row>
    <row r="228" spans="1:6" x14ac:dyDescent="0.25">
      <c r="A228" s="1203"/>
      <c r="B228" s="1203"/>
      <c r="C228" s="1203"/>
      <c r="D228" s="1203"/>
      <c r="E228" s="1203"/>
      <c r="F228" s="1204"/>
    </row>
    <row r="229" spans="1:6" x14ac:dyDescent="0.25">
      <c r="A229" s="1203"/>
      <c r="B229" s="1203"/>
      <c r="C229" s="1203"/>
      <c r="D229" s="1203"/>
      <c r="E229" s="1203"/>
      <c r="F229" s="1204"/>
    </row>
    <row r="230" spans="1:6" x14ac:dyDescent="0.25">
      <c r="A230" s="1203"/>
      <c r="B230" s="1203"/>
      <c r="C230" s="1203"/>
      <c r="D230" s="1203"/>
      <c r="E230" s="1203"/>
      <c r="F230" s="1204"/>
    </row>
    <row r="231" spans="1:6" x14ac:dyDescent="0.25">
      <c r="A231" s="1203"/>
      <c r="B231" s="1203"/>
      <c r="C231" s="1203"/>
      <c r="D231" s="1203"/>
      <c r="E231" s="1203"/>
      <c r="F231" s="1204"/>
    </row>
    <row r="232" spans="1:6" x14ac:dyDescent="0.25">
      <c r="A232" s="1203"/>
      <c r="B232" s="1203"/>
      <c r="C232" s="1203"/>
      <c r="D232" s="1203"/>
      <c r="E232" s="1203"/>
      <c r="F232" s="1204"/>
    </row>
    <row r="233" spans="1:6" x14ac:dyDescent="0.25">
      <c r="A233" s="1203"/>
      <c r="B233" s="1203"/>
      <c r="C233" s="1203"/>
      <c r="D233" s="1203"/>
      <c r="E233" s="1203"/>
      <c r="F233" s="1204"/>
    </row>
    <row r="234" spans="1:6" x14ac:dyDescent="0.25">
      <c r="A234" s="1203"/>
      <c r="B234" s="1203"/>
      <c r="C234" s="1203"/>
      <c r="D234" s="1203"/>
      <c r="E234" s="1203"/>
      <c r="F234" s="1204"/>
    </row>
    <row r="235" spans="1:6" x14ac:dyDescent="0.25">
      <c r="A235" s="1203"/>
      <c r="B235" s="1203"/>
      <c r="C235" s="1203"/>
      <c r="D235" s="1203"/>
      <c r="E235" s="1203"/>
      <c r="F235" s="1204"/>
    </row>
    <row r="236" spans="1:6" x14ac:dyDescent="0.25">
      <c r="A236" s="1203"/>
      <c r="B236" s="1203"/>
      <c r="C236" s="1203"/>
      <c r="D236" s="1203"/>
      <c r="E236" s="1203"/>
      <c r="F236" s="1204"/>
    </row>
    <row r="237" spans="1:6" x14ac:dyDescent="0.25">
      <c r="A237" s="1203"/>
      <c r="B237" s="1203"/>
      <c r="C237" s="1203"/>
      <c r="D237" s="1203"/>
      <c r="E237" s="1203"/>
      <c r="F237" s="1204"/>
    </row>
    <row r="238" spans="1:6" x14ac:dyDescent="0.25">
      <c r="A238" s="1203"/>
      <c r="B238" s="1203"/>
      <c r="C238" s="1203"/>
      <c r="D238" s="1203"/>
      <c r="E238" s="1203"/>
      <c r="F238" s="1204"/>
    </row>
    <row r="239" spans="1:6" x14ac:dyDescent="0.25">
      <c r="A239" s="1203"/>
      <c r="B239" s="1203"/>
      <c r="C239" s="1203"/>
      <c r="D239" s="1203"/>
      <c r="E239" s="1203"/>
      <c r="F239" s="1204"/>
    </row>
    <row r="240" spans="1:6" x14ac:dyDescent="0.25">
      <c r="A240" s="1203"/>
      <c r="B240" s="1203"/>
      <c r="C240" s="1203"/>
      <c r="D240" s="1203"/>
      <c r="E240" s="1203"/>
      <c r="F240" s="1204"/>
    </row>
    <row r="241" spans="1:6" x14ac:dyDescent="0.25">
      <c r="A241" s="1203"/>
      <c r="B241" s="1203"/>
      <c r="C241" s="1203"/>
      <c r="D241" s="1203"/>
      <c r="E241" s="1203"/>
      <c r="F241" s="1204"/>
    </row>
    <row r="242" spans="1:6" x14ac:dyDescent="0.25">
      <c r="A242" s="1203"/>
      <c r="B242" s="1203"/>
      <c r="C242" s="1203"/>
      <c r="D242" s="1203"/>
      <c r="E242" s="1203"/>
      <c r="F242" s="1204"/>
    </row>
    <row r="243" spans="1:6" x14ac:dyDescent="0.25">
      <c r="A243" s="1203"/>
      <c r="B243" s="1203"/>
      <c r="C243" s="1203"/>
      <c r="D243" s="1203"/>
      <c r="E243" s="1203"/>
      <c r="F243" s="1204"/>
    </row>
    <row r="244" spans="1:6" x14ac:dyDescent="0.25">
      <c r="A244" s="1203"/>
      <c r="B244" s="1203"/>
      <c r="C244" s="1203"/>
      <c r="D244" s="1203"/>
      <c r="E244" s="1203"/>
      <c r="F244" s="1204"/>
    </row>
    <row r="245" spans="1:6" x14ac:dyDescent="0.25">
      <c r="A245" s="1203"/>
      <c r="B245" s="1203"/>
      <c r="C245" s="1203"/>
      <c r="D245" s="1203"/>
      <c r="E245" s="1203"/>
      <c r="F245" s="1204"/>
    </row>
    <row r="246" spans="1:6" x14ac:dyDescent="0.25">
      <c r="A246" s="1203"/>
      <c r="B246" s="1203"/>
      <c r="C246" s="1203"/>
      <c r="D246" s="1203"/>
      <c r="E246" s="1203"/>
      <c r="F246" s="1204"/>
    </row>
    <row r="247" spans="1:6" x14ac:dyDescent="0.25">
      <c r="A247" s="1203"/>
      <c r="B247" s="1203"/>
      <c r="C247" s="1203"/>
      <c r="D247" s="1203"/>
      <c r="E247" s="1203"/>
      <c r="F247" s="1204"/>
    </row>
    <row r="248" spans="1:6" x14ac:dyDescent="0.25">
      <c r="A248" s="1203"/>
      <c r="B248" s="1203"/>
      <c r="C248" s="1203"/>
      <c r="D248" s="1203"/>
      <c r="E248" s="1203"/>
      <c r="F248" s="1204"/>
    </row>
    <row r="249" spans="1:6" x14ac:dyDescent="0.25">
      <c r="A249" s="1203"/>
      <c r="B249" s="1203"/>
      <c r="C249" s="1203"/>
      <c r="D249" s="1203"/>
      <c r="E249" s="1203"/>
      <c r="F249" s="1204"/>
    </row>
    <row r="250" spans="1:6" x14ac:dyDescent="0.25">
      <c r="A250" s="1203"/>
      <c r="B250" s="1203"/>
      <c r="C250" s="1203"/>
      <c r="D250" s="1203"/>
      <c r="E250" s="1203"/>
      <c r="F250" s="1204"/>
    </row>
    <row r="251" spans="1:6" x14ac:dyDescent="0.25">
      <c r="A251" s="1203"/>
      <c r="B251" s="1203"/>
      <c r="C251" s="1203"/>
      <c r="D251" s="1203"/>
      <c r="E251" s="1203"/>
      <c r="F251" s="1204"/>
    </row>
    <row r="252" spans="1:6" x14ac:dyDescent="0.25">
      <c r="A252" s="1203"/>
      <c r="B252" s="1203"/>
      <c r="C252" s="1203"/>
      <c r="D252" s="1203"/>
      <c r="E252" s="1203"/>
      <c r="F252" s="1204"/>
    </row>
    <row r="253" spans="1:6" x14ac:dyDescent="0.25">
      <c r="A253" s="1203"/>
      <c r="B253" s="1203"/>
      <c r="C253" s="1203"/>
      <c r="D253" s="1203"/>
      <c r="E253" s="1203"/>
      <c r="F253" s="1204"/>
    </row>
    <row r="254" spans="1:6" x14ac:dyDescent="0.25">
      <c r="A254" s="1203"/>
      <c r="B254" s="1203"/>
      <c r="C254" s="1203"/>
      <c r="D254" s="1203"/>
      <c r="E254" s="1203"/>
      <c r="F254" s="1204"/>
    </row>
    <row r="255" spans="1:6" x14ac:dyDescent="0.25">
      <c r="A255" s="1203"/>
      <c r="B255" s="1203"/>
      <c r="C255" s="1203"/>
      <c r="D255" s="1203"/>
      <c r="E255" s="1203"/>
      <c r="F255" s="1204"/>
    </row>
    <row r="256" spans="1:6" x14ac:dyDescent="0.25">
      <c r="A256" s="1203"/>
      <c r="B256" s="1203"/>
      <c r="C256" s="1203"/>
      <c r="D256" s="1203"/>
      <c r="E256" s="1203"/>
      <c r="F256" s="1204"/>
    </row>
    <row r="257" spans="1:6" x14ac:dyDescent="0.25">
      <c r="A257" s="1203"/>
      <c r="B257" s="1203"/>
      <c r="C257" s="1203"/>
      <c r="D257" s="1203"/>
      <c r="E257" s="1203"/>
      <c r="F257" s="1204"/>
    </row>
    <row r="258" spans="1:6" x14ac:dyDescent="0.25">
      <c r="A258" s="1203"/>
      <c r="B258" s="1203"/>
      <c r="C258" s="1203"/>
      <c r="D258" s="1203"/>
      <c r="E258" s="1203"/>
      <c r="F258" s="1204"/>
    </row>
    <row r="259" spans="1:6" x14ac:dyDescent="0.25">
      <c r="A259" s="1203"/>
      <c r="B259" s="1203"/>
      <c r="C259" s="1203"/>
      <c r="D259" s="1203"/>
      <c r="E259" s="1203"/>
      <c r="F259" s="1204"/>
    </row>
    <row r="260" spans="1:6" x14ac:dyDescent="0.25">
      <c r="A260" s="1203"/>
      <c r="B260" s="1203"/>
      <c r="C260" s="1203"/>
      <c r="D260" s="1203"/>
      <c r="E260" s="1203"/>
      <c r="F260" s="1204"/>
    </row>
    <row r="261" spans="1:6" x14ac:dyDescent="0.25">
      <c r="A261" s="1203"/>
      <c r="B261" s="1203"/>
      <c r="C261" s="1203"/>
      <c r="D261" s="1203"/>
      <c r="E261" s="1203"/>
      <c r="F261" s="1204"/>
    </row>
    <row r="262" spans="1:6" x14ac:dyDescent="0.25">
      <c r="A262" s="1203"/>
      <c r="B262" s="1203"/>
      <c r="C262" s="1203"/>
      <c r="D262" s="1203"/>
      <c r="E262" s="1203"/>
      <c r="F262" s="1204"/>
    </row>
    <row r="263" spans="1:6" x14ac:dyDescent="0.25">
      <c r="A263" s="1203"/>
      <c r="B263" s="1203"/>
      <c r="C263" s="1203"/>
      <c r="D263" s="1203"/>
      <c r="E263" s="1203"/>
      <c r="F263" s="1204"/>
    </row>
    <row r="264" spans="1:6" x14ac:dyDescent="0.25">
      <c r="A264" s="1203"/>
      <c r="B264" s="1203"/>
      <c r="C264" s="1203"/>
      <c r="D264" s="1203"/>
      <c r="E264" s="1203"/>
      <c r="F264" s="1204"/>
    </row>
    <row r="265" spans="1:6" x14ac:dyDescent="0.25">
      <c r="A265" s="1203"/>
      <c r="B265" s="1203"/>
      <c r="C265" s="1203"/>
      <c r="D265" s="1203"/>
      <c r="E265" s="1203"/>
      <c r="F265" s="1204"/>
    </row>
    <row r="266" spans="1:6" x14ac:dyDescent="0.25">
      <c r="A266" s="1203"/>
      <c r="B266" s="1203"/>
      <c r="C266" s="1203"/>
      <c r="D266" s="1203"/>
      <c r="E266" s="1203"/>
      <c r="F266" s="1204"/>
    </row>
    <row r="267" spans="1:6" x14ac:dyDescent="0.25">
      <c r="A267" s="1203"/>
      <c r="B267" s="1203"/>
      <c r="C267" s="1203"/>
      <c r="D267" s="1203"/>
      <c r="E267" s="1203"/>
      <c r="F267" s="1204"/>
    </row>
    <row r="268" spans="1:6" x14ac:dyDescent="0.25">
      <c r="A268" s="1203"/>
      <c r="B268" s="1203"/>
      <c r="C268" s="1203"/>
      <c r="D268" s="1203"/>
      <c r="E268" s="1203"/>
      <c r="F268" s="1204"/>
    </row>
    <row r="269" spans="1:6" x14ac:dyDescent="0.25">
      <c r="A269" s="1203"/>
      <c r="B269" s="1203"/>
      <c r="C269" s="1203"/>
      <c r="D269" s="1203"/>
      <c r="E269" s="1203"/>
      <c r="F269" s="1204"/>
    </row>
    <row r="270" spans="1:6" x14ac:dyDescent="0.25">
      <c r="A270" s="1203"/>
      <c r="B270" s="1203"/>
      <c r="C270" s="1203"/>
      <c r="D270" s="1203"/>
      <c r="E270" s="1203"/>
      <c r="F270" s="1204"/>
    </row>
    <row r="271" spans="1:6" x14ac:dyDescent="0.25">
      <c r="A271" s="1203"/>
      <c r="B271" s="1203"/>
      <c r="C271" s="1203"/>
      <c r="D271" s="1203"/>
      <c r="E271" s="1203"/>
      <c r="F271" s="1204"/>
    </row>
    <row r="272" spans="1:6" x14ac:dyDescent="0.25">
      <c r="A272" s="1203"/>
      <c r="B272" s="1203"/>
      <c r="C272" s="1203"/>
      <c r="D272" s="1203"/>
      <c r="E272" s="1203"/>
      <c r="F272" s="1204"/>
    </row>
    <row r="273" spans="1:6" x14ac:dyDescent="0.25">
      <c r="A273" s="1203"/>
      <c r="B273" s="1203"/>
      <c r="C273" s="1203"/>
      <c r="D273" s="1203"/>
      <c r="E273" s="1203"/>
      <c r="F273" s="1204"/>
    </row>
    <row r="274" spans="1:6" x14ac:dyDescent="0.25">
      <c r="A274" s="1203"/>
      <c r="B274" s="1203"/>
      <c r="C274" s="1203"/>
      <c r="D274" s="1203"/>
      <c r="E274" s="1203"/>
      <c r="F274" s="1204"/>
    </row>
    <row r="275" spans="1:6" x14ac:dyDescent="0.25">
      <c r="A275" s="1203"/>
      <c r="B275" s="1203"/>
      <c r="C275" s="1203"/>
      <c r="D275" s="1203"/>
      <c r="E275" s="1203"/>
      <c r="F275" s="1204"/>
    </row>
    <row r="276" spans="1:6" x14ac:dyDescent="0.25">
      <c r="A276" s="1203"/>
      <c r="B276" s="1203"/>
      <c r="C276" s="1203"/>
      <c r="D276" s="1203"/>
      <c r="E276" s="1203"/>
      <c r="F276" s="1204"/>
    </row>
    <row r="277" spans="1:6" x14ac:dyDescent="0.25">
      <c r="A277" s="1203"/>
      <c r="B277" s="1203"/>
      <c r="C277" s="1203"/>
      <c r="D277" s="1203"/>
      <c r="E277" s="1203"/>
      <c r="F277" s="1204"/>
    </row>
    <row r="278" spans="1:6" x14ac:dyDescent="0.25">
      <c r="A278" s="1203"/>
      <c r="B278" s="1203"/>
      <c r="C278" s="1203"/>
      <c r="D278" s="1203"/>
      <c r="E278" s="1203"/>
      <c r="F278" s="1204"/>
    </row>
    <row r="279" spans="1:6" x14ac:dyDescent="0.25">
      <c r="A279" s="1203"/>
      <c r="B279" s="1203"/>
      <c r="C279" s="1203"/>
      <c r="D279" s="1203"/>
      <c r="E279" s="1203"/>
      <c r="F279" s="1204"/>
    </row>
    <row r="280" spans="1:6" x14ac:dyDescent="0.25">
      <c r="A280" s="1203"/>
      <c r="B280" s="1203"/>
      <c r="C280" s="1203"/>
      <c r="D280" s="1203"/>
      <c r="E280" s="1203"/>
      <c r="F280" s="1204"/>
    </row>
    <row r="281" spans="1:6" x14ac:dyDescent="0.25">
      <c r="A281" s="1203"/>
      <c r="B281" s="1203"/>
      <c r="C281" s="1203"/>
      <c r="D281" s="1203"/>
      <c r="E281" s="1203"/>
      <c r="F281" s="1204"/>
    </row>
    <row r="282" spans="1:6" x14ac:dyDescent="0.25">
      <c r="A282" s="1203"/>
      <c r="B282" s="1203"/>
      <c r="C282" s="1203"/>
      <c r="D282" s="1203"/>
      <c r="E282" s="1203"/>
      <c r="F282" s="1204"/>
    </row>
    <row r="283" spans="1:6" x14ac:dyDescent="0.25">
      <c r="A283" s="1203"/>
      <c r="B283" s="1203"/>
      <c r="C283" s="1203"/>
      <c r="D283" s="1203"/>
      <c r="E283" s="1203"/>
      <c r="F283" s="1204"/>
    </row>
    <row r="284" spans="1:6" x14ac:dyDescent="0.25">
      <c r="A284" s="1203"/>
      <c r="B284" s="1203"/>
      <c r="C284" s="1203"/>
      <c r="D284" s="1203"/>
      <c r="E284" s="1203"/>
      <c r="F284" s="1204"/>
    </row>
    <row r="285" spans="1:6" x14ac:dyDescent="0.25">
      <c r="A285" s="1203"/>
      <c r="B285" s="1203"/>
      <c r="C285" s="1203"/>
      <c r="D285" s="1203"/>
      <c r="E285" s="1203"/>
      <c r="F285" s="1204"/>
    </row>
    <row r="286" spans="1:6" x14ac:dyDescent="0.25">
      <c r="A286" s="1203"/>
      <c r="B286" s="1203"/>
      <c r="C286" s="1203"/>
      <c r="D286" s="1203"/>
      <c r="E286" s="1203"/>
      <c r="F286" s="1204"/>
    </row>
    <row r="287" spans="1:6" x14ac:dyDescent="0.25">
      <c r="A287" s="1203"/>
      <c r="B287" s="1203"/>
      <c r="C287" s="1203"/>
      <c r="D287" s="1203"/>
      <c r="E287" s="1203"/>
      <c r="F287" s="1204"/>
    </row>
    <row r="288" spans="1:6" x14ac:dyDescent="0.25">
      <c r="A288" s="1203"/>
      <c r="B288" s="1203"/>
      <c r="C288" s="1203"/>
      <c r="D288" s="1203"/>
      <c r="E288" s="1203"/>
      <c r="F288" s="1204"/>
    </row>
    <row r="289" spans="1:6" x14ac:dyDescent="0.25">
      <c r="A289" s="1203"/>
      <c r="B289" s="1203"/>
      <c r="C289" s="1203"/>
      <c r="D289" s="1203"/>
      <c r="E289" s="1203"/>
      <c r="F289" s="1204"/>
    </row>
    <row r="290" spans="1:6" x14ac:dyDescent="0.25">
      <c r="A290" s="1203"/>
      <c r="B290" s="1203"/>
      <c r="C290" s="1203"/>
      <c r="D290" s="1203"/>
      <c r="E290" s="1203"/>
      <c r="F290" s="1204"/>
    </row>
    <row r="291" spans="1:6" x14ac:dyDescent="0.25">
      <c r="A291" s="1203"/>
      <c r="B291" s="1203"/>
      <c r="C291" s="1203"/>
      <c r="D291" s="1203"/>
      <c r="E291" s="1203"/>
      <c r="F291" s="1204"/>
    </row>
    <row r="292" spans="1:6" x14ac:dyDescent="0.25">
      <c r="A292" s="1203"/>
      <c r="B292" s="1203"/>
      <c r="C292" s="1203"/>
      <c r="D292" s="1203"/>
      <c r="E292" s="1203"/>
      <c r="F292" s="1204"/>
    </row>
    <row r="293" spans="1:6" x14ac:dyDescent="0.25">
      <c r="A293" s="1203"/>
      <c r="B293" s="1203"/>
      <c r="C293" s="1203"/>
      <c r="D293" s="1203"/>
      <c r="E293" s="1203"/>
      <c r="F293" s="1204"/>
    </row>
    <row r="294" spans="1:6" x14ac:dyDescent="0.25">
      <c r="A294" s="1203"/>
      <c r="B294" s="1203"/>
      <c r="C294" s="1203"/>
      <c r="D294" s="1203"/>
      <c r="E294" s="1203"/>
      <c r="F294" s="1204"/>
    </row>
    <row r="295" spans="1:6" x14ac:dyDescent="0.25">
      <c r="A295" s="1203"/>
      <c r="B295" s="1203"/>
      <c r="C295" s="1203"/>
      <c r="D295" s="1203"/>
      <c r="E295" s="1203"/>
      <c r="F295" s="1204"/>
    </row>
    <row r="296" spans="1:6" x14ac:dyDescent="0.25">
      <c r="A296" s="1203"/>
      <c r="B296" s="1203"/>
      <c r="C296" s="1203"/>
      <c r="D296" s="1203"/>
      <c r="E296" s="1203"/>
      <c r="F296" s="1204"/>
    </row>
    <row r="297" spans="1:6" x14ac:dyDescent="0.25">
      <c r="A297" s="1203"/>
      <c r="B297" s="1203"/>
      <c r="C297" s="1203"/>
      <c r="D297" s="1203"/>
      <c r="E297" s="1203"/>
      <c r="F297" s="1204"/>
    </row>
    <row r="298" spans="1:6" x14ac:dyDescent="0.25">
      <c r="A298" s="1203"/>
      <c r="B298" s="1203"/>
      <c r="C298" s="1203"/>
      <c r="D298" s="1203"/>
      <c r="E298" s="1203"/>
      <c r="F298" s="1204"/>
    </row>
    <row r="299" spans="1:6" x14ac:dyDescent="0.25">
      <c r="A299" s="1203"/>
      <c r="B299" s="1203"/>
      <c r="C299" s="1203"/>
      <c r="D299" s="1203"/>
      <c r="E299" s="1203"/>
      <c r="F299" s="1204"/>
    </row>
    <row r="300" spans="1:6" x14ac:dyDescent="0.25">
      <c r="A300" s="1203"/>
      <c r="B300" s="1203"/>
      <c r="C300" s="1203"/>
      <c r="D300" s="1203"/>
      <c r="E300" s="1203"/>
      <c r="F300" s="1204"/>
    </row>
    <row r="301" spans="1:6" x14ac:dyDescent="0.25">
      <c r="A301" s="1203"/>
      <c r="B301" s="1203"/>
      <c r="C301" s="1203"/>
      <c r="D301" s="1203"/>
      <c r="E301" s="1203"/>
      <c r="F301" s="1204"/>
    </row>
    <row r="302" spans="1:6" x14ac:dyDescent="0.25">
      <c r="A302" s="1203"/>
      <c r="B302" s="1203"/>
      <c r="C302" s="1203"/>
      <c r="D302" s="1203"/>
      <c r="E302" s="1203"/>
      <c r="F302" s="1204"/>
    </row>
    <row r="303" spans="1:6" x14ac:dyDescent="0.25">
      <c r="A303" s="1203"/>
      <c r="B303" s="1203"/>
      <c r="C303" s="1203"/>
      <c r="D303" s="1203"/>
      <c r="E303" s="1203"/>
      <c r="F303" s="1204"/>
    </row>
    <row r="304" spans="1:6" x14ac:dyDescent="0.25">
      <c r="A304" s="1203"/>
      <c r="B304" s="1203"/>
      <c r="C304" s="1203"/>
      <c r="D304" s="1203"/>
      <c r="E304" s="1203"/>
      <c r="F304" s="1204"/>
    </row>
    <row r="305" spans="1:6" x14ac:dyDescent="0.25">
      <c r="A305" s="1203"/>
      <c r="B305" s="1203"/>
      <c r="C305" s="1203"/>
      <c r="D305" s="1203"/>
      <c r="E305" s="1203"/>
      <c r="F305" s="1204"/>
    </row>
    <row r="306" spans="1:6" x14ac:dyDescent="0.25">
      <c r="A306" s="1203"/>
      <c r="B306" s="1203"/>
      <c r="C306" s="1203"/>
      <c r="D306" s="1203"/>
      <c r="E306" s="1203"/>
      <c r="F306" s="1204"/>
    </row>
    <row r="307" spans="1:6" x14ac:dyDescent="0.25">
      <c r="A307" s="1203"/>
      <c r="B307" s="1203"/>
      <c r="C307" s="1203"/>
      <c r="D307" s="1203"/>
      <c r="E307" s="1203"/>
      <c r="F307" s="1204"/>
    </row>
    <row r="308" spans="1:6" x14ac:dyDescent="0.25">
      <c r="A308" s="1203"/>
      <c r="B308" s="1203"/>
      <c r="C308" s="1203"/>
      <c r="D308" s="1203"/>
      <c r="E308" s="1203"/>
      <c r="F308" s="1204"/>
    </row>
    <row r="309" spans="1:6" x14ac:dyDescent="0.25">
      <c r="A309" s="1203"/>
      <c r="B309" s="1203"/>
      <c r="C309" s="1203"/>
      <c r="D309" s="1203"/>
      <c r="E309" s="1203"/>
      <c r="F309" s="1204"/>
    </row>
    <row r="310" spans="1:6" x14ac:dyDescent="0.25">
      <c r="A310" s="1203"/>
      <c r="B310" s="1203"/>
      <c r="C310" s="1203"/>
      <c r="D310" s="1203"/>
      <c r="E310" s="1203"/>
      <c r="F310" s="1204"/>
    </row>
    <row r="311" spans="1:6" x14ac:dyDescent="0.25">
      <c r="A311" s="1203"/>
      <c r="B311" s="1203"/>
      <c r="C311" s="1203"/>
      <c r="D311" s="1203"/>
      <c r="E311" s="1203"/>
      <c r="F311" s="1204"/>
    </row>
    <row r="312" spans="1:6" x14ac:dyDescent="0.25">
      <c r="A312" s="1203"/>
      <c r="B312" s="1203"/>
      <c r="C312" s="1203"/>
      <c r="D312" s="1203"/>
      <c r="E312" s="1203"/>
      <c r="F312" s="1204"/>
    </row>
    <row r="313" spans="1:6" x14ac:dyDescent="0.25">
      <c r="A313" s="1203"/>
      <c r="B313" s="1203"/>
      <c r="C313" s="1203"/>
      <c r="D313" s="1203"/>
      <c r="E313" s="1203"/>
      <c r="F313" s="1204"/>
    </row>
    <row r="314" spans="1:6" x14ac:dyDescent="0.25">
      <c r="A314" s="1203"/>
      <c r="B314" s="1203"/>
      <c r="C314" s="1203"/>
      <c r="D314" s="1203"/>
      <c r="E314" s="1203"/>
      <c r="F314" s="1204"/>
    </row>
    <row r="315" spans="1:6" x14ac:dyDescent="0.25">
      <c r="A315" s="1203"/>
      <c r="B315" s="1203"/>
      <c r="C315" s="1203"/>
      <c r="D315" s="1203"/>
      <c r="E315" s="1203"/>
      <c r="F315" s="1204"/>
    </row>
    <row r="316" spans="1:6" x14ac:dyDescent="0.25">
      <c r="A316" s="1203"/>
      <c r="B316" s="1203"/>
      <c r="C316" s="1203"/>
      <c r="D316" s="1203"/>
      <c r="E316" s="1203"/>
      <c r="F316" s="1204"/>
    </row>
    <row r="317" spans="1:6" x14ac:dyDescent="0.25">
      <c r="A317" s="1203"/>
      <c r="B317" s="1203"/>
      <c r="C317" s="1203"/>
      <c r="D317" s="1203"/>
      <c r="E317" s="1203"/>
      <c r="F317" s="1204"/>
    </row>
    <row r="318" spans="1:6" x14ac:dyDescent="0.25">
      <c r="A318" s="1203"/>
      <c r="B318" s="1203"/>
      <c r="C318" s="1203"/>
      <c r="D318" s="1203"/>
      <c r="E318" s="1203"/>
      <c r="F318" s="1204"/>
    </row>
    <row r="319" spans="1:6" x14ac:dyDescent="0.25">
      <c r="A319" s="1203"/>
      <c r="B319" s="1203"/>
      <c r="C319" s="1203"/>
      <c r="D319" s="1203"/>
      <c r="E319" s="1203"/>
      <c r="F319" s="1204"/>
    </row>
    <row r="320" spans="1:6" x14ac:dyDescent="0.25">
      <c r="A320" s="1203"/>
      <c r="B320" s="1203"/>
      <c r="C320" s="1203"/>
      <c r="D320" s="1203"/>
      <c r="E320" s="1203"/>
      <c r="F320" s="1204"/>
    </row>
    <row r="321" spans="1:6" x14ac:dyDescent="0.25">
      <c r="A321" s="1203"/>
      <c r="B321" s="1203"/>
      <c r="C321" s="1203"/>
      <c r="D321" s="1203"/>
      <c r="E321" s="1203"/>
      <c r="F321" s="1204"/>
    </row>
    <row r="322" spans="1:6" x14ac:dyDescent="0.25">
      <c r="A322" s="1203"/>
      <c r="B322" s="1203"/>
      <c r="C322" s="1203"/>
      <c r="D322" s="1203"/>
      <c r="E322" s="1203"/>
      <c r="F322" s="1204"/>
    </row>
    <row r="323" spans="1:6" x14ac:dyDescent="0.25">
      <c r="A323" s="1203"/>
      <c r="B323" s="1203"/>
      <c r="C323" s="1203"/>
      <c r="D323" s="1203"/>
      <c r="E323" s="1203"/>
      <c r="F323" s="1204"/>
    </row>
    <row r="324" spans="1:6" x14ac:dyDescent="0.25">
      <c r="A324" s="1203"/>
      <c r="B324" s="1203"/>
      <c r="C324" s="1203"/>
      <c r="D324" s="1203"/>
      <c r="E324" s="1203"/>
      <c r="F324" s="1204"/>
    </row>
    <row r="325" spans="1:6" x14ac:dyDescent="0.25">
      <c r="A325" s="1203"/>
      <c r="B325" s="1203"/>
      <c r="C325" s="1203"/>
      <c r="D325" s="1203"/>
      <c r="E325" s="1203"/>
      <c r="F325" s="1204"/>
    </row>
    <row r="326" spans="1:6" x14ac:dyDescent="0.25">
      <c r="A326" s="1203"/>
      <c r="B326" s="1203"/>
      <c r="C326" s="1203"/>
      <c r="D326" s="1203"/>
      <c r="E326" s="1203"/>
      <c r="F326" s="1204"/>
    </row>
    <row r="327" spans="1:6" x14ac:dyDescent="0.25">
      <c r="A327" s="1203"/>
      <c r="B327" s="1203"/>
      <c r="C327" s="1203"/>
      <c r="D327" s="1203"/>
      <c r="E327" s="1203"/>
      <c r="F327" s="1204"/>
    </row>
    <row r="328" spans="1:6" x14ac:dyDescent="0.25">
      <c r="A328" s="1203"/>
      <c r="B328" s="1203"/>
      <c r="C328" s="1203"/>
      <c r="D328" s="1203"/>
      <c r="E328" s="1203"/>
      <c r="F328" s="1204"/>
    </row>
    <row r="329" spans="1:6" x14ac:dyDescent="0.25">
      <c r="A329" s="1203"/>
      <c r="B329" s="1203"/>
      <c r="C329" s="1203"/>
      <c r="D329" s="1203"/>
      <c r="E329" s="1203"/>
      <c r="F329" s="1204"/>
    </row>
    <row r="330" spans="1:6" x14ac:dyDescent="0.25">
      <c r="A330" s="1203"/>
      <c r="B330" s="1203"/>
      <c r="C330" s="1203"/>
      <c r="D330" s="1203"/>
      <c r="E330" s="1203"/>
      <c r="F330" s="1204"/>
    </row>
    <row r="331" spans="1:6" x14ac:dyDescent="0.25">
      <c r="A331" s="1203"/>
      <c r="B331" s="1203"/>
      <c r="C331" s="1203"/>
      <c r="D331" s="1203"/>
      <c r="E331" s="1203"/>
      <c r="F331" s="1204"/>
    </row>
    <row r="332" spans="1:6" x14ac:dyDescent="0.25">
      <c r="A332" s="1203"/>
      <c r="B332" s="1203"/>
      <c r="C332" s="1203"/>
      <c r="D332" s="1203"/>
      <c r="E332" s="1203"/>
      <c r="F332" s="1204"/>
    </row>
    <row r="333" spans="1:6" x14ac:dyDescent="0.25">
      <c r="A333" s="1203"/>
      <c r="B333" s="1203"/>
      <c r="C333" s="1203"/>
      <c r="D333" s="1203"/>
      <c r="E333" s="1203"/>
      <c r="F333" s="1204"/>
    </row>
    <row r="334" spans="1:6" x14ac:dyDescent="0.25">
      <c r="A334" s="1203"/>
      <c r="B334" s="1203"/>
      <c r="C334" s="1203"/>
      <c r="D334" s="1203"/>
      <c r="E334" s="1203"/>
      <c r="F334" s="1204"/>
    </row>
    <row r="335" spans="1:6" x14ac:dyDescent="0.25">
      <c r="A335" s="1203"/>
      <c r="B335" s="1203"/>
      <c r="C335" s="1203"/>
      <c r="D335" s="1203"/>
      <c r="E335" s="1203"/>
      <c r="F335" s="1204"/>
    </row>
    <row r="336" spans="1:6" x14ac:dyDescent="0.25">
      <c r="A336" s="1203"/>
      <c r="B336" s="1203"/>
      <c r="C336" s="1203"/>
      <c r="D336" s="1203"/>
      <c r="E336" s="1203"/>
      <c r="F336" s="1204"/>
    </row>
    <row r="337" spans="1:6" x14ac:dyDescent="0.25">
      <c r="A337" s="1203"/>
      <c r="B337" s="1203"/>
      <c r="C337" s="1203"/>
      <c r="D337" s="1203"/>
      <c r="E337" s="1203"/>
      <c r="F337" s="1204"/>
    </row>
    <row r="338" spans="1:6" x14ac:dyDescent="0.25">
      <c r="A338" s="1203"/>
      <c r="B338" s="1203"/>
      <c r="C338" s="1203"/>
      <c r="D338" s="1203"/>
      <c r="E338" s="1203"/>
      <c r="F338" s="1204"/>
    </row>
    <row r="339" spans="1:6" x14ac:dyDescent="0.25">
      <c r="A339" s="1203"/>
      <c r="B339" s="1203"/>
      <c r="C339" s="1203"/>
      <c r="D339" s="1203"/>
      <c r="E339" s="1203"/>
      <c r="F339" s="1204"/>
    </row>
    <row r="340" spans="1:6" x14ac:dyDescent="0.25">
      <c r="A340" s="1203"/>
      <c r="B340" s="1203"/>
      <c r="C340" s="1203"/>
      <c r="D340" s="1203"/>
      <c r="E340" s="1203"/>
      <c r="F340" s="1204"/>
    </row>
    <row r="341" spans="1:6" x14ac:dyDescent="0.25">
      <c r="A341" s="1203"/>
      <c r="B341" s="1203"/>
      <c r="C341" s="1203"/>
      <c r="D341" s="1203"/>
      <c r="E341" s="1203"/>
      <c r="F341" s="1204"/>
    </row>
    <row r="342" spans="1:6" x14ac:dyDescent="0.25">
      <c r="A342" s="1203"/>
      <c r="B342" s="1203"/>
      <c r="C342" s="1203"/>
      <c r="D342" s="1203"/>
      <c r="E342" s="1203"/>
      <c r="F342" s="1204"/>
    </row>
    <row r="343" spans="1:6" x14ac:dyDescent="0.25">
      <c r="A343" s="1203"/>
      <c r="B343" s="1203"/>
      <c r="C343" s="1203"/>
      <c r="D343" s="1203"/>
      <c r="E343" s="1203"/>
      <c r="F343" s="1204"/>
    </row>
    <row r="344" spans="1:6" x14ac:dyDescent="0.25">
      <c r="A344" s="1203"/>
      <c r="B344" s="1203"/>
      <c r="C344" s="1203"/>
      <c r="D344" s="1203"/>
      <c r="E344" s="1203"/>
      <c r="F344" s="1204"/>
    </row>
    <row r="345" spans="1:6" x14ac:dyDescent="0.25">
      <c r="A345" s="1203"/>
      <c r="B345" s="1203"/>
      <c r="C345" s="1203"/>
      <c r="D345" s="1203"/>
      <c r="E345" s="1203"/>
      <c r="F345" s="1204"/>
    </row>
    <row r="346" spans="1:6" x14ac:dyDescent="0.25">
      <c r="A346" s="1203"/>
      <c r="B346" s="1203"/>
      <c r="C346" s="1203"/>
      <c r="D346" s="1203"/>
      <c r="E346" s="1203"/>
      <c r="F346" s="1204"/>
    </row>
    <row r="347" spans="1:6" x14ac:dyDescent="0.25">
      <c r="A347" s="1203"/>
      <c r="B347" s="1203"/>
      <c r="C347" s="1203"/>
      <c r="D347" s="1203"/>
      <c r="E347" s="1203"/>
      <c r="F347" s="1204"/>
    </row>
    <row r="348" spans="1:6" x14ac:dyDescent="0.25">
      <c r="A348" s="1203"/>
      <c r="B348" s="1203"/>
      <c r="C348" s="1203"/>
      <c r="D348" s="1203"/>
      <c r="E348" s="1203"/>
      <c r="F348" s="1204"/>
    </row>
    <row r="349" spans="1:6" x14ac:dyDescent="0.25">
      <c r="A349" s="1203"/>
      <c r="B349" s="1203"/>
      <c r="C349" s="1203"/>
      <c r="D349" s="1203"/>
      <c r="E349" s="1203"/>
      <c r="F349" s="1204"/>
    </row>
    <row r="350" spans="1:6" x14ac:dyDescent="0.25">
      <c r="A350" s="1203"/>
      <c r="B350" s="1203"/>
      <c r="C350" s="1203"/>
      <c r="D350" s="1203"/>
      <c r="E350" s="1203"/>
      <c r="F350" s="1204"/>
    </row>
    <row r="351" spans="1:6" x14ac:dyDescent="0.25">
      <c r="A351" s="1203"/>
      <c r="B351" s="1203"/>
      <c r="C351" s="1203"/>
      <c r="D351" s="1203"/>
      <c r="E351" s="1203"/>
      <c r="F351" s="1204"/>
    </row>
    <row r="352" spans="1:6" x14ac:dyDescent="0.25">
      <c r="A352" s="1203"/>
      <c r="B352" s="1203"/>
      <c r="C352" s="1203"/>
      <c r="D352" s="1203"/>
      <c r="E352" s="1203"/>
      <c r="F352" s="1204"/>
    </row>
    <row r="353" spans="1:6" x14ac:dyDescent="0.25">
      <c r="A353" s="1203"/>
      <c r="B353" s="1203"/>
      <c r="C353" s="1203"/>
      <c r="D353" s="1203"/>
      <c r="E353" s="1203"/>
      <c r="F353" s="1204"/>
    </row>
    <row r="354" spans="1:6" x14ac:dyDescent="0.25">
      <c r="A354" s="1203"/>
      <c r="B354" s="1203"/>
      <c r="C354" s="1203"/>
      <c r="D354" s="1203"/>
      <c r="E354" s="1203"/>
      <c r="F354" s="1204"/>
    </row>
    <row r="355" spans="1:6" x14ac:dyDescent="0.25">
      <c r="A355" s="1203"/>
      <c r="B355" s="1203"/>
      <c r="C355" s="1203"/>
      <c r="D355" s="1203"/>
      <c r="E355" s="1203"/>
      <c r="F355" s="1204"/>
    </row>
    <row r="356" spans="1:6" x14ac:dyDescent="0.25">
      <c r="A356" s="1203"/>
      <c r="B356" s="1203"/>
      <c r="C356" s="1203"/>
      <c r="D356" s="1203"/>
      <c r="E356" s="1203"/>
      <c r="F356" s="1204"/>
    </row>
    <row r="357" spans="1:6" x14ac:dyDescent="0.25">
      <c r="A357" s="1203"/>
      <c r="B357" s="1203"/>
      <c r="C357" s="1203"/>
      <c r="D357" s="1203"/>
      <c r="E357" s="1203"/>
      <c r="F357" s="1204"/>
    </row>
    <row r="358" spans="1:6" x14ac:dyDescent="0.25">
      <c r="A358" s="1203"/>
      <c r="B358" s="1203"/>
      <c r="C358" s="1203"/>
      <c r="D358" s="1203"/>
      <c r="E358" s="1203"/>
      <c r="F358" s="1204"/>
    </row>
    <row r="359" spans="1:6" x14ac:dyDescent="0.25">
      <c r="A359" s="1203"/>
      <c r="B359" s="1203"/>
      <c r="C359" s="1203"/>
      <c r="D359" s="1203"/>
      <c r="E359" s="1203"/>
      <c r="F359" s="1204"/>
    </row>
    <row r="360" spans="1:6" x14ac:dyDescent="0.25">
      <c r="A360" s="1203"/>
      <c r="B360" s="1203"/>
      <c r="C360" s="1203"/>
      <c r="D360" s="1203"/>
      <c r="E360" s="1203"/>
      <c r="F360" s="1204"/>
    </row>
    <row r="361" spans="1:6" x14ac:dyDescent="0.25">
      <c r="A361" s="1203"/>
      <c r="B361" s="1203"/>
      <c r="C361" s="1203"/>
      <c r="D361" s="1203"/>
      <c r="E361" s="1203"/>
      <c r="F361" s="1204"/>
    </row>
    <row r="362" spans="1:6" x14ac:dyDescent="0.25">
      <c r="A362" s="1203"/>
      <c r="B362" s="1203"/>
      <c r="C362" s="1203"/>
      <c r="D362" s="1203"/>
      <c r="E362" s="1203"/>
      <c r="F362" s="1204"/>
    </row>
    <row r="363" spans="1:6" x14ac:dyDescent="0.25">
      <c r="A363" s="1203"/>
      <c r="B363" s="1203"/>
      <c r="C363" s="1203"/>
      <c r="D363" s="1203"/>
      <c r="E363" s="1203"/>
      <c r="F363" s="1204"/>
    </row>
    <row r="364" spans="1:6" x14ac:dyDescent="0.25">
      <c r="A364" s="1203"/>
      <c r="B364" s="1203"/>
      <c r="C364" s="1203"/>
      <c r="D364" s="1203"/>
      <c r="E364" s="1203"/>
      <c r="F364" s="1204"/>
    </row>
    <row r="365" spans="1:6" x14ac:dyDescent="0.25">
      <c r="A365" s="1203"/>
      <c r="B365" s="1203"/>
      <c r="C365" s="1203"/>
      <c r="D365" s="1203"/>
      <c r="E365" s="1203"/>
      <c r="F365" s="1204"/>
    </row>
    <row r="366" spans="1:6" x14ac:dyDescent="0.25">
      <c r="A366" s="1203"/>
      <c r="B366" s="1203"/>
      <c r="C366" s="1203"/>
      <c r="D366" s="1203"/>
      <c r="E366" s="1203"/>
      <c r="F366" s="1204"/>
    </row>
    <row r="367" spans="1:6" x14ac:dyDescent="0.25">
      <c r="A367" s="1203"/>
      <c r="B367" s="1203"/>
      <c r="C367" s="1203"/>
      <c r="D367" s="1203"/>
      <c r="E367" s="1203"/>
      <c r="F367" s="1204"/>
    </row>
    <row r="368" spans="1:6" x14ac:dyDescent="0.25">
      <c r="A368" s="1203"/>
      <c r="B368" s="1203"/>
      <c r="C368" s="1203"/>
      <c r="D368" s="1203"/>
      <c r="E368" s="1203"/>
      <c r="F368" s="1204"/>
    </row>
    <row r="369" spans="1:6" x14ac:dyDescent="0.25">
      <c r="A369" s="1203"/>
      <c r="B369" s="1203"/>
      <c r="C369" s="1203"/>
      <c r="D369" s="1203"/>
      <c r="E369" s="1203"/>
      <c r="F369" s="1204"/>
    </row>
    <row r="370" spans="1:6" x14ac:dyDescent="0.25">
      <c r="A370" s="1203"/>
      <c r="B370" s="1203"/>
      <c r="C370" s="1203"/>
      <c r="D370" s="1203"/>
      <c r="E370" s="1203"/>
      <c r="F370" s="1204"/>
    </row>
    <row r="371" spans="1:6" x14ac:dyDescent="0.25">
      <c r="A371" s="1203"/>
      <c r="B371" s="1203"/>
      <c r="C371" s="1203"/>
      <c r="D371" s="1203"/>
      <c r="E371" s="1203"/>
      <c r="F371" s="1204"/>
    </row>
    <row r="372" spans="1:6" x14ac:dyDescent="0.25">
      <c r="A372" s="1203"/>
      <c r="B372" s="1203"/>
      <c r="C372" s="1203"/>
      <c r="D372" s="1203"/>
      <c r="E372" s="1203"/>
      <c r="F372" s="1204"/>
    </row>
    <row r="373" spans="1:6" x14ac:dyDescent="0.25">
      <c r="A373" s="1203"/>
      <c r="B373" s="1203"/>
      <c r="C373" s="1203"/>
      <c r="D373" s="1203"/>
      <c r="E373" s="1203"/>
      <c r="F373" s="1204"/>
    </row>
    <row r="374" spans="1:6" x14ac:dyDescent="0.25">
      <c r="A374" s="1203"/>
      <c r="B374" s="1203"/>
      <c r="C374" s="1203"/>
      <c r="D374" s="1203"/>
      <c r="E374" s="1203"/>
      <c r="F374" s="1204"/>
    </row>
    <row r="375" spans="1:6" x14ac:dyDescent="0.25">
      <c r="A375" s="1203"/>
      <c r="B375" s="1203"/>
      <c r="C375" s="1203"/>
      <c r="D375" s="1203"/>
      <c r="E375" s="1203"/>
      <c r="F375" s="1204"/>
    </row>
    <row r="376" spans="1:6" x14ac:dyDescent="0.25">
      <c r="A376" s="1203"/>
      <c r="B376" s="1203"/>
      <c r="C376" s="1203"/>
      <c r="D376" s="1203"/>
      <c r="E376" s="1203"/>
      <c r="F376" s="1204"/>
    </row>
    <row r="377" spans="1:6" x14ac:dyDescent="0.25">
      <c r="A377" s="1203"/>
      <c r="B377" s="1203"/>
      <c r="C377" s="1203"/>
      <c r="D377" s="1203"/>
      <c r="E377" s="1203"/>
      <c r="F377" s="1204"/>
    </row>
    <row r="378" spans="1:6" x14ac:dyDescent="0.25">
      <c r="A378" s="1203"/>
      <c r="B378" s="1203"/>
      <c r="C378" s="1203"/>
      <c r="D378" s="1203"/>
      <c r="E378" s="1203"/>
      <c r="F378" s="1204"/>
    </row>
    <row r="379" spans="1:6" x14ac:dyDescent="0.25">
      <c r="A379" s="1203"/>
      <c r="B379" s="1203"/>
      <c r="C379" s="1203"/>
      <c r="D379" s="1203"/>
      <c r="E379" s="1203"/>
      <c r="F379" s="1204"/>
    </row>
    <row r="380" spans="1:6" x14ac:dyDescent="0.25">
      <c r="A380" s="1203"/>
      <c r="B380" s="1203"/>
      <c r="C380" s="1203"/>
      <c r="D380" s="1203"/>
      <c r="E380" s="1203"/>
      <c r="F380" s="1204"/>
    </row>
    <row r="381" spans="1:6" x14ac:dyDescent="0.25">
      <c r="A381" s="1203"/>
      <c r="B381" s="1203"/>
      <c r="C381" s="1203"/>
      <c r="D381" s="1203"/>
      <c r="E381" s="1203"/>
      <c r="F381" s="1204"/>
    </row>
    <row r="382" spans="1:6" x14ac:dyDescent="0.25">
      <c r="A382" s="1203"/>
      <c r="B382" s="1203"/>
      <c r="C382" s="1203"/>
      <c r="D382" s="1203"/>
      <c r="E382" s="1203"/>
      <c r="F382" s="1204"/>
    </row>
    <row r="383" spans="1:6" x14ac:dyDescent="0.25">
      <c r="A383" s="1203"/>
      <c r="B383" s="1203"/>
      <c r="C383" s="1203"/>
      <c r="D383" s="1203"/>
      <c r="E383" s="1203"/>
      <c r="F383" s="1204"/>
    </row>
    <row r="384" spans="1:6" x14ac:dyDescent="0.25">
      <c r="A384" s="1203"/>
      <c r="B384" s="1203"/>
      <c r="C384" s="1203"/>
      <c r="D384" s="1203"/>
      <c r="E384" s="1203"/>
      <c r="F384" s="1204"/>
    </row>
    <row r="385" spans="1:6" x14ac:dyDescent="0.25">
      <c r="A385" s="1203"/>
      <c r="B385" s="1203"/>
      <c r="C385" s="1203"/>
      <c r="D385" s="1203"/>
      <c r="E385" s="1203"/>
      <c r="F385" s="1204"/>
    </row>
    <row r="386" spans="1:6" x14ac:dyDescent="0.25">
      <c r="A386" s="1203"/>
      <c r="B386" s="1203"/>
      <c r="C386" s="1203"/>
      <c r="D386" s="1203"/>
      <c r="E386" s="1203"/>
      <c r="F386" s="1204"/>
    </row>
    <row r="387" spans="1:6" x14ac:dyDescent="0.25">
      <c r="A387" s="1203"/>
      <c r="B387" s="1203"/>
      <c r="C387" s="1203"/>
      <c r="D387" s="1203"/>
      <c r="E387" s="1203"/>
      <c r="F387" s="1204"/>
    </row>
    <row r="388" spans="1:6" x14ac:dyDescent="0.25">
      <c r="A388" s="1203"/>
      <c r="B388" s="1203"/>
      <c r="C388" s="1203"/>
      <c r="D388" s="1203"/>
      <c r="E388" s="1203"/>
      <c r="F388" s="1204"/>
    </row>
    <row r="389" spans="1:6" x14ac:dyDescent="0.25">
      <c r="A389" s="1203"/>
      <c r="B389" s="1203"/>
      <c r="C389" s="1203"/>
      <c r="D389" s="1203"/>
      <c r="E389" s="1203"/>
      <c r="F389" s="1204"/>
    </row>
    <row r="390" spans="1:6" x14ac:dyDescent="0.25">
      <c r="A390" s="1203"/>
      <c r="B390" s="1203"/>
      <c r="C390" s="1203"/>
      <c r="D390" s="1203"/>
      <c r="E390" s="1203"/>
      <c r="F390" s="1204"/>
    </row>
    <row r="391" spans="1:6" x14ac:dyDescent="0.25">
      <c r="A391" s="1203"/>
      <c r="B391" s="1203"/>
      <c r="C391" s="1203"/>
      <c r="D391" s="1203"/>
      <c r="E391" s="1203"/>
      <c r="F391" s="1204"/>
    </row>
    <row r="392" spans="1:6" x14ac:dyDescent="0.25">
      <c r="A392" s="1203"/>
      <c r="B392" s="1203"/>
      <c r="C392" s="1203"/>
      <c r="D392" s="1203"/>
      <c r="E392" s="1203"/>
      <c r="F392" s="1204"/>
    </row>
    <row r="393" spans="1:6" x14ac:dyDescent="0.25">
      <c r="A393" s="1203"/>
      <c r="B393" s="1203"/>
      <c r="C393" s="1203"/>
      <c r="D393" s="1203"/>
      <c r="E393" s="1203"/>
      <c r="F393" s="1204"/>
    </row>
    <row r="394" spans="1:6" x14ac:dyDescent="0.25">
      <c r="A394" s="1203"/>
      <c r="B394" s="1203"/>
      <c r="C394" s="1203"/>
      <c r="D394" s="1203"/>
      <c r="E394" s="1203"/>
      <c r="F394" s="1204"/>
    </row>
    <row r="395" spans="1:6" x14ac:dyDescent="0.25">
      <c r="A395" s="1203"/>
      <c r="B395" s="1203"/>
      <c r="C395" s="1203"/>
      <c r="D395" s="1203"/>
      <c r="E395" s="1203"/>
      <c r="F395" s="1204"/>
    </row>
    <row r="396" spans="1:6" x14ac:dyDescent="0.25">
      <c r="A396" s="1203"/>
      <c r="B396" s="1203"/>
      <c r="C396" s="1203"/>
      <c r="D396" s="1203"/>
      <c r="E396" s="1203"/>
      <c r="F396" s="1204"/>
    </row>
    <row r="397" spans="1:6" x14ac:dyDescent="0.25">
      <c r="A397" s="1203"/>
      <c r="B397" s="1203"/>
      <c r="C397" s="1203"/>
      <c r="D397" s="1203"/>
      <c r="E397" s="1203"/>
      <c r="F397" s="1204"/>
    </row>
    <row r="398" spans="1:6" x14ac:dyDescent="0.25">
      <c r="A398" s="1203"/>
      <c r="B398" s="1203"/>
      <c r="C398" s="1203"/>
      <c r="D398" s="1203"/>
      <c r="E398" s="1203"/>
      <c r="F398" s="1204"/>
    </row>
    <row r="399" spans="1:6" x14ac:dyDescent="0.25">
      <c r="A399" s="1203"/>
      <c r="B399" s="1203"/>
      <c r="C399" s="1203"/>
      <c r="D399" s="1203"/>
      <c r="E399" s="1203"/>
      <c r="F399" s="1204"/>
    </row>
    <row r="400" spans="1:6" x14ac:dyDescent="0.25">
      <c r="A400" s="1203"/>
      <c r="B400" s="1203"/>
      <c r="C400" s="1203"/>
      <c r="D400" s="1203"/>
      <c r="E400" s="1203"/>
      <c r="F400" s="1204"/>
    </row>
    <row r="401" spans="1:6" x14ac:dyDescent="0.25">
      <c r="A401" s="1203"/>
      <c r="B401" s="1203"/>
      <c r="C401" s="1203"/>
      <c r="D401" s="1203"/>
      <c r="E401" s="1203"/>
      <c r="F401" s="1204"/>
    </row>
    <row r="402" spans="1:6" x14ac:dyDescent="0.25">
      <c r="A402" s="1203"/>
      <c r="B402" s="1203"/>
      <c r="C402" s="1203"/>
      <c r="D402" s="1203"/>
      <c r="E402" s="1203"/>
      <c r="F402" s="1204"/>
    </row>
    <row r="403" spans="1:6" x14ac:dyDescent="0.25">
      <c r="A403" s="1203"/>
      <c r="B403" s="1203"/>
      <c r="C403" s="1203"/>
      <c r="D403" s="1203"/>
      <c r="E403" s="1203"/>
      <c r="F403" s="1204"/>
    </row>
    <row r="404" spans="1:6" x14ac:dyDescent="0.25">
      <c r="A404" s="1203"/>
      <c r="B404" s="1203"/>
      <c r="C404" s="1203"/>
      <c r="D404" s="1203"/>
      <c r="E404" s="1203"/>
      <c r="F404" s="1204"/>
    </row>
    <row r="405" spans="1:6" x14ac:dyDescent="0.25">
      <c r="A405" s="1203"/>
      <c r="B405" s="1203"/>
      <c r="C405" s="1203"/>
      <c r="D405" s="1203"/>
      <c r="E405" s="1203"/>
      <c r="F405" s="1204"/>
    </row>
    <row r="406" spans="1:6" x14ac:dyDescent="0.25">
      <c r="A406" s="1203"/>
      <c r="B406" s="1203"/>
      <c r="C406" s="1203"/>
      <c r="D406" s="1203"/>
      <c r="E406" s="1203"/>
      <c r="F406" s="1204"/>
    </row>
    <row r="407" spans="1:6" x14ac:dyDescent="0.25">
      <c r="A407" s="1203"/>
      <c r="B407" s="1203"/>
      <c r="C407" s="1203"/>
      <c r="D407" s="1203"/>
      <c r="E407" s="1203"/>
      <c r="F407" s="1204"/>
    </row>
    <row r="408" spans="1:6" x14ac:dyDescent="0.25">
      <c r="A408" s="1203"/>
      <c r="B408" s="1203"/>
      <c r="C408" s="1203"/>
      <c r="D408" s="1203"/>
      <c r="E408" s="1203"/>
      <c r="F408" s="1204"/>
    </row>
    <row r="409" spans="1:6" x14ac:dyDescent="0.25">
      <c r="A409" s="1203"/>
      <c r="B409" s="1203"/>
      <c r="C409" s="1203"/>
      <c r="D409" s="1203"/>
      <c r="E409" s="1203"/>
      <c r="F409" s="1204"/>
    </row>
    <row r="410" spans="1:6" x14ac:dyDescent="0.25">
      <c r="A410" s="1203"/>
      <c r="B410" s="1203"/>
      <c r="C410" s="1203"/>
      <c r="D410" s="1203"/>
      <c r="E410" s="1203"/>
      <c r="F410" s="1204"/>
    </row>
    <row r="411" spans="1:6" x14ac:dyDescent="0.25">
      <c r="A411" s="1203"/>
      <c r="B411" s="1203"/>
      <c r="C411" s="1203"/>
      <c r="D411" s="1203"/>
      <c r="E411" s="1203"/>
      <c r="F411" s="1204"/>
    </row>
    <row r="412" spans="1:6" x14ac:dyDescent="0.25">
      <c r="A412" s="1203"/>
      <c r="B412" s="1203"/>
      <c r="C412" s="1203"/>
      <c r="D412" s="1203"/>
      <c r="E412" s="1203"/>
      <c r="F412" s="1204"/>
    </row>
    <row r="413" spans="1:6" x14ac:dyDescent="0.25">
      <c r="A413" s="1203"/>
      <c r="B413" s="1203"/>
      <c r="C413" s="1203"/>
      <c r="D413" s="1203"/>
      <c r="E413" s="1203"/>
      <c r="F413" s="1204"/>
    </row>
    <row r="414" spans="1:6" x14ac:dyDescent="0.25">
      <c r="A414" s="1203"/>
      <c r="B414" s="1203"/>
      <c r="C414" s="1203"/>
      <c r="D414" s="1203"/>
      <c r="E414" s="1203"/>
      <c r="F414" s="1204"/>
    </row>
    <row r="415" spans="1:6" x14ac:dyDescent="0.25">
      <c r="A415" s="1203"/>
      <c r="B415" s="1203"/>
      <c r="C415" s="1203"/>
      <c r="D415" s="1203"/>
      <c r="E415" s="1203"/>
      <c r="F415" s="1204"/>
    </row>
    <row r="416" spans="1:6" x14ac:dyDescent="0.25">
      <c r="A416" s="1203"/>
      <c r="B416" s="1203"/>
      <c r="C416" s="1203"/>
      <c r="D416" s="1203"/>
      <c r="E416" s="1203"/>
      <c r="F416" s="1204"/>
    </row>
    <row r="417" spans="1:6" x14ac:dyDescent="0.25">
      <c r="A417" s="1203"/>
      <c r="B417" s="1203"/>
      <c r="C417" s="1203"/>
      <c r="D417" s="1203"/>
      <c r="E417" s="1203"/>
      <c r="F417" s="1204"/>
    </row>
    <row r="418" spans="1:6" x14ac:dyDescent="0.25">
      <c r="A418" s="1203"/>
      <c r="B418" s="1203"/>
      <c r="C418" s="1203"/>
      <c r="D418" s="1203"/>
      <c r="E418" s="1203"/>
      <c r="F418" s="1204"/>
    </row>
    <row r="419" spans="1:6" x14ac:dyDescent="0.25">
      <c r="A419" s="1203"/>
      <c r="B419" s="1203"/>
      <c r="C419" s="1203"/>
      <c r="D419" s="1203"/>
      <c r="E419" s="1203"/>
      <c r="F419" s="1204"/>
    </row>
    <row r="420" spans="1:6" x14ac:dyDescent="0.25">
      <c r="A420" s="1203"/>
      <c r="B420" s="1203"/>
      <c r="C420" s="1203"/>
      <c r="D420" s="1203"/>
      <c r="E420" s="1203"/>
      <c r="F420" s="1204"/>
    </row>
    <row r="421" spans="1:6" x14ac:dyDescent="0.25">
      <c r="A421" s="1203"/>
      <c r="B421" s="1203"/>
      <c r="C421" s="1203"/>
      <c r="D421" s="1203"/>
      <c r="E421" s="1203"/>
      <c r="F421" s="1204"/>
    </row>
    <row r="422" spans="1:6" x14ac:dyDescent="0.25">
      <c r="A422" s="1203"/>
      <c r="B422" s="1203"/>
      <c r="C422" s="1203"/>
      <c r="D422" s="1203"/>
      <c r="E422" s="1203"/>
      <c r="F422" s="1204"/>
    </row>
    <row r="423" spans="1:6" x14ac:dyDescent="0.25">
      <c r="A423" s="1203"/>
      <c r="B423" s="1203"/>
      <c r="C423" s="1203"/>
      <c r="D423" s="1203"/>
      <c r="E423" s="1203"/>
      <c r="F423" s="1204"/>
    </row>
    <row r="424" spans="1:6" x14ac:dyDescent="0.25">
      <c r="A424" s="1203"/>
      <c r="B424" s="1203"/>
      <c r="C424" s="1203"/>
      <c r="D424" s="1203"/>
      <c r="E424" s="1203"/>
      <c r="F424" s="1204"/>
    </row>
    <row r="425" spans="1:6" x14ac:dyDescent="0.25">
      <c r="A425" s="1203"/>
      <c r="B425" s="1203"/>
      <c r="C425" s="1203"/>
      <c r="D425" s="1203"/>
      <c r="E425" s="1203"/>
      <c r="F425" s="1204"/>
    </row>
    <row r="426" spans="1:6" x14ac:dyDescent="0.25">
      <c r="A426" s="1203"/>
      <c r="B426" s="1203"/>
      <c r="C426" s="1203"/>
      <c r="D426" s="1203"/>
      <c r="E426" s="1203"/>
      <c r="F426" s="1204"/>
    </row>
    <row r="427" spans="1:6" x14ac:dyDescent="0.25">
      <c r="A427" s="1203"/>
      <c r="B427" s="1203"/>
      <c r="C427" s="1203"/>
      <c r="D427" s="1203"/>
      <c r="E427" s="1203"/>
      <c r="F427" s="1204"/>
    </row>
    <row r="428" spans="1:6" x14ac:dyDescent="0.25">
      <c r="A428" s="1203"/>
      <c r="B428" s="1203"/>
      <c r="C428" s="1203"/>
      <c r="D428" s="1203"/>
      <c r="E428" s="1203"/>
      <c r="F428" s="1204"/>
    </row>
    <row r="429" spans="1:6" x14ac:dyDescent="0.25">
      <c r="A429" s="1203"/>
      <c r="B429" s="1203"/>
      <c r="C429" s="1203"/>
      <c r="D429" s="1203"/>
      <c r="E429" s="1203"/>
      <c r="F429" s="1204"/>
    </row>
    <row r="430" spans="1:6" x14ac:dyDescent="0.25">
      <c r="A430" s="1203"/>
      <c r="B430" s="1203"/>
      <c r="C430" s="1203"/>
      <c r="D430" s="1203"/>
      <c r="E430" s="1203"/>
      <c r="F430" s="1204"/>
    </row>
    <row r="431" spans="1:6" x14ac:dyDescent="0.25">
      <c r="A431" s="1203"/>
      <c r="B431" s="1203"/>
      <c r="C431" s="1203"/>
      <c r="D431" s="1203"/>
      <c r="E431" s="1203"/>
      <c r="F431" s="1204"/>
    </row>
    <row r="432" spans="1:6" x14ac:dyDescent="0.25">
      <c r="A432" s="1203"/>
      <c r="B432" s="1203"/>
      <c r="C432" s="1203"/>
      <c r="D432" s="1203"/>
      <c r="E432" s="1203"/>
      <c r="F432" s="1204"/>
    </row>
    <row r="433" spans="1:6" x14ac:dyDescent="0.25">
      <c r="A433" s="1203"/>
      <c r="B433" s="1203"/>
      <c r="C433" s="1203"/>
      <c r="D433" s="1203"/>
      <c r="E433" s="1203"/>
      <c r="F433" s="1204"/>
    </row>
    <row r="434" spans="1:6" x14ac:dyDescent="0.25">
      <c r="A434" s="1203"/>
      <c r="B434" s="1203"/>
      <c r="C434" s="1203"/>
      <c r="D434" s="1203"/>
      <c r="E434" s="1203"/>
      <c r="F434" s="1204"/>
    </row>
    <row r="435" spans="1:6" x14ac:dyDescent="0.25">
      <c r="A435" s="1203"/>
      <c r="B435" s="1203"/>
      <c r="C435" s="1203"/>
      <c r="D435" s="1203"/>
      <c r="E435" s="1203"/>
      <c r="F435" s="1204"/>
    </row>
    <row r="436" spans="1:6" x14ac:dyDescent="0.25">
      <c r="A436" s="1203"/>
      <c r="B436" s="1203"/>
      <c r="C436" s="1203"/>
      <c r="D436" s="1203"/>
      <c r="E436" s="1203"/>
      <c r="F436" s="1204"/>
    </row>
    <row r="437" spans="1:6" x14ac:dyDescent="0.25">
      <c r="A437" s="1203"/>
      <c r="B437" s="1203"/>
      <c r="C437" s="1203"/>
      <c r="D437" s="1203"/>
      <c r="E437" s="1203"/>
      <c r="F437" s="1204"/>
    </row>
    <row r="438" spans="1:6" x14ac:dyDescent="0.25">
      <c r="A438" s="1203"/>
      <c r="B438" s="1203"/>
      <c r="C438" s="1203"/>
      <c r="D438" s="1203"/>
      <c r="E438" s="1203"/>
      <c r="F438" s="1204"/>
    </row>
    <row r="439" spans="1:6" x14ac:dyDescent="0.25">
      <c r="A439" s="1203"/>
      <c r="B439" s="1203"/>
      <c r="C439" s="1203"/>
      <c r="D439" s="1203"/>
      <c r="E439" s="1203"/>
      <c r="F439" s="1204"/>
    </row>
    <row r="440" spans="1:6" x14ac:dyDescent="0.25">
      <c r="A440" s="1203"/>
      <c r="B440" s="1203"/>
      <c r="C440" s="1203"/>
      <c r="D440" s="1203"/>
      <c r="E440" s="1203"/>
      <c r="F440" s="1204"/>
    </row>
    <row r="441" spans="1:6" x14ac:dyDescent="0.25">
      <c r="A441" s="1203"/>
      <c r="B441" s="1203"/>
      <c r="C441" s="1203"/>
      <c r="D441" s="1203"/>
      <c r="E441" s="1203"/>
      <c r="F441" s="1204"/>
    </row>
    <row r="442" spans="1:6" x14ac:dyDescent="0.25">
      <c r="A442" s="1203"/>
      <c r="B442" s="1203"/>
      <c r="C442" s="1203"/>
      <c r="D442" s="1203"/>
      <c r="E442" s="1203"/>
      <c r="F442" s="1204"/>
    </row>
    <row r="443" spans="1:6" x14ac:dyDescent="0.25">
      <c r="A443" s="1203"/>
      <c r="B443" s="1203"/>
      <c r="C443" s="1203"/>
      <c r="D443" s="1203"/>
      <c r="E443" s="1203"/>
      <c r="F443" s="1204"/>
    </row>
    <row r="444" spans="1:6" x14ac:dyDescent="0.25">
      <c r="A444" s="1203"/>
      <c r="B444" s="1203"/>
      <c r="C444" s="1203"/>
      <c r="D444" s="1203"/>
      <c r="E444" s="1203"/>
      <c r="F444" s="1204"/>
    </row>
    <row r="445" spans="1:6" x14ac:dyDescent="0.25">
      <c r="A445" s="1203"/>
      <c r="B445" s="1203"/>
      <c r="C445" s="1203"/>
      <c r="D445" s="1203"/>
      <c r="E445" s="1203"/>
      <c r="F445" s="1204"/>
    </row>
    <row r="446" spans="1:6" x14ac:dyDescent="0.25">
      <c r="A446" s="1203"/>
      <c r="B446" s="1203"/>
      <c r="C446" s="1203"/>
      <c r="D446" s="1203"/>
      <c r="E446" s="1203"/>
      <c r="F446" s="1204"/>
    </row>
    <row r="447" spans="1:6" x14ac:dyDescent="0.25">
      <c r="A447" s="1203"/>
      <c r="B447" s="1203"/>
      <c r="C447" s="1203"/>
      <c r="D447" s="1203"/>
      <c r="E447" s="1203"/>
      <c r="F447" s="1204"/>
    </row>
    <row r="448" spans="1:6" x14ac:dyDescent="0.25">
      <c r="A448" s="1203"/>
      <c r="B448" s="1203"/>
      <c r="C448" s="1203"/>
      <c r="D448" s="1203"/>
      <c r="E448" s="1203"/>
      <c r="F448" s="1204"/>
    </row>
    <row r="449" spans="1:6" x14ac:dyDescent="0.25">
      <c r="A449" s="1203"/>
      <c r="B449" s="1203"/>
      <c r="C449" s="1203"/>
      <c r="D449" s="1203"/>
      <c r="E449" s="1203"/>
      <c r="F449" s="1204"/>
    </row>
    <row r="450" spans="1:6" x14ac:dyDescent="0.25">
      <c r="A450" s="1203"/>
      <c r="B450" s="1203"/>
      <c r="C450" s="1203"/>
      <c r="D450" s="1203"/>
      <c r="E450" s="1203"/>
      <c r="F450" s="1204"/>
    </row>
    <row r="451" spans="1:6" x14ac:dyDescent="0.25">
      <c r="A451" s="1203"/>
      <c r="B451" s="1203"/>
      <c r="C451" s="1203"/>
      <c r="D451" s="1203"/>
      <c r="E451" s="1203"/>
      <c r="F451" s="1204"/>
    </row>
    <row r="452" spans="1:6" x14ac:dyDescent="0.25">
      <c r="A452" s="1203"/>
      <c r="B452" s="1203"/>
      <c r="C452" s="1203"/>
      <c r="D452" s="1203"/>
      <c r="E452" s="1203"/>
      <c r="F452" s="1204"/>
    </row>
    <row r="453" spans="1:6" x14ac:dyDescent="0.25">
      <c r="A453" s="1203"/>
      <c r="B453" s="1203"/>
      <c r="C453" s="1203"/>
      <c r="D453" s="1203"/>
      <c r="E453" s="1203"/>
      <c r="F453" s="1204"/>
    </row>
    <row r="454" spans="1:6" x14ac:dyDescent="0.25">
      <c r="A454" s="1203"/>
      <c r="B454" s="1203"/>
      <c r="C454" s="1203"/>
      <c r="D454" s="1203"/>
      <c r="E454" s="1203"/>
      <c r="F454" s="1204"/>
    </row>
    <row r="455" spans="1:6" x14ac:dyDescent="0.25">
      <c r="A455" s="1203"/>
      <c r="B455" s="1203"/>
      <c r="C455" s="1203"/>
      <c r="D455" s="1203"/>
      <c r="E455" s="1203"/>
      <c r="F455" s="1204"/>
    </row>
    <row r="456" spans="1:6" x14ac:dyDescent="0.25">
      <c r="A456" s="1203"/>
      <c r="B456" s="1203"/>
      <c r="C456" s="1203"/>
      <c r="D456" s="1203"/>
      <c r="E456" s="1203"/>
      <c r="F456" s="1204"/>
    </row>
    <row r="457" spans="1:6" x14ac:dyDescent="0.25">
      <c r="A457" s="1203"/>
      <c r="B457" s="1203"/>
      <c r="C457" s="1203"/>
      <c r="D457" s="1203"/>
      <c r="E457" s="1203"/>
      <c r="F457" s="1204"/>
    </row>
    <row r="458" spans="1:6" x14ac:dyDescent="0.25">
      <c r="A458" s="1203"/>
      <c r="B458" s="1203"/>
      <c r="C458" s="1203"/>
      <c r="D458" s="1203"/>
      <c r="E458" s="1203"/>
      <c r="F458" s="1204"/>
    </row>
    <row r="459" spans="1:6" x14ac:dyDescent="0.25">
      <c r="A459" s="1203"/>
      <c r="B459" s="1203"/>
      <c r="C459" s="1203"/>
      <c r="D459" s="1203"/>
      <c r="E459" s="1203"/>
      <c r="F459" s="1204"/>
    </row>
    <row r="460" spans="1:6" x14ac:dyDescent="0.25">
      <c r="A460" s="1203"/>
      <c r="B460" s="1203"/>
      <c r="C460" s="1203"/>
      <c r="D460" s="1203"/>
      <c r="E460" s="1203"/>
      <c r="F460" s="1204"/>
    </row>
    <row r="461" spans="1:6" x14ac:dyDescent="0.25">
      <c r="A461" s="1203"/>
      <c r="B461" s="1203"/>
      <c r="C461" s="1203"/>
      <c r="D461" s="1203"/>
      <c r="E461" s="1203"/>
      <c r="F461" s="1204"/>
    </row>
    <row r="462" spans="1:6" x14ac:dyDescent="0.25">
      <c r="A462" s="1203"/>
      <c r="B462" s="1203"/>
      <c r="C462" s="1203"/>
      <c r="D462" s="1203"/>
      <c r="E462" s="1203"/>
      <c r="F462" s="1204"/>
    </row>
    <row r="463" spans="1:6" x14ac:dyDescent="0.25">
      <c r="A463" s="1203"/>
      <c r="B463" s="1203"/>
      <c r="C463" s="1203"/>
      <c r="D463" s="1203"/>
      <c r="E463" s="1203"/>
      <c r="F463" s="1204"/>
    </row>
    <row r="464" spans="1:6" x14ac:dyDescent="0.25">
      <c r="A464" s="1203"/>
      <c r="B464" s="1203"/>
      <c r="C464" s="1203"/>
      <c r="D464" s="1203"/>
      <c r="E464" s="1203"/>
      <c r="F464" s="1204"/>
    </row>
    <row r="465" spans="1:6" x14ac:dyDescent="0.25">
      <c r="A465" s="1203"/>
      <c r="B465" s="1203"/>
      <c r="C465" s="1203"/>
      <c r="D465" s="1203"/>
      <c r="E465" s="1203"/>
      <c r="F465" s="1204"/>
    </row>
    <row r="466" spans="1:6" x14ac:dyDescent="0.25">
      <c r="A466" s="1203"/>
      <c r="B466" s="1203"/>
      <c r="C466" s="1203"/>
      <c r="D466" s="1203"/>
      <c r="E466" s="1203"/>
      <c r="F466" s="1204"/>
    </row>
    <row r="467" spans="1:6" x14ac:dyDescent="0.25">
      <c r="A467" s="1203"/>
      <c r="B467" s="1203"/>
      <c r="C467" s="1203"/>
      <c r="D467" s="1203"/>
      <c r="E467" s="1203"/>
      <c r="F467" s="1204"/>
    </row>
    <row r="468" spans="1:6" x14ac:dyDescent="0.25">
      <c r="A468" s="1203"/>
      <c r="B468" s="1203"/>
      <c r="C468" s="1203"/>
      <c r="D468" s="1203"/>
      <c r="E468" s="1203"/>
      <c r="F468" s="1204"/>
    </row>
    <row r="469" spans="1:6" x14ac:dyDescent="0.25">
      <c r="A469" s="1203"/>
      <c r="B469" s="1203"/>
      <c r="C469" s="1203"/>
      <c r="D469" s="1203"/>
      <c r="E469" s="1203"/>
      <c r="F469" s="1204"/>
    </row>
    <row r="470" spans="1:6" x14ac:dyDescent="0.25">
      <c r="A470" s="1203"/>
      <c r="B470" s="1203"/>
      <c r="C470" s="1203"/>
      <c r="D470" s="1203"/>
      <c r="E470" s="1203"/>
      <c r="F470" s="1204"/>
    </row>
    <row r="471" spans="1:6" x14ac:dyDescent="0.25">
      <c r="A471" s="1203"/>
      <c r="B471" s="1203"/>
      <c r="C471" s="1203"/>
      <c r="D471" s="1203"/>
      <c r="E471" s="1203"/>
      <c r="F471" s="1204"/>
    </row>
    <row r="472" spans="1:6" x14ac:dyDescent="0.25">
      <c r="A472" s="1203"/>
      <c r="B472" s="1203"/>
      <c r="C472" s="1203"/>
      <c r="D472" s="1203"/>
      <c r="E472" s="1203"/>
      <c r="F472" s="1204"/>
    </row>
    <row r="473" spans="1:6" x14ac:dyDescent="0.25">
      <c r="A473" s="1203"/>
      <c r="B473" s="1203"/>
      <c r="C473" s="1203"/>
      <c r="D473" s="1203"/>
      <c r="E473" s="1203"/>
      <c r="F473" s="1204"/>
    </row>
    <row r="474" spans="1:6" x14ac:dyDescent="0.25">
      <c r="A474" s="1203"/>
      <c r="B474" s="1203"/>
      <c r="C474" s="1203"/>
      <c r="D474" s="1203"/>
      <c r="E474" s="1203"/>
      <c r="F474" s="1204"/>
    </row>
    <row r="475" spans="1:6" x14ac:dyDescent="0.25">
      <c r="A475" s="1203"/>
      <c r="B475" s="1203"/>
      <c r="C475" s="1203"/>
      <c r="D475" s="1203"/>
      <c r="E475" s="1203"/>
      <c r="F475" s="1204"/>
    </row>
    <row r="476" spans="1:6" x14ac:dyDescent="0.25">
      <c r="A476" s="1203"/>
      <c r="B476" s="1203"/>
      <c r="C476" s="1203"/>
      <c r="D476" s="1203"/>
      <c r="E476" s="1203"/>
      <c r="F476" s="1204"/>
    </row>
    <row r="477" spans="1:6" x14ac:dyDescent="0.25">
      <c r="A477" s="1203"/>
      <c r="B477" s="1203"/>
      <c r="C477" s="1203"/>
      <c r="D477" s="1203"/>
      <c r="E477" s="1203"/>
      <c r="F477" s="1204"/>
    </row>
    <row r="478" spans="1:6" x14ac:dyDescent="0.25">
      <c r="A478" s="1203"/>
      <c r="B478" s="1203"/>
      <c r="C478" s="1203"/>
      <c r="D478" s="1203"/>
      <c r="E478" s="1203"/>
      <c r="F478" s="1204"/>
    </row>
    <row r="479" spans="1:6" x14ac:dyDescent="0.25">
      <c r="A479" s="1203"/>
      <c r="B479" s="1203"/>
      <c r="C479" s="1203"/>
      <c r="D479" s="1203"/>
      <c r="E479" s="1203"/>
      <c r="F479" s="1204"/>
    </row>
    <row r="480" spans="1:6" x14ac:dyDescent="0.25">
      <c r="A480" s="1203"/>
      <c r="B480" s="1203"/>
      <c r="C480" s="1203"/>
      <c r="D480" s="1203"/>
      <c r="E480" s="1203"/>
      <c r="F480" s="1204"/>
    </row>
    <row r="481" spans="1:6" x14ac:dyDescent="0.25">
      <c r="A481" s="1203"/>
      <c r="B481" s="1203"/>
      <c r="C481" s="1203"/>
      <c r="D481" s="1203"/>
      <c r="E481" s="1203"/>
      <c r="F481" s="1204"/>
    </row>
    <row r="482" spans="1:6" x14ac:dyDescent="0.25">
      <c r="A482" s="1203"/>
      <c r="B482" s="1203"/>
      <c r="C482" s="1203"/>
      <c r="D482" s="1203"/>
      <c r="E482" s="1203"/>
      <c r="F482" s="1204"/>
    </row>
    <row r="483" spans="1:6" x14ac:dyDescent="0.25">
      <c r="A483" s="1203"/>
      <c r="B483" s="1203"/>
      <c r="C483" s="1203"/>
      <c r="D483" s="1203"/>
      <c r="E483" s="1203"/>
      <c r="F483" s="1204"/>
    </row>
  </sheetData>
  <pageMargins left="0.7" right="0.7" top="0.75" bottom="0.75" header="0.3" footer="0.3"/>
  <pageSetup paperSize="9" scale="77" orientation="portrait" r:id="rId1"/>
  <headerFooter>
    <oddFooter>&amp;CFact book - Q4 2016</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59999389629810485"/>
  </sheetPr>
  <dimension ref="A1:H62"/>
  <sheetViews>
    <sheetView view="pageBreakPreview" topLeftCell="A16" zoomScale="85" zoomScaleNormal="100" zoomScaleSheetLayoutView="85" zoomScalePageLayoutView="70" workbookViewId="0">
      <selection activeCell="G7" sqref="G7"/>
    </sheetView>
  </sheetViews>
  <sheetFormatPr defaultRowHeight="13.5" customHeight="1" x14ac:dyDescent="0.2"/>
  <cols>
    <col min="1" max="1" width="37.1640625" style="2401" customWidth="1"/>
    <col min="2" max="2" width="9.1640625" style="2401" customWidth="1"/>
    <col min="3" max="3" width="9.83203125" style="2401" customWidth="1"/>
    <col min="4" max="4" width="13" style="2401" customWidth="1"/>
    <col min="5" max="5" width="12.6640625" style="2401" customWidth="1"/>
    <col min="6" max="6" width="12.5" style="2401" customWidth="1"/>
    <col min="7" max="7" width="12.1640625" style="2401" customWidth="1"/>
    <col min="8" max="8" width="14.1640625" style="2401" customWidth="1"/>
    <col min="9" max="16384" width="9.33203125" style="2401"/>
  </cols>
  <sheetData>
    <row r="1" spans="1:8" ht="13.5" customHeight="1" x14ac:dyDescent="0.2">
      <c r="A1" s="2424" t="s">
        <v>790</v>
      </c>
      <c r="B1" s="2423"/>
    </row>
    <row r="2" spans="1:8" ht="13.5" customHeight="1" x14ac:dyDescent="0.2">
      <c r="B2" s="2422"/>
    </row>
    <row r="3" spans="1:8" ht="13.5" customHeight="1" x14ac:dyDescent="0.2">
      <c r="A3" s="2410"/>
      <c r="B3" s="2414"/>
      <c r="C3" s="2421"/>
      <c r="D3" s="2421"/>
      <c r="E3" s="2411"/>
      <c r="F3" s="2835" t="s">
        <v>791</v>
      </c>
      <c r="G3" s="2835"/>
      <c r="H3" s="2835"/>
    </row>
    <row r="4" spans="1:8" ht="13.5" customHeight="1" x14ac:dyDescent="0.2">
      <c r="A4" s="272"/>
      <c r="B4" s="272"/>
      <c r="C4" s="273"/>
      <c r="D4" s="273"/>
      <c r="E4" s="273"/>
      <c r="F4" s="273" t="s">
        <v>793</v>
      </c>
      <c r="G4" s="273" t="s">
        <v>792</v>
      </c>
      <c r="H4" s="273" t="s">
        <v>793</v>
      </c>
    </row>
    <row r="5" spans="1:8" ht="13.5" customHeight="1" x14ac:dyDescent="0.2">
      <c r="A5" s="2346" t="s">
        <v>794</v>
      </c>
      <c r="B5" s="2346"/>
      <c r="C5" s="274"/>
      <c r="D5" s="274"/>
      <c r="E5" s="274"/>
      <c r="F5" s="274">
        <v>2016</v>
      </c>
      <c r="G5" s="274">
        <v>2016</v>
      </c>
      <c r="H5" s="274">
        <v>2015</v>
      </c>
    </row>
    <row r="6" spans="1:8" ht="13.5" customHeight="1" x14ac:dyDescent="0.2">
      <c r="A6" s="2411" t="s">
        <v>795</v>
      </c>
      <c r="B6" s="2411"/>
      <c r="C6" s="2417"/>
      <c r="D6" s="2417"/>
      <c r="E6" s="2417"/>
      <c r="F6" s="2417">
        <v>334826</v>
      </c>
      <c r="G6" s="2417">
        <v>345985</v>
      </c>
      <c r="H6" s="2417">
        <v>361610</v>
      </c>
    </row>
    <row r="7" spans="1:8" ht="13.5" customHeight="1" x14ac:dyDescent="0.2">
      <c r="A7" s="275" t="s">
        <v>796</v>
      </c>
      <c r="B7" s="275"/>
      <c r="C7" s="276"/>
      <c r="D7" s="276"/>
      <c r="E7" s="276"/>
      <c r="F7" s="276">
        <v>5550</v>
      </c>
      <c r="G7" s="276">
        <v>5734</v>
      </c>
      <c r="H7" s="276">
        <v>5960</v>
      </c>
    </row>
    <row r="8" spans="1:8" ht="13.5" customHeight="1" x14ac:dyDescent="0.2">
      <c r="A8" s="277" t="s">
        <v>797</v>
      </c>
      <c r="B8" s="277"/>
      <c r="C8" s="276"/>
      <c r="D8" s="276"/>
      <c r="E8" s="276"/>
      <c r="F8" s="276">
        <v>3244</v>
      </c>
      <c r="G8" s="276">
        <v>3492</v>
      </c>
      <c r="H8" s="276">
        <v>3682</v>
      </c>
    </row>
    <row r="9" spans="1:8" ht="13.5" customHeight="1" x14ac:dyDescent="0.2">
      <c r="A9" s="278" t="s">
        <v>798</v>
      </c>
      <c r="B9" s="278"/>
      <c r="C9" s="279"/>
      <c r="D9" s="279"/>
      <c r="E9" s="279"/>
      <c r="F9" s="279">
        <v>2306</v>
      </c>
      <c r="G9" s="279">
        <v>2242</v>
      </c>
      <c r="H9" s="279">
        <v>2278</v>
      </c>
    </row>
    <row r="10" spans="1:8" ht="13.5" customHeight="1" x14ac:dyDescent="0.2">
      <c r="A10" s="2404" t="s">
        <v>799</v>
      </c>
      <c r="B10" s="2404"/>
      <c r="C10" s="2414"/>
      <c r="D10" s="2414"/>
      <c r="E10" s="2414"/>
      <c r="F10" s="2414">
        <v>340376</v>
      </c>
      <c r="G10" s="2414">
        <v>351719</v>
      </c>
      <c r="H10" s="2414">
        <v>367570</v>
      </c>
    </row>
    <row r="11" spans="1:8" ht="13.5" customHeight="1" x14ac:dyDescent="0.2">
      <c r="A11" s="280"/>
      <c r="B11" s="280"/>
      <c r="C11" s="280"/>
      <c r="D11" s="276"/>
      <c r="E11" s="276"/>
      <c r="F11" s="280"/>
      <c r="G11" s="276"/>
      <c r="H11" s="276"/>
    </row>
    <row r="12" spans="1:8" ht="13.5" customHeight="1" x14ac:dyDescent="0.2">
      <c r="A12" s="2837" t="s">
        <v>800</v>
      </c>
      <c r="B12" s="2837"/>
      <c r="C12" s="2837"/>
      <c r="D12" s="276"/>
      <c r="E12" s="276"/>
      <c r="F12" s="281">
        <v>-1913</v>
      </c>
      <c r="G12" s="276">
        <v>-1989</v>
      </c>
      <c r="H12" s="276">
        <v>-2213</v>
      </c>
    </row>
    <row r="13" spans="1:8" ht="13.5" customHeight="1" x14ac:dyDescent="0.2">
      <c r="A13" s="277" t="s">
        <v>797</v>
      </c>
      <c r="B13" s="277"/>
      <c r="C13" s="282"/>
      <c r="D13" s="276"/>
      <c r="E13" s="276"/>
      <c r="F13" s="281">
        <v>-1054</v>
      </c>
      <c r="G13" s="276">
        <v>-1210</v>
      </c>
      <c r="H13" s="276">
        <v>-1289</v>
      </c>
    </row>
    <row r="14" spans="1:8" ht="13.5" customHeight="1" x14ac:dyDescent="0.2">
      <c r="A14" s="277" t="s">
        <v>798</v>
      </c>
      <c r="B14" s="277"/>
      <c r="C14" s="282"/>
      <c r="D14" s="276"/>
      <c r="E14" s="276"/>
      <c r="F14" s="283">
        <v>-859</v>
      </c>
      <c r="G14" s="276">
        <v>-779</v>
      </c>
      <c r="H14" s="276">
        <v>-924</v>
      </c>
    </row>
    <row r="15" spans="1:8" ht="13.5" customHeight="1" x14ac:dyDescent="0.2">
      <c r="A15" s="2836" t="s">
        <v>801</v>
      </c>
      <c r="B15" s="2836"/>
      <c r="C15" s="2836"/>
      <c r="D15" s="279"/>
      <c r="E15" s="279"/>
      <c r="F15" s="284">
        <v>-513</v>
      </c>
      <c r="G15" s="279">
        <v>-520</v>
      </c>
      <c r="H15" s="279">
        <v>-451</v>
      </c>
    </row>
    <row r="16" spans="1:8" ht="13.5" customHeight="1" x14ac:dyDescent="0.2">
      <c r="A16" s="285" t="s">
        <v>802</v>
      </c>
      <c r="B16" s="285"/>
      <c r="C16" s="286"/>
      <c r="D16" s="286"/>
      <c r="E16" s="286"/>
      <c r="F16" s="286">
        <v>-2426</v>
      </c>
      <c r="G16" s="286">
        <v>-2509</v>
      </c>
      <c r="H16" s="286">
        <v>-2664</v>
      </c>
    </row>
    <row r="17" spans="1:8" ht="13.5" customHeight="1" x14ac:dyDescent="0.2">
      <c r="A17" s="287"/>
      <c r="B17" s="287"/>
      <c r="C17" s="288"/>
      <c r="D17" s="289"/>
      <c r="E17" s="289"/>
      <c r="F17" s="288"/>
      <c r="G17" s="289"/>
      <c r="H17" s="290"/>
    </row>
    <row r="18" spans="1:8" ht="13.5" customHeight="1" x14ac:dyDescent="0.2">
      <c r="A18" s="285" t="s">
        <v>803</v>
      </c>
      <c r="B18" s="285"/>
      <c r="C18" s="286"/>
      <c r="D18" s="286"/>
      <c r="E18" s="286"/>
      <c r="F18" s="286">
        <v>337950</v>
      </c>
      <c r="G18" s="286">
        <v>349210</v>
      </c>
      <c r="H18" s="286">
        <v>364906</v>
      </c>
    </row>
    <row r="19" spans="1:8" ht="13.5" customHeight="1" x14ac:dyDescent="0.2">
      <c r="A19" s="2410"/>
      <c r="B19" s="2410"/>
      <c r="C19" s="2414"/>
      <c r="D19" s="2414"/>
      <c r="E19" s="2414"/>
      <c r="F19" s="2414"/>
      <c r="G19" s="2414"/>
      <c r="H19" s="2414"/>
    </row>
    <row r="20" spans="1:8" ht="13.5" customHeight="1" x14ac:dyDescent="0.2">
      <c r="A20" s="280"/>
      <c r="B20" s="280"/>
      <c r="C20" s="291"/>
      <c r="D20" s="291"/>
      <c r="E20" s="291"/>
      <c r="F20" s="291"/>
      <c r="G20" s="291"/>
      <c r="H20" s="291"/>
    </row>
    <row r="21" spans="1:8" ht="13.5" customHeight="1" x14ac:dyDescent="0.2">
      <c r="A21" s="292"/>
      <c r="B21" s="292"/>
      <c r="C21" s="274"/>
      <c r="D21" s="274"/>
      <c r="E21" s="293"/>
      <c r="F21" s="294"/>
      <c r="G21" s="294"/>
      <c r="H21" s="294"/>
    </row>
    <row r="22" spans="1:8" ht="13.5" customHeight="1" x14ac:dyDescent="0.2">
      <c r="A22" s="2410"/>
      <c r="B22" s="2410"/>
      <c r="C22" s="2835" t="s">
        <v>804</v>
      </c>
      <c r="D22" s="2835"/>
      <c r="E22" s="2835"/>
      <c r="F22" s="2834" t="s">
        <v>805</v>
      </c>
      <c r="G22" s="2835"/>
      <c r="H22" s="2835"/>
    </row>
    <row r="23" spans="1:8" ht="13.5" customHeight="1" x14ac:dyDescent="0.2">
      <c r="A23" s="280"/>
      <c r="B23" s="280"/>
      <c r="C23" s="296" t="s">
        <v>793</v>
      </c>
      <c r="D23" s="2419" t="s">
        <v>792</v>
      </c>
      <c r="E23" s="295" t="s">
        <v>793</v>
      </c>
      <c r="F23" s="2420" t="s">
        <v>793</v>
      </c>
      <c r="G23" s="2419" t="s">
        <v>792</v>
      </c>
      <c r="H23" s="296" t="s">
        <v>793</v>
      </c>
    </row>
    <row r="24" spans="1:8" ht="13.5" customHeight="1" x14ac:dyDescent="0.2">
      <c r="A24" s="2346" t="s">
        <v>794</v>
      </c>
      <c r="B24" s="2346"/>
      <c r="C24" s="297">
        <v>2016</v>
      </c>
      <c r="D24" s="274">
        <v>2016</v>
      </c>
      <c r="E24" s="297">
        <v>2015</v>
      </c>
      <c r="F24" s="2418">
        <v>2016</v>
      </c>
      <c r="G24" s="274">
        <v>2016</v>
      </c>
      <c r="H24" s="297">
        <v>2015</v>
      </c>
    </row>
    <row r="25" spans="1:8" ht="13.5" customHeight="1" x14ac:dyDescent="0.2">
      <c r="A25" s="2411" t="s">
        <v>795</v>
      </c>
      <c r="B25" s="2411"/>
      <c r="C25" s="2403">
        <v>20254</v>
      </c>
      <c r="D25" s="2403">
        <v>23611</v>
      </c>
      <c r="E25" s="2403">
        <v>23988</v>
      </c>
      <c r="F25" s="298">
        <v>314572</v>
      </c>
      <c r="G25" s="2417">
        <v>322374</v>
      </c>
      <c r="H25" s="2417">
        <v>337622</v>
      </c>
    </row>
    <row r="26" spans="1:8" ht="13.5" customHeight="1" x14ac:dyDescent="0.2">
      <c r="A26" s="275" t="s">
        <v>796</v>
      </c>
      <c r="B26" s="275"/>
      <c r="C26" s="299">
        <v>9</v>
      </c>
      <c r="D26" s="299">
        <v>6</v>
      </c>
      <c r="E26" s="299" t="s">
        <v>214</v>
      </c>
      <c r="F26" s="300">
        <v>5541</v>
      </c>
      <c r="G26" s="276">
        <v>5728</v>
      </c>
      <c r="H26" s="276">
        <v>5960</v>
      </c>
    </row>
    <row r="27" spans="1:8" ht="13.5" customHeight="1" x14ac:dyDescent="0.2">
      <c r="A27" s="277" t="s">
        <v>797</v>
      </c>
      <c r="B27" s="277"/>
      <c r="C27" s="299">
        <v>9</v>
      </c>
      <c r="D27" s="299">
        <v>6</v>
      </c>
      <c r="E27" s="299" t="s">
        <v>214</v>
      </c>
      <c r="F27" s="300">
        <v>3235</v>
      </c>
      <c r="G27" s="276">
        <v>3486</v>
      </c>
      <c r="H27" s="276">
        <v>3682</v>
      </c>
    </row>
    <row r="28" spans="1:8" ht="13.5" customHeight="1" x14ac:dyDescent="0.2">
      <c r="A28" s="278" t="s">
        <v>798</v>
      </c>
      <c r="B28" s="278"/>
      <c r="C28" s="301" t="s">
        <v>214</v>
      </c>
      <c r="D28" s="301" t="s">
        <v>214</v>
      </c>
      <c r="E28" s="301" t="s">
        <v>214</v>
      </c>
      <c r="F28" s="302">
        <v>2306</v>
      </c>
      <c r="G28" s="279">
        <v>2242</v>
      </c>
      <c r="H28" s="279">
        <v>2278</v>
      </c>
    </row>
    <row r="29" spans="1:8" ht="13.5" customHeight="1" x14ac:dyDescent="0.2">
      <c r="A29" s="2404" t="s">
        <v>799</v>
      </c>
      <c r="B29" s="2404"/>
      <c r="C29" s="2414">
        <v>20263</v>
      </c>
      <c r="D29" s="2414">
        <v>23617</v>
      </c>
      <c r="E29" s="2414">
        <v>23988</v>
      </c>
      <c r="F29" s="303">
        <v>320113</v>
      </c>
      <c r="G29" s="2414">
        <v>328102</v>
      </c>
      <c r="H29" s="2414">
        <v>343582</v>
      </c>
    </row>
    <row r="30" spans="1:8" ht="13.5" customHeight="1" x14ac:dyDescent="0.2">
      <c r="A30" s="280"/>
      <c r="B30" s="280"/>
      <c r="C30" s="304"/>
      <c r="D30" s="304"/>
      <c r="E30" s="304"/>
      <c r="F30" s="305"/>
      <c r="G30" s="276"/>
      <c r="H30" s="276"/>
    </row>
    <row r="31" spans="1:8" ht="13.5" customHeight="1" x14ac:dyDescent="0.2">
      <c r="A31" s="306" t="s">
        <v>800</v>
      </c>
      <c r="B31" s="306"/>
      <c r="C31" s="299">
        <v>0</v>
      </c>
      <c r="D31" s="299">
        <v>0</v>
      </c>
      <c r="E31" s="299" t="s">
        <v>214</v>
      </c>
      <c r="F31" s="307">
        <v>-1913</v>
      </c>
      <c r="G31" s="299">
        <v>-1989</v>
      </c>
      <c r="H31" s="299">
        <v>-2213</v>
      </c>
    </row>
    <row r="32" spans="1:8" ht="13.5" customHeight="1" x14ac:dyDescent="0.2">
      <c r="A32" s="277" t="s">
        <v>797</v>
      </c>
      <c r="B32" s="277"/>
      <c r="C32" s="299">
        <v>0</v>
      </c>
      <c r="D32" s="299">
        <v>0</v>
      </c>
      <c r="E32" s="299" t="s">
        <v>214</v>
      </c>
      <c r="F32" s="307">
        <v>-1054</v>
      </c>
      <c r="G32" s="299">
        <v>-1210</v>
      </c>
      <c r="H32" s="299">
        <v>-1289</v>
      </c>
    </row>
    <row r="33" spans="1:8" ht="13.5" customHeight="1" x14ac:dyDescent="0.2">
      <c r="A33" s="277" t="s">
        <v>798</v>
      </c>
      <c r="B33" s="277"/>
      <c r="C33" s="299" t="s">
        <v>214</v>
      </c>
      <c r="D33" s="299" t="s">
        <v>214</v>
      </c>
      <c r="E33" s="299" t="s">
        <v>214</v>
      </c>
      <c r="F33" s="307">
        <v>-859</v>
      </c>
      <c r="G33" s="299">
        <v>-779</v>
      </c>
      <c r="H33" s="299">
        <v>-924</v>
      </c>
    </row>
    <row r="34" spans="1:8" ht="13.5" customHeight="1" x14ac:dyDescent="0.2">
      <c r="A34" s="308" t="s">
        <v>801</v>
      </c>
      <c r="B34" s="308"/>
      <c r="C34" s="301">
        <v>-2</v>
      </c>
      <c r="D34" s="301">
        <v>-2</v>
      </c>
      <c r="E34" s="301">
        <v>-2</v>
      </c>
      <c r="F34" s="309">
        <v>-511</v>
      </c>
      <c r="G34" s="301">
        <v>-518</v>
      </c>
      <c r="H34" s="301">
        <v>-449</v>
      </c>
    </row>
    <row r="35" spans="1:8" ht="13.5" customHeight="1" x14ac:dyDescent="0.2">
      <c r="A35" s="285" t="s">
        <v>802</v>
      </c>
      <c r="B35" s="285"/>
      <c r="C35" s="310">
        <v>-2</v>
      </c>
      <c r="D35" s="310">
        <v>-2</v>
      </c>
      <c r="E35" s="310">
        <v>-2</v>
      </c>
      <c r="F35" s="2415">
        <v>-2424</v>
      </c>
      <c r="G35" s="310">
        <v>-2507</v>
      </c>
      <c r="H35" s="310">
        <v>-2662</v>
      </c>
    </row>
    <row r="36" spans="1:8" ht="13.5" customHeight="1" x14ac:dyDescent="0.2">
      <c r="A36" s="287"/>
      <c r="B36" s="287"/>
      <c r="C36" s="311"/>
      <c r="D36" s="311"/>
      <c r="E36" s="311"/>
      <c r="F36" s="2416"/>
      <c r="G36" s="289"/>
      <c r="H36" s="289"/>
    </row>
    <row r="37" spans="1:8" ht="13.5" customHeight="1" x14ac:dyDescent="0.2">
      <c r="A37" s="285" t="s">
        <v>803</v>
      </c>
      <c r="B37" s="285"/>
      <c r="C37" s="310">
        <v>20261</v>
      </c>
      <c r="D37" s="310">
        <v>23615</v>
      </c>
      <c r="E37" s="310">
        <v>23986</v>
      </c>
      <c r="F37" s="2415">
        <v>317689</v>
      </c>
      <c r="G37" s="310">
        <v>325595</v>
      </c>
      <c r="H37" s="310">
        <v>340920</v>
      </c>
    </row>
    <row r="38" spans="1:8" ht="13.5" customHeight="1" x14ac:dyDescent="0.2">
      <c r="A38" s="2410"/>
      <c r="B38" s="2410"/>
      <c r="C38" s="2413"/>
      <c r="D38" s="2413"/>
      <c r="E38" s="2413"/>
      <c r="F38" s="2413"/>
      <c r="G38" s="2413"/>
      <c r="H38" s="2413"/>
    </row>
    <row r="39" spans="1:8" ht="13.5" customHeight="1" x14ac:dyDescent="0.2">
      <c r="A39" s="2410"/>
      <c r="B39" s="2414"/>
      <c r="C39" s="2413"/>
      <c r="D39" s="2413"/>
      <c r="E39" s="2413"/>
      <c r="F39" s="2413"/>
      <c r="G39" s="2413"/>
      <c r="H39" s="2413"/>
    </row>
    <row r="40" spans="1:8" ht="13.5" customHeight="1" x14ac:dyDescent="0.2">
      <c r="A40" s="2411"/>
      <c r="B40" s="2411"/>
      <c r="C40" s="2403"/>
      <c r="D40" s="2403"/>
      <c r="E40" s="2412"/>
      <c r="F40" s="2403"/>
      <c r="G40" s="2412"/>
      <c r="H40" s="2412"/>
    </row>
    <row r="41" spans="1:8" ht="13.5" customHeight="1" x14ac:dyDescent="0.2">
      <c r="A41" s="292" t="s">
        <v>806</v>
      </c>
      <c r="B41" s="292"/>
      <c r="C41" s="292"/>
      <c r="D41" s="312"/>
      <c r="E41" s="313"/>
      <c r="F41" s="312"/>
      <c r="G41" s="314"/>
      <c r="H41" s="314"/>
    </row>
    <row r="42" spans="1:8" ht="13.5" customHeight="1" x14ac:dyDescent="0.2">
      <c r="A42" s="2411"/>
      <c r="B42" s="2411"/>
      <c r="C42" s="2411"/>
      <c r="D42" s="2411"/>
      <c r="E42" s="2409"/>
      <c r="F42" s="2406" t="s">
        <v>793</v>
      </c>
      <c r="G42" s="2406" t="s">
        <v>792</v>
      </c>
      <c r="H42" s="2406" t="s">
        <v>793</v>
      </c>
    </row>
    <row r="43" spans="1:8" ht="13.5" customHeight="1" x14ac:dyDescent="0.2">
      <c r="A43" s="2346" t="s">
        <v>794</v>
      </c>
      <c r="B43" s="2346"/>
      <c r="C43" s="315"/>
      <c r="D43" s="315"/>
      <c r="E43" s="2409"/>
      <c r="F43" s="274">
        <v>2016</v>
      </c>
      <c r="G43" s="274">
        <v>2016</v>
      </c>
      <c r="H43" s="274">
        <v>2015</v>
      </c>
    </row>
    <row r="44" spans="1:8" ht="13.5" customHeight="1" x14ac:dyDescent="0.2">
      <c r="A44" s="2838" t="s">
        <v>807</v>
      </c>
      <c r="B44" s="2838"/>
      <c r="C44" s="2838"/>
      <c r="D44" s="2410"/>
      <c r="E44" s="2403"/>
      <c r="F44" s="2403">
        <v>-2426</v>
      </c>
      <c r="G44" s="2403">
        <v>-2509</v>
      </c>
      <c r="H44" s="2403">
        <v>-2664</v>
      </c>
    </row>
    <row r="45" spans="1:8" ht="13.5" customHeight="1" x14ac:dyDescent="0.2">
      <c r="A45" s="2836" t="s">
        <v>808</v>
      </c>
      <c r="B45" s="2836"/>
      <c r="C45" s="2836"/>
      <c r="D45" s="292"/>
      <c r="E45" s="301"/>
      <c r="F45" s="301">
        <v>-71</v>
      </c>
      <c r="G45" s="301">
        <v>-74</v>
      </c>
      <c r="H45" s="301">
        <v>-65</v>
      </c>
    </row>
    <row r="46" spans="1:8" ht="13.5" customHeight="1" x14ac:dyDescent="0.2">
      <c r="A46" s="285" t="s">
        <v>809</v>
      </c>
      <c r="B46" s="285"/>
      <c r="C46" s="285"/>
      <c r="D46" s="285"/>
      <c r="E46" s="310"/>
      <c r="F46" s="310">
        <v>-2497</v>
      </c>
      <c r="G46" s="310">
        <v>-2583</v>
      </c>
      <c r="H46" s="310">
        <v>-2729</v>
      </c>
    </row>
    <row r="47" spans="1:8" ht="13.5" customHeight="1" x14ac:dyDescent="0.2">
      <c r="A47" s="2410"/>
      <c r="B47" s="2410"/>
      <c r="C47" s="2410"/>
      <c r="D47" s="2410"/>
      <c r="E47" s="316"/>
      <c r="F47" s="316"/>
      <c r="G47" s="316"/>
      <c r="H47" s="316"/>
    </row>
    <row r="48" spans="1:8" ht="13.5" customHeight="1" x14ac:dyDescent="0.2">
      <c r="A48" s="280"/>
      <c r="B48" s="280"/>
      <c r="C48" s="280"/>
      <c r="D48" s="280"/>
      <c r="E48" s="316"/>
      <c r="F48" s="316"/>
      <c r="G48" s="316"/>
      <c r="H48" s="316"/>
    </row>
    <row r="49" spans="1:8" ht="13.5" customHeight="1" x14ac:dyDescent="0.2">
      <c r="A49" s="317"/>
      <c r="B49" s="317"/>
      <c r="C49" s="317"/>
      <c r="D49" s="318"/>
      <c r="E49" s="2409"/>
      <c r="F49" s="2409"/>
      <c r="G49" s="2409"/>
      <c r="H49" s="2409"/>
    </row>
    <row r="50" spans="1:8" ht="13.5" customHeight="1" x14ac:dyDescent="0.2">
      <c r="A50" s="315" t="s">
        <v>810</v>
      </c>
      <c r="B50" s="315"/>
      <c r="C50" s="315"/>
      <c r="D50" s="315"/>
      <c r="E50" s="312"/>
      <c r="F50" s="312"/>
      <c r="G50" s="312"/>
      <c r="H50" s="312"/>
    </row>
    <row r="51" spans="1:8" ht="13.5" customHeight="1" x14ac:dyDescent="0.2">
      <c r="A51" s="2408"/>
      <c r="B51" s="2408"/>
      <c r="C51" s="2407"/>
      <c r="D51" s="2407"/>
      <c r="E51" s="2406"/>
      <c r="F51" s="2406" t="s">
        <v>793</v>
      </c>
      <c r="G51" s="2406" t="s">
        <v>792</v>
      </c>
      <c r="H51" s="2406" t="s">
        <v>793</v>
      </c>
    </row>
    <row r="52" spans="1:8" s="2405" customFormat="1" ht="13.5" customHeight="1" x14ac:dyDescent="0.2">
      <c r="A52" s="315"/>
      <c r="B52" s="315"/>
      <c r="C52" s="315"/>
      <c r="D52" s="315"/>
      <c r="E52" s="297"/>
      <c r="F52" s="274">
        <v>2016</v>
      </c>
      <c r="G52" s="297">
        <v>2016</v>
      </c>
      <c r="H52" s="297">
        <v>2015</v>
      </c>
    </row>
    <row r="53" spans="1:8" ht="13.5" customHeight="1" x14ac:dyDescent="0.2">
      <c r="A53" s="2838" t="s">
        <v>811</v>
      </c>
      <c r="B53" s="2838"/>
      <c r="C53" s="2838"/>
      <c r="D53" s="2404"/>
      <c r="E53" s="2403"/>
      <c r="F53" s="2403">
        <v>163</v>
      </c>
      <c r="G53" s="2403">
        <v>163</v>
      </c>
      <c r="H53" s="2403">
        <v>162</v>
      </c>
    </row>
    <row r="54" spans="1:8" ht="13.5" customHeight="1" x14ac:dyDescent="0.2">
      <c r="A54" s="2837" t="s">
        <v>812</v>
      </c>
      <c r="B54" s="2837"/>
      <c r="C54" s="2837"/>
      <c r="D54" s="306"/>
      <c r="E54" s="299"/>
      <c r="F54" s="299">
        <v>107</v>
      </c>
      <c r="G54" s="299">
        <v>106</v>
      </c>
      <c r="H54" s="299">
        <v>102</v>
      </c>
    </row>
    <row r="55" spans="1:8" ht="13.5" customHeight="1" x14ac:dyDescent="0.2">
      <c r="A55" s="2837" t="s">
        <v>813</v>
      </c>
      <c r="B55" s="2837"/>
      <c r="C55" s="2837"/>
      <c r="D55" s="282"/>
      <c r="E55" s="299"/>
      <c r="F55" s="299">
        <v>71</v>
      </c>
      <c r="G55" s="299">
        <v>71</v>
      </c>
      <c r="H55" s="299">
        <v>72</v>
      </c>
    </row>
    <row r="56" spans="1:8" ht="13.5" customHeight="1" x14ac:dyDescent="0.2">
      <c r="A56" s="2833" t="s">
        <v>814</v>
      </c>
      <c r="B56" s="2833"/>
      <c r="C56" s="2833"/>
      <c r="D56" s="2833"/>
      <c r="E56" s="299"/>
      <c r="F56" s="299">
        <v>34</v>
      </c>
      <c r="G56" s="299">
        <v>35</v>
      </c>
      <c r="H56" s="299">
        <v>37</v>
      </c>
    </row>
    <row r="57" spans="1:8" ht="13.5" customHeight="1" x14ac:dyDescent="0.2">
      <c r="A57" s="2833" t="s">
        <v>815</v>
      </c>
      <c r="B57" s="2833"/>
      <c r="C57" s="2833"/>
      <c r="D57" s="319"/>
      <c r="E57" s="299"/>
      <c r="F57" s="299">
        <v>44</v>
      </c>
      <c r="G57" s="299">
        <v>44</v>
      </c>
      <c r="H57" s="299">
        <v>45</v>
      </c>
    </row>
    <row r="58" spans="1:8" ht="13.5" customHeight="1" x14ac:dyDescent="0.2">
      <c r="A58" s="2836" t="s">
        <v>816</v>
      </c>
      <c r="B58" s="2836"/>
      <c r="C58" s="2836"/>
      <c r="D58" s="320"/>
      <c r="E58" s="301"/>
      <c r="F58" s="301">
        <v>248</v>
      </c>
      <c r="G58" s="301">
        <v>372</v>
      </c>
      <c r="H58" s="301">
        <v>485</v>
      </c>
    </row>
    <row r="62" spans="1:8" ht="13.5" customHeight="1" x14ac:dyDescent="0.25">
      <c r="A62" s="2402"/>
    </row>
  </sheetData>
  <mergeCells count="13">
    <mergeCell ref="A57:C57"/>
    <mergeCell ref="F22:H22"/>
    <mergeCell ref="C22:E22"/>
    <mergeCell ref="F3:H3"/>
    <mergeCell ref="A58:C58"/>
    <mergeCell ref="A12:C12"/>
    <mergeCell ref="A15:C15"/>
    <mergeCell ref="A44:C44"/>
    <mergeCell ref="A45:C45"/>
    <mergeCell ref="A53:C53"/>
    <mergeCell ref="A54:C54"/>
    <mergeCell ref="A55:C55"/>
    <mergeCell ref="A56:D56"/>
  </mergeCells>
  <printOptions horizontalCentered="1"/>
  <pageMargins left="0.7" right="0.8822916666666667" top="0.75" bottom="0.75" header="0.3" footer="0.3"/>
  <pageSetup paperSize="9" scale="77" orientation="portrait" r:id="rId1"/>
  <headerFooter>
    <oddFooter>&amp;C&amp;"Arial,Normal"&amp;7Fact book - Q4 2016</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theme="8" tint="0.59999389629810485"/>
  </sheetPr>
  <dimension ref="A1:M69"/>
  <sheetViews>
    <sheetView view="pageLayout" topLeftCell="A28" zoomScale="85" zoomScaleNormal="100" zoomScaleSheetLayoutView="100" zoomScalePageLayoutView="85" workbookViewId="0">
      <selection activeCell="M35" sqref="M35"/>
    </sheetView>
  </sheetViews>
  <sheetFormatPr defaultRowHeight="13.5" customHeight="1" x14ac:dyDescent="0.25"/>
  <cols>
    <col min="1" max="1" width="31.33203125" style="3" customWidth="1"/>
    <col min="2" max="2" width="7.6640625" style="3" customWidth="1"/>
    <col min="3" max="3" width="7.6640625" style="1" customWidth="1"/>
    <col min="4" max="11" width="7.6640625" style="3" customWidth="1"/>
    <col min="12" max="16384" width="9.33203125" style="3"/>
  </cols>
  <sheetData>
    <row r="1" spans="1:13" ht="13.5" customHeight="1" x14ac:dyDescent="0.25">
      <c r="A1" s="1360" t="s">
        <v>817</v>
      </c>
      <c r="B1" s="48"/>
      <c r="C1" s="138"/>
      <c r="D1" s="34"/>
      <c r="E1" s="34"/>
      <c r="F1" s="34"/>
      <c r="G1" s="34"/>
      <c r="H1" s="34"/>
      <c r="I1" s="34"/>
      <c r="J1" s="48"/>
      <c r="K1" s="34"/>
    </row>
    <row r="2" spans="1:13" ht="13.5" customHeight="1" x14ac:dyDescent="0.25">
      <c r="B2" s="34"/>
      <c r="C2" s="138"/>
      <c r="D2" s="34"/>
      <c r="E2" s="34"/>
      <c r="F2" s="34"/>
      <c r="G2" s="34"/>
      <c r="H2" s="34"/>
      <c r="I2" s="34"/>
      <c r="J2" s="34"/>
      <c r="K2" s="34"/>
    </row>
    <row r="3" spans="1:13" ht="13.5" customHeight="1" x14ac:dyDescent="0.2">
      <c r="A3" s="1360" t="s">
        <v>818</v>
      </c>
      <c r="C3" s="189"/>
      <c r="D3" s="189"/>
      <c r="E3" s="189"/>
      <c r="F3" s="189"/>
      <c r="G3" s="189"/>
      <c r="H3" s="189"/>
      <c r="I3" s="189"/>
      <c r="J3" s="189"/>
      <c r="K3" s="189"/>
    </row>
    <row r="4" spans="1:13" ht="13.5" customHeight="1" x14ac:dyDescent="0.2">
      <c r="A4" s="271" t="s">
        <v>619</v>
      </c>
      <c r="B4" s="47"/>
      <c r="C4" s="67"/>
      <c r="D4" s="67"/>
      <c r="E4" s="55"/>
      <c r="F4" s="55"/>
      <c r="G4" s="55"/>
      <c r="H4" s="55"/>
      <c r="I4" s="55"/>
      <c r="J4" s="262"/>
      <c r="K4" s="262"/>
      <c r="L4" s="47"/>
      <c r="M4" s="47"/>
    </row>
    <row r="5" spans="1:13" ht="13.5" customHeight="1" x14ac:dyDescent="0.2">
      <c r="A5" s="47"/>
      <c r="B5" s="47"/>
      <c r="C5" s="67"/>
      <c r="D5" s="67"/>
      <c r="E5" s="55"/>
      <c r="F5" s="55"/>
      <c r="G5" s="55"/>
      <c r="H5" s="55"/>
      <c r="I5" s="55"/>
      <c r="J5" s="987"/>
      <c r="K5" s="47"/>
      <c r="L5" s="47"/>
      <c r="M5" s="47"/>
    </row>
    <row r="6" spans="1:13" ht="13.5" customHeight="1" x14ac:dyDescent="0.2">
      <c r="A6" s="47"/>
      <c r="B6" s="47"/>
      <c r="C6" s="191"/>
      <c r="D6" s="60"/>
      <c r="E6" s="191"/>
      <c r="F6" s="267"/>
      <c r="G6" s="191"/>
      <c r="H6" s="267"/>
      <c r="I6" s="65"/>
      <c r="J6" s="196"/>
      <c r="K6" s="988"/>
      <c r="L6" s="47"/>
      <c r="M6" s="47"/>
    </row>
    <row r="7" spans="1:13" ht="13.5" customHeight="1" x14ac:dyDescent="0.2">
      <c r="A7" s="81"/>
      <c r="B7" s="67"/>
      <c r="C7" s="67"/>
      <c r="D7" s="67"/>
      <c r="E7" s="55"/>
      <c r="F7" s="55"/>
      <c r="G7" s="55"/>
      <c r="H7" s="55"/>
      <c r="I7" s="55"/>
      <c r="J7" s="262"/>
      <c r="K7" s="262"/>
      <c r="L7" s="47"/>
      <c r="M7" s="47"/>
    </row>
    <row r="8" spans="1:13" ht="13.5" customHeight="1" x14ac:dyDescent="0.2">
      <c r="A8" s="989"/>
      <c r="B8" s="60"/>
      <c r="C8" s="60"/>
      <c r="D8" s="60"/>
      <c r="E8" s="196"/>
      <c r="F8" s="196"/>
      <c r="G8" s="196"/>
      <c r="H8" s="196"/>
      <c r="I8" s="196"/>
      <c r="J8" s="323"/>
      <c r="K8" s="55"/>
      <c r="L8" s="47"/>
      <c r="M8" s="47"/>
    </row>
    <row r="9" spans="1:13" ht="13.5" customHeight="1" x14ac:dyDescent="0.2">
      <c r="A9" s="989"/>
      <c r="B9" s="67"/>
      <c r="C9" s="67"/>
      <c r="D9" s="67"/>
      <c r="E9" s="55"/>
      <c r="F9" s="55"/>
      <c r="G9" s="55"/>
      <c r="H9" s="55"/>
      <c r="I9" s="55"/>
      <c r="J9" s="323"/>
      <c r="K9" s="55"/>
      <c r="L9" s="47"/>
      <c r="M9" s="47"/>
    </row>
    <row r="10" spans="1:13" ht="13.5" customHeight="1" x14ac:dyDescent="0.2">
      <c r="A10" s="989"/>
      <c r="B10" s="67"/>
      <c r="C10" s="67"/>
      <c r="D10" s="67"/>
      <c r="E10" s="55"/>
      <c r="F10" s="55"/>
      <c r="G10" s="55"/>
      <c r="H10" s="55"/>
      <c r="I10" s="55"/>
      <c r="J10" s="323"/>
      <c r="K10" s="55"/>
      <c r="L10" s="47"/>
      <c r="M10" s="47"/>
    </row>
    <row r="11" spans="1:13" ht="13.5" customHeight="1" x14ac:dyDescent="0.2">
      <c r="A11" s="989"/>
      <c r="B11" s="60"/>
      <c r="C11" s="60"/>
      <c r="D11" s="60"/>
      <c r="E11" s="196"/>
      <c r="F11" s="196"/>
      <c r="G11" s="196"/>
      <c r="H11" s="196"/>
      <c r="I11" s="196"/>
      <c r="J11" s="323"/>
      <c r="K11" s="55"/>
      <c r="L11" s="47"/>
      <c r="M11" s="47"/>
    </row>
    <row r="12" spans="1:13" ht="13.5" customHeight="1" x14ac:dyDescent="0.2">
      <c r="A12" s="989"/>
      <c r="B12" s="60"/>
      <c r="C12" s="60"/>
      <c r="D12" s="60"/>
      <c r="E12" s="196"/>
      <c r="F12" s="196"/>
      <c r="G12" s="196"/>
      <c r="H12" s="196"/>
      <c r="I12" s="196"/>
      <c r="J12" s="323"/>
      <c r="K12" s="55"/>
      <c r="L12" s="47"/>
      <c r="M12" s="47"/>
    </row>
    <row r="13" spans="1:13" ht="13.5" customHeight="1" x14ac:dyDescent="0.2">
      <c r="A13" s="989"/>
      <c r="B13" s="60"/>
      <c r="C13" s="60"/>
      <c r="D13" s="60"/>
      <c r="E13" s="196"/>
      <c r="F13" s="196"/>
      <c r="G13" s="196"/>
      <c r="H13" s="196"/>
      <c r="I13" s="196"/>
      <c r="J13" s="323"/>
      <c r="K13" s="55"/>
      <c r="L13" s="47"/>
      <c r="M13" s="47"/>
    </row>
    <row r="14" spans="1:13" ht="13.5" customHeight="1" x14ac:dyDescent="0.2">
      <c r="A14" s="989"/>
      <c r="B14" s="60"/>
      <c r="C14" s="60"/>
      <c r="D14" s="60"/>
      <c r="E14" s="196"/>
      <c r="F14" s="196"/>
      <c r="G14" s="196"/>
      <c r="H14" s="196"/>
      <c r="I14" s="196"/>
      <c r="J14" s="323"/>
      <c r="K14" s="55"/>
      <c r="L14" s="47"/>
      <c r="M14" s="47"/>
    </row>
    <row r="15" spans="1:13" ht="13.5" customHeight="1" x14ac:dyDescent="0.2">
      <c r="A15" s="990"/>
      <c r="B15" s="991"/>
      <c r="C15" s="992"/>
      <c r="D15" s="992"/>
      <c r="E15" s="992"/>
      <c r="F15" s="992"/>
      <c r="G15" s="992"/>
      <c r="H15" s="992"/>
      <c r="I15" s="992"/>
      <c r="J15" s="337"/>
      <c r="K15" s="337"/>
      <c r="L15" s="47"/>
      <c r="M15" s="47"/>
    </row>
    <row r="16" spans="1:13" ht="13.5" customHeight="1" x14ac:dyDescent="0.2">
      <c r="A16" s="83"/>
      <c r="B16" s="60"/>
      <c r="C16" s="196"/>
      <c r="D16" s="196"/>
      <c r="E16" s="196"/>
      <c r="F16" s="196"/>
      <c r="G16" s="196"/>
      <c r="H16" s="196"/>
      <c r="I16" s="196"/>
      <c r="J16" s="337"/>
      <c r="K16" s="337"/>
      <c r="L16" s="47"/>
      <c r="M16" s="47"/>
    </row>
    <row r="17" spans="1:13" ht="13.5" customHeight="1" x14ac:dyDescent="0.2">
      <c r="A17" s="83"/>
      <c r="B17" s="60"/>
      <c r="C17" s="196"/>
      <c r="D17" s="196"/>
      <c r="E17" s="196"/>
      <c r="F17" s="196"/>
      <c r="G17" s="196"/>
      <c r="H17" s="196"/>
      <c r="I17" s="196"/>
      <c r="J17" s="337"/>
      <c r="K17" s="337"/>
      <c r="L17" s="47"/>
      <c r="M17" s="47"/>
    </row>
    <row r="18" spans="1:13" ht="13.5" customHeight="1" x14ac:dyDescent="0.25">
      <c r="A18" s="81"/>
      <c r="B18" s="81"/>
      <c r="C18" s="202"/>
      <c r="D18" s="202"/>
      <c r="E18" s="55"/>
      <c r="F18" s="55"/>
      <c r="G18" s="55"/>
      <c r="H18" s="55"/>
      <c r="I18" s="55"/>
      <c r="J18" s="55"/>
      <c r="K18" s="55"/>
      <c r="L18" s="47"/>
      <c r="M18" s="47"/>
    </row>
    <row r="19" spans="1:13" ht="13.5" customHeight="1" x14ac:dyDescent="0.2">
      <c r="A19" s="993"/>
      <c r="B19" s="60"/>
      <c r="C19" s="191"/>
      <c r="D19" s="60"/>
      <c r="E19" s="191"/>
      <c r="F19" s="267"/>
      <c r="G19" s="191"/>
      <c r="H19" s="267"/>
      <c r="I19" s="65"/>
      <c r="J19" s="196"/>
      <c r="K19" s="988"/>
      <c r="L19" s="47"/>
      <c r="M19" s="47"/>
    </row>
    <row r="20" spans="1:13" ht="13.5" customHeight="1" x14ac:dyDescent="0.2">
      <c r="A20" s="81"/>
      <c r="B20" s="67"/>
      <c r="C20" s="67"/>
      <c r="D20" s="67"/>
      <c r="E20" s="55"/>
      <c r="F20" s="55"/>
      <c r="G20" s="55"/>
      <c r="H20" s="55"/>
      <c r="I20" s="55"/>
      <c r="J20" s="262"/>
      <c r="K20" s="262"/>
      <c r="L20" s="47"/>
      <c r="M20" s="47"/>
    </row>
    <row r="21" spans="1:13" ht="13.5" customHeight="1" x14ac:dyDescent="0.2">
      <c r="A21" s="989"/>
      <c r="B21" s="60"/>
      <c r="C21" s="60"/>
      <c r="D21" s="60"/>
      <c r="E21" s="196"/>
      <c r="F21" s="196"/>
      <c r="G21" s="196"/>
      <c r="H21" s="196"/>
      <c r="I21" s="196"/>
      <c r="J21" s="346"/>
      <c r="K21" s="196"/>
      <c r="L21" s="47"/>
      <c r="M21" s="47"/>
    </row>
    <row r="22" spans="1:13" ht="13.5" customHeight="1" x14ac:dyDescent="0.2">
      <c r="A22" s="989"/>
      <c r="B22" s="60"/>
      <c r="C22" s="60"/>
      <c r="D22" s="60"/>
      <c r="E22" s="196"/>
      <c r="F22" s="196"/>
      <c r="G22" s="196"/>
      <c r="H22" s="196"/>
      <c r="I22" s="196"/>
      <c r="J22" s="346"/>
      <c r="K22" s="196"/>
      <c r="L22" s="47"/>
      <c r="M22" s="47"/>
    </row>
    <row r="23" spans="1:13" ht="13.5" customHeight="1" x14ac:dyDescent="0.2">
      <c r="A23" s="989"/>
      <c r="B23" s="60"/>
      <c r="C23" s="60"/>
      <c r="D23" s="60"/>
      <c r="E23" s="196"/>
      <c r="F23" s="196"/>
      <c r="G23" s="196"/>
      <c r="H23" s="196"/>
      <c r="I23" s="196"/>
      <c r="J23" s="346"/>
      <c r="K23" s="196"/>
      <c r="L23" s="47"/>
      <c r="M23" s="47"/>
    </row>
    <row r="24" spans="1:13" ht="13.5" customHeight="1" x14ac:dyDescent="0.2">
      <c r="A24" s="2344" t="s">
        <v>819</v>
      </c>
      <c r="B24" s="67"/>
      <c r="C24" s="67"/>
      <c r="D24" s="67"/>
      <c r="E24" s="55"/>
      <c r="F24" s="55"/>
      <c r="G24" s="55"/>
      <c r="H24" s="55"/>
      <c r="I24" s="55"/>
      <c r="J24" s="323"/>
      <c r="K24" s="55"/>
      <c r="L24" s="47"/>
      <c r="M24" s="47"/>
    </row>
    <row r="25" spans="1:13" ht="13.5" customHeight="1" x14ac:dyDescent="0.2">
      <c r="A25" s="271" t="s">
        <v>619</v>
      </c>
      <c r="B25" s="67"/>
      <c r="C25" s="67"/>
      <c r="D25" s="67"/>
      <c r="E25" s="55"/>
      <c r="F25" s="55"/>
      <c r="G25" s="55"/>
      <c r="H25" s="55"/>
      <c r="I25" s="55"/>
      <c r="J25" s="323"/>
      <c r="K25" s="55"/>
      <c r="L25" s="47"/>
      <c r="M25" s="47"/>
    </row>
    <row r="26" spans="1:13" ht="13.5" customHeight="1" x14ac:dyDescent="0.25">
      <c r="A26" s="47"/>
      <c r="B26" s="47"/>
      <c r="C26" s="87"/>
      <c r="D26" s="47"/>
      <c r="E26" s="47"/>
      <c r="F26" s="47"/>
      <c r="G26" s="47"/>
      <c r="H26" s="47"/>
      <c r="I26" s="47"/>
      <c r="J26" s="47"/>
      <c r="K26" s="196"/>
      <c r="L26" s="47"/>
      <c r="M26" s="47"/>
    </row>
    <row r="27" spans="1:13" ht="13.5" customHeight="1" x14ac:dyDescent="0.2">
      <c r="A27" s="47"/>
      <c r="B27" s="60"/>
      <c r="C27" s="60"/>
      <c r="D27" s="60"/>
      <c r="E27" s="196"/>
      <c r="F27" s="196"/>
      <c r="G27" s="196"/>
      <c r="H27" s="196"/>
      <c r="I27" s="196"/>
      <c r="J27" s="47"/>
      <c r="K27" s="196"/>
      <c r="L27" s="47"/>
      <c r="M27" s="47"/>
    </row>
    <row r="28" spans="1:13" ht="13.5" customHeight="1" x14ac:dyDescent="0.2">
      <c r="A28" s="47"/>
      <c r="B28" s="60"/>
      <c r="C28" s="60"/>
      <c r="D28" s="60"/>
      <c r="E28" s="196"/>
      <c r="F28" s="196"/>
      <c r="G28" s="196"/>
      <c r="H28" s="196"/>
      <c r="I28" s="196"/>
      <c r="J28" s="47"/>
      <c r="K28" s="337"/>
      <c r="L28" s="47"/>
      <c r="M28" s="47"/>
    </row>
    <row r="29" spans="1:13" ht="13.5" customHeight="1" x14ac:dyDescent="0.2">
      <c r="A29" s="990"/>
      <c r="B29" s="991"/>
      <c r="C29" s="992"/>
      <c r="D29" s="992"/>
      <c r="E29" s="992"/>
      <c r="F29" s="992"/>
      <c r="G29" s="992"/>
      <c r="H29" s="992"/>
      <c r="I29" s="992"/>
      <c r="J29" s="346"/>
      <c r="K29" s="262"/>
      <c r="L29" s="47"/>
      <c r="M29" s="47"/>
    </row>
    <row r="30" spans="1:13" ht="13.5" customHeight="1" x14ac:dyDescent="0.2">
      <c r="A30" s="81"/>
      <c r="B30" s="56"/>
      <c r="C30" s="335"/>
      <c r="D30" s="335"/>
      <c r="E30" s="335"/>
      <c r="F30" s="335"/>
      <c r="G30" s="335"/>
      <c r="H30" s="335"/>
      <c r="I30" s="335"/>
      <c r="J30" s="346"/>
      <c r="K30" s="53"/>
      <c r="L30" s="47"/>
      <c r="M30" s="47"/>
    </row>
    <row r="31" spans="1:13" ht="13.5" customHeight="1" x14ac:dyDescent="0.25">
      <c r="A31" s="77"/>
      <c r="B31" s="77"/>
      <c r="C31" s="167"/>
      <c r="D31" s="53"/>
      <c r="E31" s="53"/>
      <c r="F31" s="53"/>
      <c r="G31" s="53"/>
      <c r="H31" s="53"/>
      <c r="I31" s="53"/>
      <c r="J31" s="337"/>
      <c r="K31" s="988"/>
      <c r="L31" s="47"/>
      <c r="M31" s="47"/>
    </row>
    <row r="32" spans="1:13" ht="13.5" customHeight="1" x14ac:dyDescent="0.2">
      <c r="A32" s="993"/>
      <c r="B32" s="60"/>
      <c r="C32" s="191"/>
      <c r="D32" s="60"/>
      <c r="E32" s="191"/>
      <c r="F32" s="267"/>
      <c r="G32" s="191"/>
      <c r="H32" s="267"/>
      <c r="I32" s="65"/>
      <c r="J32" s="262"/>
      <c r="K32" s="262"/>
      <c r="L32" s="47"/>
      <c r="M32" s="47"/>
    </row>
    <row r="33" spans="1:13" ht="13.5" customHeight="1" x14ac:dyDescent="0.2">
      <c r="A33" s="81"/>
      <c r="B33" s="67"/>
      <c r="C33" s="67"/>
      <c r="D33" s="67"/>
      <c r="E33" s="55"/>
      <c r="F33" s="55"/>
      <c r="G33" s="55"/>
      <c r="H33" s="55"/>
      <c r="I33" s="55"/>
      <c r="J33" s="77"/>
      <c r="K33" s="196"/>
      <c r="L33" s="47"/>
      <c r="M33" s="47"/>
    </row>
    <row r="34" spans="1:13" ht="13.5" customHeight="1" x14ac:dyDescent="0.2">
      <c r="A34" s="989"/>
      <c r="B34" s="60"/>
      <c r="C34" s="60"/>
      <c r="D34" s="60"/>
      <c r="E34" s="196"/>
      <c r="F34" s="196"/>
      <c r="G34" s="196"/>
      <c r="H34" s="196"/>
      <c r="I34" s="196"/>
      <c r="J34" s="196"/>
      <c r="K34" s="196"/>
      <c r="L34" s="47"/>
      <c r="M34" s="47"/>
    </row>
    <row r="35" spans="1:13" ht="13.5" customHeight="1" x14ac:dyDescent="0.2">
      <c r="A35" s="989"/>
      <c r="B35" s="60"/>
      <c r="C35" s="60"/>
      <c r="D35" s="60"/>
      <c r="E35" s="196"/>
      <c r="F35" s="196"/>
      <c r="G35" s="196"/>
      <c r="H35" s="196"/>
      <c r="I35" s="196"/>
      <c r="J35" s="262"/>
      <c r="K35" s="196"/>
      <c r="L35" s="47"/>
      <c r="M35" s="47"/>
    </row>
    <row r="36" spans="1:13" ht="13.5" customHeight="1" x14ac:dyDescent="0.2">
      <c r="A36" s="989"/>
      <c r="B36" s="60"/>
      <c r="C36" s="60"/>
      <c r="D36" s="60"/>
      <c r="E36" s="196"/>
      <c r="F36" s="196"/>
      <c r="G36" s="196"/>
      <c r="H36" s="196"/>
      <c r="I36" s="196"/>
      <c r="J36" s="346"/>
      <c r="K36" s="55"/>
      <c r="L36" s="47"/>
      <c r="M36" s="47"/>
    </row>
    <row r="37" spans="1:13" ht="13.5" customHeight="1" x14ac:dyDescent="0.2">
      <c r="A37" s="989"/>
      <c r="B37" s="67"/>
      <c r="C37" s="67"/>
      <c r="D37" s="67"/>
      <c r="E37" s="55"/>
      <c r="F37" s="55"/>
      <c r="G37" s="55"/>
      <c r="H37" s="55"/>
      <c r="I37" s="55"/>
      <c r="J37" s="346"/>
      <c r="K37" s="55"/>
      <c r="L37" s="47"/>
      <c r="M37" s="47"/>
    </row>
    <row r="38" spans="1:13" ht="13.5" customHeight="1" x14ac:dyDescent="0.2">
      <c r="A38" s="989"/>
      <c r="B38" s="67"/>
      <c r="C38" s="67"/>
      <c r="D38" s="67"/>
      <c r="E38" s="55"/>
      <c r="F38" s="55"/>
      <c r="G38" s="55"/>
      <c r="H38" s="55"/>
      <c r="I38" s="55"/>
      <c r="J38" s="346"/>
      <c r="K38" s="196"/>
      <c r="L38" s="47"/>
      <c r="M38" s="47"/>
    </row>
    <row r="39" spans="1:13" ht="13.5" customHeight="1" x14ac:dyDescent="0.2">
      <c r="A39" s="989"/>
      <c r="B39" s="60"/>
      <c r="C39" s="60"/>
      <c r="D39" s="60"/>
      <c r="E39" s="196"/>
      <c r="F39" s="196"/>
      <c r="G39" s="196"/>
      <c r="H39" s="196"/>
      <c r="I39" s="196"/>
      <c r="J39" s="323"/>
      <c r="K39" s="196"/>
      <c r="L39" s="47"/>
      <c r="M39" s="47"/>
    </row>
    <row r="40" spans="1:13" ht="13.5" customHeight="1" x14ac:dyDescent="0.2">
      <c r="A40" s="989"/>
      <c r="B40" s="60"/>
      <c r="C40" s="60"/>
      <c r="D40" s="60"/>
      <c r="E40" s="196"/>
      <c r="F40" s="196"/>
      <c r="G40" s="196"/>
      <c r="H40" s="196"/>
      <c r="I40" s="196"/>
      <c r="J40" s="323"/>
      <c r="K40" s="262"/>
      <c r="L40" s="47"/>
      <c r="M40" s="47"/>
    </row>
    <row r="41" spans="1:13" ht="13.5" customHeight="1" x14ac:dyDescent="0.2">
      <c r="A41" s="990"/>
      <c r="B41" s="56"/>
      <c r="C41" s="335"/>
      <c r="D41" s="335"/>
      <c r="E41" s="335"/>
      <c r="F41" s="335"/>
      <c r="G41" s="335"/>
      <c r="H41" s="335"/>
      <c r="I41" s="335"/>
      <c r="J41" s="346"/>
      <c r="K41" s="262"/>
      <c r="L41" s="47"/>
      <c r="M41" s="47"/>
    </row>
    <row r="42" spans="1:13" ht="13.5" customHeight="1" x14ac:dyDescent="0.2">
      <c r="A42" s="81"/>
      <c r="B42" s="56"/>
      <c r="C42" s="335"/>
      <c r="D42" s="335"/>
      <c r="E42" s="335"/>
      <c r="F42" s="335"/>
      <c r="G42" s="335"/>
      <c r="H42" s="335"/>
      <c r="I42" s="335"/>
      <c r="J42" s="346"/>
      <c r="K42" s="191"/>
      <c r="L42" s="47"/>
      <c r="M42" s="47"/>
    </row>
    <row r="43" spans="1:13" ht="13.5" customHeight="1" x14ac:dyDescent="0.2">
      <c r="A43" s="190"/>
      <c r="B43" s="191"/>
      <c r="C43" s="191"/>
      <c r="D43" s="191"/>
      <c r="E43" s="191"/>
      <c r="F43" s="191"/>
      <c r="G43" s="191"/>
      <c r="H43" s="191"/>
      <c r="I43" s="191"/>
      <c r="J43" s="262"/>
      <c r="K43" s="988"/>
      <c r="L43" s="47"/>
      <c r="M43" s="47"/>
    </row>
    <row r="44" spans="1:13" ht="13.5" customHeight="1" x14ac:dyDescent="0.2">
      <c r="A44" s="993"/>
      <c r="B44" s="60"/>
      <c r="C44" s="191"/>
      <c r="D44" s="60"/>
      <c r="E44" s="191"/>
      <c r="F44" s="267"/>
      <c r="G44" s="191"/>
      <c r="H44" s="267"/>
      <c r="I44" s="65"/>
      <c r="J44" s="262"/>
      <c r="K44" s="262"/>
      <c r="L44" s="47"/>
      <c r="M44" s="47"/>
    </row>
    <row r="45" spans="1:13" ht="13.5" customHeight="1" x14ac:dyDescent="0.2">
      <c r="A45" s="81"/>
      <c r="B45" s="67"/>
      <c r="C45" s="67"/>
      <c r="D45" s="67"/>
      <c r="E45" s="55"/>
      <c r="F45" s="55"/>
      <c r="G45" s="55"/>
      <c r="H45" s="55"/>
      <c r="I45" s="55"/>
      <c r="J45" s="189"/>
      <c r="K45" s="55"/>
    </row>
    <row r="46" spans="1:13" ht="13.5" customHeight="1" x14ac:dyDescent="0.2">
      <c r="A46" s="1361" t="s">
        <v>820</v>
      </c>
      <c r="B46" s="321"/>
      <c r="C46" s="321"/>
      <c r="D46" s="321"/>
      <c r="E46" s="321"/>
      <c r="F46" s="321"/>
      <c r="G46" s="55"/>
      <c r="H46" s="55"/>
      <c r="I46" s="55"/>
      <c r="J46" s="322"/>
      <c r="K46" s="55"/>
    </row>
    <row r="47" spans="1:13" ht="13.5" customHeight="1" x14ac:dyDescent="0.25">
      <c r="G47" s="55"/>
      <c r="H47" s="55"/>
      <c r="I47" s="55"/>
      <c r="J47" s="262"/>
      <c r="K47" s="55"/>
    </row>
    <row r="48" spans="1:13" ht="13.5" customHeight="1" x14ac:dyDescent="0.25">
      <c r="A48" s="1359" t="s">
        <v>821</v>
      </c>
      <c r="G48" s="55"/>
      <c r="H48" s="55"/>
      <c r="I48" s="55"/>
      <c r="J48" s="323"/>
      <c r="K48" s="55"/>
    </row>
    <row r="49" spans="1:11" ht="13.5" customHeight="1" x14ac:dyDescent="0.2">
      <c r="A49" s="324" t="s">
        <v>142</v>
      </c>
      <c r="B49" s="325" t="s">
        <v>822</v>
      </c>
      <c r="C49" s="326" t="s">
        <v>823</v>
      </c>
      <c r="D49" s="326" t="s">
        <v>824</v>
      </c>
      <c r="E49" s="326" t="s">
        <v>825</v>
      </c>
      <c r="F49" s="327" t="s">
        <v>826</v>
      </c>
      <c r="J49" s="323"/>
      <c r="K49" s="55"/>
    </row>
    <row r="50" spans="1:11" ht="13.5" customHeight="1" x14ac:dyDescent="0.2">
      <c r="A50" s="328" t="s">
        <v>827</v>
      </c>
      <c r="B50" s="329">
        <v>59</v>
      </c>
      <c r="C50" s="330">
        <v>54</v>
      </c>
      <c r="D50" s="330">
        <v>80</v>
      </c>
      <c r="E50" s="330">
        <v>90</v>
      </c>
      <c r="F50" s="331">
        <v>77</v>
      </c>
      <c r="J50" s="323"/>
      <c r="K50" s="196"/>
    </row>
    <row r="51" spans="1:11" ht="13.5" customHeight="1" x14ac:dyDescent="0.2">
      <c r="A51" s="328" t="s">
        <v>828</v>
      </c>
      <c r="B51" s="332">
        <v>58</v>
      </c>
      <c r="C51" s="330">
        <v>53</v>
      </c>
      <c r="D51" s="330">
        <v>75</v>
      </c>
      <c r="E51" s="330">
        <v>90</v>
      </c>
      <c r="F51" s="331">
        <v>76</v>
      </c>
      <c r="G51" s="333"/>
      <c r="H51" s="55"/>
      <c r="I51" s="55"/>
      <c r="J51" s="323"/>
      <c r="K51" s="196"/>
    </row>
    <row r="52" spans="1:11" ht="13.5" customHeight="1" x14ac:dyDescent="0.2">
      <c r="A52" s="328" t="s">
        <v>829</v>
      </c>
      <c r="B52" s="332">
        <v>1</v>
      </c>
      <c r="C52" s="330">
        <v>2</v>
      </c>
      <c r="D52" s="330">
        <v>6</v>
      </c>
      <c r="E52" s="330">
        <v>7</v>
      </c>
      <c r="F52" s="331">
        <v>3</v>
      </c>
      <c r="G52" s="334"/>
      <c r="I52" s="335"/>
      <c r="J52" s="262"/>
      <c r="K52" s="262"/>
    </row>
    <row r="53" spans="1:11" ht="13.5" customHeight="1" x14ac:dyDescent="0.2">
      <c r="A53" s="328" t="s">
        <v>830</v>
      </c>
      <c r="B53" s="332">
        <v>5</v>
      </c>
      <c r="C53" s="330">
        <v>4</v>
      </c>
      <c r="D53" s="330">
        <v>20</v>
      </c>
      <c r="E53" s="330">
        <v>3</v>
      </c>
      <c r="F53" s="331">
        <v>3</v>
      </c>
      <c r="G53" s="336"/>
      <c r="H53" s="189"/>
      <c r="I53" s="335"/>
      <c r="J53" s="262"/>
      <c r="K53" s="262"/>
    </row>
    <row r="54" spans="1:11" ht="13.5" customHeight="1" x14ac:dyDescent="0.2">
      <c r="A54" s="328" t="s">
        <v>831</v>
      </c>
      <c r="B54" s="332">
        <v>2</v>
      </c>
      <c r="C54" s="330">
        <v>2</v>
      </c>
      <c r="D54" s="330">
        <v>4</v>
      </c>
      <c r="E54" s="330">
        <v>6</v>
      </c>
      <c r="F54" s="331">
        <v>3</v>
      </c>
      <c r="G54" s="336"/>
      <c r="H54" s="63"/>
      <c r="I54" s="196"/>
      <c r="J54" s="337"/>
      <c r="K54" s="337"/>
    </row>
    <row r="55" spans="1:11" ht="13.5" customHeight="1" x14ac:dyDescent="0.2">
      <c r="A55" s="338" t="s">
        <v>832</v>
      </c>
      <c r="B55" s="339">
        <v>0.1</v>
      </c>
      <c r="C55" s="340">
        <v>0.12</v>
      </c>
      <c r="D55" s="340">
        <v>0.25</v>
      </c>
      <c r="E55" s="340">
        <v>0.15</v>
      </c>
      <c r="F55" s="341">
        <v>0.1</v>
      </c>
      <c r="G55" s="334"/>
      <c r="H55" s="193"/>
      <c r="I55" s="66"/>
      <c r="J55" s="322"/>
      <c r="K55" s="342"/>
    </row>
    <row r="56" spans="1:11" ht="13.5" customHeight="1" x14ac:dyDescent="0.25">
      <c r="A56" s="1"/>
      <c r="G56" s="334"/>
      <c r="H56" s="193"/>
      <c r="I56" s="55"/>
      <c r="J56" s="262"/>
      <c r="K56" s="262"/>
    </row>
    <row r="57" spans="1:11" ht="13.5" customHeight="1" x14ac:dyDescent="0.2">
      <c r="A57" s="1362" t="s">
        <v>833</v>
      </c>
      <c r="B57" s="321"/>
      <c r="C57" s="321"/>
      <c r="D57" s="321"/>
      <c r="E57" s="321"/>
      <c r="F57" s="321"/>
      <c r="G57" s="343"/>
      <c r="H57" s="193"/>
      <c r="I57" s="55"/>
      <c r="J57" s="323"/>
      <c r="K57" s="55"/>
    </row>
    <row r="58" spans="1:11" ht="13.5" customHeight="1" x14ac:dyDescent="0.2">
      <c r="A58" s="344" t="s">
        <v>142</v>
      </c>
      <c r="B58" s="326" t="s">
        <v>822</v>
      </c>
      <c r="C58" s="326" t="s">
        <v>823</v>
      </c>
      <c r="D58" s="326" t="s">
        <v>824</v>
      </c>
      <c r="E58" s="326" t="s">
        <v>825</v>
      </c>
      <c r="F58" s="327" t="s">
        <v>826</v>
      </c>
      <c r="G58" s="193"/>
      <c r="H58" s="193"/>
      <c r="I58" s="55"/>
      <c r="J58" s="323"/>
      <c r="K58" s="55"/>
    </row>
    <row r="59" spans="1:11" ht="13.5" customHeight="1" x14ac:dyDescent="0.2">
      <c r="A59" s="328" t="s">
        <v>827</v>
      </c>
      <c r="B59" s="329">
        <v>16</v>
      </c>
      <c r="C59" s="330">
        <v>16</v>
      </c>
      <c r="D59" s="330">
        <v>32</v>
      </c>
      <c r="E59" s="330">
        <v>36</v>
      </c>
      <c r="F59" s="331">
        <v>33</v>
      </c>
      <c r="G59" s="270"/>
      <c r="H59" s="270"/>
      <c r="I59" s="55"/>
      <c r="J59" s="323"/>
      <c r="K59" s="55"/>
    </row>
    <row r="60" spans="1:11" ht="13.5" customHeight="1" x14ac:dyDescent="0.2">
      <c r="A60" s="328" t="s">
        <v>828</v>
      </c>
      <c r="B60" s="332">
        <v>12</v>
      </c>
      <c r="C60" s="330">
        <v>15</v>
      </c>
      <c r="D60" s="330">
        <v>29</v>
      </c>
      <c r="E60" s="330">
        <v>34</v>
      </c>
      <c r="F60" s="331">
        <v>32</v>
      </c>
      <c r="G60" s="333"/>
      <c r="I60" s="55"/>
      <c r="J60" s="323"/>
      <c r="K60" s="55"/>
    </row>
    <row r="61" spans="1:11" ht="13.5" customHeight="1" x14ac:dyDescent="0.2">
      <c r="A61" s="328" t="s">
        <v>829</v>
      </c>
      <c r="B61" s="332">
        <v>5</v>
      </c>
      <c r="C61" s="330">
        <v>4</v>
      </c>
      <c r="D61" s="330">
        <v>4</v>
      </c>
      <c r="E61" s="330">
        <v>2</v>
      </c>
      <c r="F61" s="331">
        <v>7</v>
      </c>
      <c r="G61" s="345"/>
      <c r="H61" s="55"/>
      <c r="I61" s="55"/>
      <c r="J61" s="323"/>
      <c r="K61" s="55"/>
    </row>
    <row r="62" spans="1:11" ht="13.5" customHeight="1" x14ac:dyDescent="0.2">
      <c r="A62" s="328" t="s">
        <v>830</v>
      </c>
      <c r="B62" s="332">
        <v>4</v>
      </c>
      <c r="C62" s="330">
        <v>4</v>
      </c>
      <c r="D62" s="330">
        <v>6</v>
      </c>
      <c r="E62" s="330">
        <v>10</v>
      </c>
      <c r="F62" s="331">
        <v>4</v>
      </c>
      <c r="G62" s="345"/>
      <c r="H62" s="196"/>
      <c r="I62" s="196"/>
      <c r="J62" s="346"/>
      <c r="K62" s="196"/>
    </row>
    <row r="63" spans="1:11" ht="13.5" customHeight="1" x14ac:dyDescent="0.2">
      <c r="A63" s="328" t="s">
        <v>831</v>
      </c>
      <c r="B63" s="332">
        <v>6</v>
      </c>
      <c r="C63" s="330">
        <v>7</v>
      </c>
      <c r="D63" s="330">
        <v>10</v>
      </c>
      <c r="E63" s="330">
        <v>3</v>
      </c>
      <c r="F63" s="331">
        <v>6</v>
      </c>
      <c r="G63" s="347"/>
      <c r="H63" s="196"/>
      <c r="I63" s="196"/>
      <c r="J63" s="346"/>
      <c r="K63" s="196"/>
    </row>
    <row r="64" spans="1:11" s="172" customFormat="1" ht="13.5" customHeight="1" x14ac:dyDescent="0.2">
      <c r="A64" s="338" t="s">
        <v>832</v>
      </c>
      <c r="B64" s="339">
        <v>0.42</v>
      </c>
      <c r="C64" s="340">
        <v>0.46</v>
      </c>
      <c r="D64" s="340">
        <v>0.36</v>
      </c>
      <c r="E64" s="340">
        <v>0.28000000000000003</v>
      </c>
      <c r="F64" s="341">
        <v>0.32</v>
      </c>
      <c r="G64" s="345"/>
      <c r="H64" s="335"/>
      <c r="I64" s="335"/>
      <c r="J64" s="262"/>
      <c r="K64" s="262"/>
    </row>
    <row r="65" spans="1:11" ht="13.5" customHeight="1" x14ac:dyDescent="0.25">
      <c r="G65" s="348"/>
      <c r="H65" s="349"/>
      <c r="I65" s="349"/>
      <c r="J65" s="77"/>
      <c r="K65" s="349"/>
    </row>
    <row r="66" spans="1:11" ht="13.5" customHeight="1" x14ac:dyDescent="0.25">
      <c r="G66" s="343"/>
      <c r="H66" s="34"/>
      <c r="I66" s="34"/>
      <c r="J66" s="34"/>
      <c r="K66" s="34"/>
    </row>
    <row r="67" spans="1:11" ht="13.5" customHeight="1" x14ac:dyDescent="0.25">
      <c r="G67" s="189"/>
      <c r="H67" s="189"/>
      <c r="I67" s="189"/>
      <c r="J67" s="189"/>
      <c r="K67" s="189"/>
    </row>
    <row r="68" spans="1:11" ht="13.5" customHeight="1" x14ac:dyDescent="0.25">
      <c r="A68" s="47"/>
      <c r="B68" s="47"/>
      <c r="C68" s="87"/>
      <c r="D68" s="47"/>
      <c r="E68" s="47"/>
      <c r="F68" s="47"/>
      <c r="G68" s="47"/>
      <c r="H68" s="47"/>
      <c r="I68" s="47"/>
      <c r="J68" s="47"/>
      <c r="K68" s="47"/>
    </row>
    <row r="69" spans="1:11" ht="13.5" customHeight="1" x14ac:dyDescent="0.25">
      <c r="A69" s="47"/>
      <c r="B69" s="47"/>
      <c r="C69" s="87"/>
      <c r="D69" s="47"/>
      <c r="E69" s="47"/>
      <c r="F69" s="47"/>
      <c r="G69" s="47"/>
      <c r="H69" s="47"/>
      <c r="I69" s="47"/>
      <c r="J69" s="47"/>
      <c r="K69" s="47"/>
    </row>
  </sheetData>
  <printOptions horizontalCentered="1"/>
  <pageMargins left="0.7" right="0.7" top="0.75" bottom="0.75" header="0.3" footer="0.3"/>
  <pageSetup paperSize="9" scale="77" orientation="portrait" r:id="rId1"/>
  <headerFooter>
    <oddHeader>&amp;R&amp;"Arial,Normal"&amp;8Risk</oddHeader>
    <oddFooter>&amp;C&amp;7Fact book - Q4 2016</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sheetPr>
  <dimension ref="A1:T67"/>
  <sheetViews>
    <sheetView view="pageLayout" zoomScaleNormal="100" zoomScaleSheetLayoutView="100" workbookViewId="0">
      <selection activeCell="A11" sqref="A11"/>
    </sheetView>
  </sheetViews>
  <sheetFormatPr defaultRowHeight="13.5" customHeight="1" x14ac:dyDescent="0.25"/>
  <cols>
    <col min="1" max="1" width="31.33203125" style="2347" customWidth="1"/>
    <col min="2" max="2" width="8.1640625" style="2347" customWidth="1"/>
    <col min="3" max="3" width="7.6640625" style="2348" customWidth="1"/>
    <col min="4" max="4" width="8" style="2347" customWidth="1"/>
    <col min="5" max="11" width="7.6640625" style="2347" customWidth="1"/>
    <col min="12" max="12" width="9.33203125" style="2347" customWidth="1"/>
    <col min="13" max="13" width="7.5" style="2347" customWidth="1"/>
    <col min="14" max="16384" width="9.33203125" style="2347"/>
  </cols>
  <sheetData>
    <row r="1" spans="1:11" ht="13.5" customHeight="1" x14ac:dyDescent="0.2">
      <c r="A1" s="2400" t="s">
        <v>834</v>
      </c>
      <c r="B1" s="2353"/>
      <c r="C1" s="2353"/>
      <c r="D1" s="2353"/>
      <c r="E1" s="2353"/>
      <c r="F1" s="2353"/>
      <c r="G1" s="2353"/>
      <c r="H1" s="2353"/>
      <c r="I1" s="2353"/>
      <c r="J1" s="2353"/>
      <c r="K1" s="2353"/>
    </row>
    <row r="2" spans="1:11" ht="13.5" customHeight="1" x14ac:dyDescent="0.2">
      <c r="A2" s="2399" t="s">
        <v>1468</v>
      </c>
      <c r="B2" s="2398"/>
      <c r="C2" s="2398"/>
      <c r="D2" s="2398"/>
      <c r="E2" s="2397"/>
      <c r="F2" s="2397"/>
      <c r="G2" s="2397"/>
      <c r="H2" s="2397"/>
      <c r="I2" s="2397"/>
      <c r="J2" s="2396"/>
      <c r="K2" s="2396"/>
    </row>
    <row r="3" spans="1:11" ht="13.5" customHeight="1" x14ac:dyDescent="0.2">
      <c r="A3" s="2399"/>
      <c r="B3" s="2398"/>
      <c r="C3" s="2398"/>
      <c r="D3" s="2398"/>
      <c r="E3" s="2397"/>
      <c r="F3" s="2397"/>
      <c r="G3" s="2397"/>
      <c r="H3" s="2397"/>
      <c r="I3" s="2397"/>
      <c r="J3" s="2396"/>
      <c r="K3" s="2396"/>
    </row>
    <row r="4" spans="1:11" ht="13.5" customHeight="1" x14ac:dyDescent="0.25">
      <c r="A4" s="2379" t="s">
        <v>1467</v>
      </c>
      <c r="B4" s="2352"/>
      <c r="C4" s="2355"/>
      <c r="D4" s="2349"/>
      <c r="E4" s="2349"/>
      <c r="F4" s="2349"/>
      <c r="G4" s="2349"/>
      <c r="H4" s="2349"/>
      <c r="I4" s="2349"/>
      <c r="J4" s="2352"/>
      <c r="K4" s="2349"/>
    </row>
    <row r="5" spans="1:11" ht="13.5" customHeight="1" thickBot="1" x14ac:dyDescent="0.25">
      <c r="A5" s="2377" t="s">
        <v>835</v>
      </c>
      <c r="B5" s="2375" t="s">
        <v>619</v>
      </c>
      <c r="C5" s="2373" t="s">
        <v>656</v>
      </c>
      <c r="D5" s="2375" t="s">
        <v>143</v>
      </c>
      <c r="E5" s="2373" t="s">
        <v>656</v>
      </c>
      <c r="F5" s="2375" t="s">
        <v>144</v>
      </c>
      <c r="G5" s="2373" t="s">
        <v>656</v>
      </c>
      <c r="H5" s="2375" t="s">
        <v>145</v>
      </c>
      <c r="I5" s="2373" t="s">
        <v>656</v>
      </c>
      <c r="J5" s="2375" t="s">
        <v>146</v>
      </c>
      <c r="K5" s="2373" t="s">
        <v>656</v>
      </c>
    </row>
    <row r="6" spans="1:11" ht="13.5" customHeight="1" x14ac:dyDescent="0.2">
      <c r="A6" s="2372"/>
      <c r="B6" s="2372"/>
      <c r="C6" s="2372"/>
      <c r="D6" s="2372"/>
      <c r="E6" s="2372"/>
      <c r="F6" s="2372"/>
      <c r="G6" s="2372"/>
      <c r="H6" s="2371"/>
      <c r="I6" s="2371"/>
      <c r="J6" s="2371"/>
      <c r="K6" s="2365"/>
    </row>
    <row r="7" spans="1:11" ht="13.5" customHeight="1" x14ac:dyDescent="0.2">
      <c r="A7" s="2368" t="s">
        <v>836</v>
      </c>
      <c r="B7" s="2366">
        <v>16.543451211512064</v>
      </c>
      <c r="C7" s="2366">
        <v>69.007704073792539</v>
      </c>
      <c r="D7" s="2366">
        <v>17.2</v>
      </c>
      <c r="E7" s="2366">
        <v>70.11</v>
      </c>
      <c r="F7" s="2366">
        <v>16.350000000000001</v>
      </c>
      <c r="G7" s="2366">
        <v>68.650000000000006</v>
      </c>
      <c r="H7" s="2366">
        <v>14.48</v>
      </c>
      <c r="I7" s="2366">
        <v>68.09</v>
      </c>
      <c r="J7" s="2366">
        <v>15.122999999999999</v>
      </c>
      <c r="K7" s="2366">
        <v>67.87</v>
      </c>
    </row>
    <row r="8" spans="1:11" ht="13.5" customHeight="1" x14ac:dyDescent="0.2">
      <c r="A8" s="2368" t="s">
        <v>837</v>
      </c>
      <c r="B8" s="2366">
        <v>2.3997673649005282</v>
      </c>
      <c r="C8" s="2366">
        <v>10.010150484668101</v>
      </c>
      <c r="D8" s="2366">
        <v>2.46</v>
      </c>
      <c r="E8" s="2366">
        <v>10.02</v>
      </c>
      <c r="F8" s="2366">
        <v>2.4</v>
      </c>
      <c r="G8" s="2366">
        <v>10.07</v>
      </c>
      <c r="H8" s="2366">
        <v>2.27</v>
      </c>
      <c r="I8" s="2366">
        <v>10.65</v>
      </c>
      <c r="J8" s="2366">
        <v>2.3809999999999998</v>
      </c>
      <c r="K8" s="2366">
        <v>10.686999999999999</v>
      </c>
    </row>
    <row r="9" spans="1:11" ht="13.5" customHeight="1" x14ac:dyDescent="0.2">
      <c r="A9" s="2368" t="s">
        <v>838</v>
      </c>
      <c r="B9" s="2366">
        <v>1.8152086478093739</v>
      </c>
      <c r="C9" s="2366">
        <v>7.5717804948130505</v>
      </c>
      <c r="D9" s="2366">
        <v>1.86</v>
      </c>
      <c r="E9" s="2366">
        <v>7.56</v>
      </c>
      <c r="F9" s="2366">
        <v>1.83</v>
      </c>
      <c r="G9" s="2366">
        <v>7.69</v>
      </c>
      <c r="H9" s="2366">
        <v>1.77</v>
      </c>
      <c r="I9" s="2366">
        <v>8.34</v>
      </c>
      <c r="J9" s="2366">
        <v>1.875</v>
      </c>
      <c r="K9" s="2366">
        <v>8.4160000000000004</v>
      </c>
    </row>
    <row r="10" spans="1:11" ht="13.5" customHeight="1" x14ac:dyDescent="0.2">
      <c r="A10" s="2368" t="s">
        <v>839</v>
      </c>
      <c r="B10" s="2366">
        <v>1.2196619849082353</v>
      </c>
      <c r="C10" s="2366">
        <v>5.0875764825923033</v>
      </c>
      <c r="D10" s="2366">
        <v>1.23</v>
      </c>
      <c r="E10" s="2366">
        <v>5.0199999999999996</v>
      </c>
      <c r="F10" s="2366">
        <v>1.24</v>
      </c>
      <c r="G10" s="2366">
        <v>5.22</v>
      </c>
      <c r="H10" s="2366">
        <v>1.27</v>
      </c>
      <c r="I10" s="2366">
        <v>5.96</v>
      </c>
      <c r="J10" s="2366">
        <v>1.351</v>
      </c>
      <c r="K10" s="2366">
        <v>6.0609999999999999</v>
      </c>
    </row>
    <row r="11" spans="1:11" ht="13.5" customHeight="1" thickBot="1" x14ac:dyDescent="0.25">
      <c r="A11" s="2364" t="s">
        <v>840</v>
      </c>
      <c r="B11" s="2384">
        <v>1.9952503383231202</v>
      </c>
      <c r="C11" s="2384">
        <v>8.3227884641340033</v>
      </c>
      <c r="D11" s="2384">
        <v>1.79</v>
      </c>
      <c r="E11" s="2384">
        <v>7.28</v>
      </c>
      <c r="F11" s="2384">
        <v>1.99</v>
      </c>
      <c r="G11" s="2384">
        <v>8.3699999999999992</v>
      </c>
      <c r="H11" s="2384">
        <v>1.48</v>
      </c>
      <c r="I11" s="2384">
        <v>6.95</v>
      </c>
      <c r="J11" s="2384">
        <v>1.552</v>
      </c>
      <c r="K11" s="2384">
        <v>6.9669999999999996</v>
      </c>
    </row>
    <row r="12" spans="1:11" ht="13.5" customHeight="1" x14ac:dyDescent="0.2">
      <c r="A12" s="2360" t="s">
        <v>445</v>
      </c>
      <c r="B12" s="2357">
        <f>SUM(B7:B11)</f>
        <v>23.973339547453321</v>
      </c>
      <c r="C12" s="2356">
        <v>1</v>
      </c>
      <c r="D12" s="2357">
        <f>SUM(D7:D11)</f>
        <v>24.54</v>
      </c>
      <c r="E12" s="2356">
        <v>1</v>
      </c>
      <c r="F12" s="2357">
        <v>23.809999999999995</v>
      </c>
      <c r="G12" s="2356">
        <v>1</v>
      </c>
      <c r="H12" s="2357">
        <v>21.27</v>
      </c>
      <c r="I12" s="2356">
        <v>1</v>
      </c>
      <c r="J12" s="2357">
        <v>22.281999999999996</v>
      </c>
      <c r="K12" s="2356">
        <v>1</v>
      </c>
    </row>
    <row r="13" spans="1:11" ht="13.5" customHeight="1" x14ac:dyDescent="0.2">
      <c r="A13" s="2395"/>
      <c r="B13" s="2394"/>
      <c r="C13" s="2393"/>
      <c r="D13" s="2394"/>
      <c r="E13" s="2393"/>
      <c r="F13" s="2393"/>
      <c r="G13" s="2393"/>
      <c r="H13" s="2393"/>
      <c r="I13" s="2393"/>
      <c r="J13" s="2393"/>
      <c r="K13" s="2393"/>
    </row>
    <row r="14" spans="1:11" ht="13.5" customHeight="1" x14ac:dyDescent="0.2">
      <c r="A14" s="2379" t="s">
        <v>1466</v>
      </c>
      <c r="B14" s="2353"/>
      <c r="C14" s="2353"/>
      <c r="D14" s="2353"/>
      <c r="E14" s="2353"/>
      <c r="F14" s="2353"/>
      <c r="G14" s="2353"/>
      <c r="H14" s="2353"/>
      <c r="I14" s="2353"/>
      <c r="J14" s="2353"/>
      <c r="K14" s="2353"/>
    </row>
    <row r="15" spans="1:11" ht="13.5" customHeight="1" thickBot="1" x14ac:dyDescent="0.25">
      <c r="A15" s="2377" t="s">
        <v>841</v>
      </c>
      <c r="B15" s="2375" t="s">
        <v>619</v>
      </c>
      <c r="C15" s="2373" t="s">
        <v>656</v>
      </c>
      <c r="D15" s="2375" t="s">
        <v>143</v>
      </c>
      <c r="E15" s="2373" t="s">
        <v>656</v>
      </c>
      <c r="F15" s="2375" t="s">
        <v>144</v>
      </c>
      <c r="G15" s="2373" t="s">
        <v>656</v>
      </c>
      <c r="H15" s="2375" t="s">
        <v>145</v>
      </c>
      <c r="I15" s="2373" t="s">
        <v>656</v>
      </c>
      <c r="J15" s="2375" t="s">
        <v>146</v>
      </c>
      <c r="K15" s="2373" t="s">
        <v>656</v>
      </c>
    </row>
    <row r="16" spans="1:11" ht="13.5" customHeight="1" x14ac:dyDescent="0.2">
      <c r="A16" s="2372"/>
      <c r="B16" s="2371"/>
      <c r="C16" s="2371"/>
      <c r="D16" s="2371"/>
      <c r="E16" s="2371"/>
      <c r="F16" s="2371"/>
      <c r="G16" s="2371"/>
      <c r="H16" s="2371"/>
      <c r="I16" s="2371"/>
      <c r="J16" s="2371"/>
      <c r="K16" s="2371"/>
    </row>
    <row r="17" spans="1:11" ht="13.5" customHeight="1" x14ac:dyDescent="0.2">
      <c r="A17" s="2368" t="s">
        <v>836</v>
      </c>
      <c r="B17" s="2366">
        <v>3.3564252489907549</v>
      </c>
      <c r="C17" s="2366">
        <v>31</v>
      </c>
      <c r="D17" s="2366">
        <v>3.1291136705057587</v>
      </c>
      <c r="E17" s="2366">
        <v>26</v>
      </c>
      <c r="F17" s="2366">
        <v>3.05</v>
      </c>
      <c r="G17" s="2366">
        <v>25.6</v>
      </c>
      <c r="H17" s="2366">
        <v>2.972</v>
      </c>
      <c r="I17" s="2366">
        <v>27.37</v>
      </c>
      <c r="J17" s="2366">
        <v>2.57</v>
      </c>
      <c r="K17" s="2366">
        <v>25.49</v>
      </c>
    </row>
    <row r="18" spans="1:11" ht="13.5" customHeight="1" x14ac:dyDescent="0.2">
      <c r="A18" s="2368" t="s">
        <v>837</v>
      </c>
      <c r="B18" s="2366">
        <v>1.9055833671689446</v>
      </c>
      <c r="C18" s="2366">
        <v>17.599999999999998</v>
      </c>
      <c r="D18" s="2366">
        <v>1.8654331497245868</v>
      </c>
      <c r="E18" s="2366">
        <v>15.5</v>
      </c>
      <c r="F18" s="2366">
        <v>1.82</v>
      </c>
      <c r="G18" s="2366">
        <v>15.3</v>
      </c>
      <c r="H18" s="2366">
        <v>1.74</v>
      </c>
      <c r="I18" s="2366">
        <v>16.02</v>
      </c>
      <c r="J18" s="2366">
        <v>1.548</v>
      </c>
      <c r="K18" s="2366">
        <v>15.35</v>
      </c>
    </row>
    <row r="19" spans="1:11" ht="13.5" customHeight="1" x14ac:dyDescent="0.2">
      <c r="A19" s="2368" t="s">
        <v>838</v>
      </c>
      <c r="B19" s="2366">
        <v>2.3278433178484264</v>
      </c>
      <c r="C19" s="2366">
        <v>21.5</v>
      </c>
      <c r="D19" s="2366">
        <v>2.4310806209313975</v>
      </c>
      <c r="E19" s="2366">
        <v>20.200000000000003</v>
      </c>
      <c r="F19" s="2366">
        <v>2.39</v>
      </c>
      <c r="G19" s="2366">
        <v>20.100000000000001</v>
      </c>
      <c r="H19" s="2366">
        <v>2.2040000000000002</v>
      </c>
      <c r="I19" s="2366">
        <v>20.29</v>
      </c>
      <c r="J19" s="2366">
        <v>1.95</v>
      </c>
      <c r="K19" s="2366">
        <v>19.34</v>
      </c>
    </row>
    <row r="20" spans="1:11" ht="13.5" customHeight="1" x14ac:dyDescent="0.2">
      <c r="A20" s="2368" t="s">
        <v>839</v>
      </c>
      <c r="B20" s="2366">
        <v>1.8514474760561905</v>
      </c>
      <c r="C20" s="2366">
        <v>17.100000000000001</v>
      </c>
      <c r="D20" s="2366">
        <v>2.6597466199298951</v>
      </c>
      <c r="E20" s="2366">
        <v>22.1</v>
      </c>
      <c r="F20" s="2366">
        <v>2.61</v>
      </c>
      <c r="G20" s="2366">
        <v>21.9</v>
      </c>
      <c r="H20" s="2366">
        <v>2.5649999999999999</v>
      </c>
      <c r="I20" s="2366">
        <v>23.62</v>
      </c>
      <c r="J20" s="2366">
        <v>1.976</v>
      </c>
      <c r="K20" s="2366">
        <v>19.600000000000001</v>
      </c>
    </row>
    <row r="21" spans="1:11" ht="13.5" customHeight="1" x14ac:dyDescent="0.2">
      <c r="A21" s="2368" t="s">
        <v>842</v>
      </c>
      <c r="B21" s="2366">
        <v>1.3858788124865051</v>
      </c>
      <c r="C21" s="2366">
        <v>12.8</v>
      </c>
      <c r="D21" s="2366">
        <v>1.9617135703555335</v>
      </c>
      <c r="E21" s="2366">
        <v>16.3</v>
      </c>
      <c r="F21" s="2366">
        <v>2.04</v>
      </c>
      <c r="G21" s="2366">
        <v>17.100000000000001</v>
      </c>
      <c r="H21" s="2366">
        <v>1.38</v>
      </c>
      <c r="I21" s="2366">
        <v>12.69</v>
      </c>
      <c r="J21" s="2366">
        <v>2.0379999999999998</v>
      </c>
      <c r="K21" s="2366">
        <v>20.22</v>
      </c>
    </row>
    <row r="22" spans="1:11" ht="13.5" customHeight="1" x14ac:dyDescent="0.2">
      <c r="A22" s="2368" t="s">
        <v>843</v>
      </c>
      <c r="B22" s="2366">
        <v>0</v>
      </c>
      <c r="C22" s="2366">
        <v>0</v>
      </c>
      <c r="D22" s="2366">
        <v>0</v>
      </c>
      <c r="E22" s="2366">
        <v>0</v>
      </c>
      <c r="F22" s="2366">
        <v>0</v>
      </c>
      <c r="G22" s="2366">
        <v>0</v>
      </c>
      <c r="H22" s="2366">
        <v>0</v>
      </c>
      <c r="I22" s="2366">
        <v>0</v>
      </c>
      <c r="J22" s="2366">
        <v>0</v>
      </c>
      <c r="K22" s="2366">
        <v>0</v>
      </c>
    </row>
    <row r="23" spans="1:11" ht="13.5" customHeight="1" thickBot="1" x14ac:dyDescent="0.25">
      <c r="A23" s="2364" t="s">
        <v>844</v>
      </c>
      <c r="B23" s="2384">
        <v>0</v>
      </c>
      <c r="C23" s="2384">
        <v>0</v>
      </c>
      <c r="D23" s="2384">
        <v>0</v>
      </c>
      <c r="E23" s="2384">
        <v>0</v>
      </c>
      <c r="F23" s="2384">
        <v>0</v>
      </c>
      <c r="G23" s="2384">
        <v>0</v>
      </c>
      <c r="H23" s="2384">
        <v>0</v>
      </c>
      <c r="I23" s="2384">
        <v>0</v>
      </c>
      <c r="J23" s="2384">
        <v>0</v>
      </c>
      <c r="K23" s="2384">
        <v>0</v>
      </c>
    </row>
    <row r="24" spans="1:11" ht="13.5" customHeight="1" x14ac:dyDescent="0.2">
      <c r="A24" s="2360" t="s">
        <v>445</v>
      </c>
      <c r="B24" s="2357">
        <f>SUM(B17:B23)</f>
        <v>10.82717822255082</v>
      </c>
      <c r="C24" s="2356">
        <v>1</v>
      </c>
      <c r="D24" s="2357">
        <f>SUM(D17:D23)</f>
        <v>12.047087631447171</v>
      </c>
      <c r="E24" s="2356">
        <v>1</v>
      </c>
      <c r="F24" s="2357">
        <f>SUM(F17:F23)</f>
        <v>11.91</v>
      </c>
      <c r="G24" s="2356">
        <v>1</v>
      </c>
      <c r="H24" s="2357">
        <f>SUM(H17:H23)</f>
        <v>10.861000000000001</v>
      </c>
      <c r="I24" s="2356">
        <v>1</v>
      </c>
      <c r="J24" s="2357">
        <f>SUM(J17:J23)</f>
        <v>10.082000000000001</v>
      </c>
      <c r="K24" s="2356">
        <v>1</v>
      </c>
    </row>
    <row r="25" spans="1:11" ht="13.5" customHeight="1" x14ac:dyDescent="0.2">
      <c r="A25" s="2372"/>
      <c r="B25" s="2391"/>
      <c r="C25" s="2390"/>
      <c r="D25" s="2391"/>
      <c r="E25" s="2390"/>
      <c r="F25" s="2390"/>
      <c r="G25" s="2390"/>
      <c r="H25" s="2390"/>
      <c r="I25" s="2390"/>
      <c r="J25" s="2390"/>
      <c r="K25" s="2390"/>
    </row>
    <row r="26" spans="1:11" ht="13.5" customHeight="1" x14ac:dyDescent="0.25">
      <c r="A26" s="2379" t="s">
        <v>1465</v>
      </c>
      <c r="B26" s="2372"/>
      <c r="C26" s="2392"/>
      <c r="D26" s="2372"/>
      <c r="E26" s="2392"/>
      <c r="F26" s="2392"/>
      <c r="G26" s="2365"/>
      <c r="H26" s="2365"/>
      <c r="I26" s="2365"/>
      <c r="J26" s="2365"/>
      <c r="K26" s="2365"/>
    </row>
    <row r="27" spans="1:11" ht="13.5" customHeight="1" thickBot="1" x14ac:dyDescent="0.25">
      <c r="A27" s="2377" t="s">
        <v>835</v>
      </c>
      <c r="B27" s="2375" t="s">
        <v>619</v>
      </c>
      <c r="C27" s="2373" t="s">
        <v>656</v>
      </c>
      <c r="D27" s="2375" t="s">
        <v>143</v>
      </c>
      <c r="E27" s="2373" t="s">
        <v>656</v>
      </c>
      <c r="F27" s="2375" t="s">
        <v>144</v>
      </c>
      <c r="G27" s="2373" t="s">
        <v>656</v>
      </c>
      <c r="H27" s="2375" t="s">
        <v>145</v>
      </c>
      <c r="I27" s="2373" t="s">
        <v>656</v>
      </c>
      <c r="J27" s="2375" t="s">
        <v>146</v>
      </c>
      <c r="K27" s="2373" t="s">
        <v>656</v>
      </c>
    </row>
    <row r="28" spans="1:11" ht="13.5" customHeight="1" x14ac:dyDescent="0.2">
      <c r="A28" s="2372"/>
      <c r="B28" s="2371"/>
      <c r="C28" s="2371"/>
      <c r="D28" s="2371"/>
      <c r="E28" s="2371"/>
      <c r="F28" s="2371"/>
      <c r="G28" s="2371"/>
      <c r="H28" s="2371"/>
      <c r="I28" s="2371"/>
      <c r="J28" s="2371"/>
      <c r="K28" s="2371"/>
    </row>
    <row r="29" spans="1:11" ht="13.5" customHeight="1" x14ac:dyDescent="0.2">
      <c r="A29" s="2368" t="s">
        <v>836</v>
      </c>
      <c r="B29" s="2366">
        <v>37.190421012644265</v>
      </c>
      <c r="C29" s="2366">
        <v>69.34</v>
      </c>
      <c r="D29" s="2366">
        <v>36.431063922669153</v>
      </c>
      <c r="E29" s="2366">
        <v>69.239999999999995</v>
      </c>
      <c r="F29" s="2366">
        <v>36.28</v>
      </c>
      <c r="G29" s="2366">
        <v>69</v>
      </c>
      <c r="H29" s="2366">
        <v>35.200000000000003</v>
      </c>
      <c r="I29" s="2366">
        <v>69</v>
      </c>
      <c r="J29" s="2366">
        <v>35.835999999999999</v>
      </c>
      <c r="K29" s="2366">
        <v>68.8</v>
      </c>
    </row>
    <row r="30" spans="1:11" ht="13.5" customHeight="1" x14ac:dyDescent="0.2">
      <c r="A30" s="2368" t="s">
        <v>837</v>
      </c>
      <c r="B30" s="2366">
        <v>6.2806436408719986</v>
      </c>
      <c r="C30" s="2366">
        <v>11.71</v>
      </c>
      <c r="D30" s="2366">
        <v>6.1560289990645467</v>
      </c>
      <c r="E30" s="2366">
        <v>11.700000000000001</v>
      </c>
      <c r="F30" s="2366">
        <v>6.18</v>
      </c>
      <c r="G30" s="2366">
        <v>11.7</v>
      </c>
      <c r="H30" s="2366">
        <v>6</v>
      </c>
      <c r="I30" s="2366">
        <v>11.8</v>
      </c>
      <c r="J30" s="2366">
        <v>6.1269999999999998</v>
      </c>
      <c r="K30" s="2366">
        <v>11.8</v>
      </c>
    </row>
    <row r="31" spans="1:11" ht="13.5" customHeight="1" x14ac:dyDescent="0.2">
      <c r="A31" s="2368" t="s">
        <v>838</v>
      </c>
      <c r="B31" s="2366">
        <v>5.0684955086456336</v>
      </c>
      <c r="C31" s="2366">
        <v>9.4499999999999993</v>
      </c>
      <c r="D31" s="2366">
        <v>4.9879619582164008</v>
      </c>
      <c r="E31" s="2366">
        <v>9.48</v>
      </c>
      <c r="F31" s="2366">
        <v>5.03</v>
      </c>
      <c r="G31" s="2366">
        <v>9.6</v>
      </c>
      <c r="H31" s="2366">
        <v>4.8600000000000003</v>
      </c>
      <c r="I31" s="2366">
        <v>9.5</v>
      </c>
      <c r="J31" s="2366">
        <v>4.9909999999999997</v>
      </c>
      <c r="K31" s="2366">
        <v>9.6</v>
      </c>
    </row>
    <row r="32" spans="1:11" ht="13.5" customHeight="1" x14ac:dyDescent="0.2">
      <c r="A32" s="2368" t="s">
        <v>839</v>
      </c>
      <c r="B32" s="2366">
        <v>3.765168092136757</v>
      </c>
      <c r="C32" s="2366">
        <v>7.02</v>
      </c>
      <c r="D32" s="2366">
        <v>3.7199252156740461</v>
      </c>
      <c r="E32" s="2366">
        <v>7.07</v>
      </c>
      <c r="F32" s="2366">
        <v>3.77</v>
      </c>
      <c r="G32" s="2366">
        <v>7.2</v>
      </c>
      <c r="H32" s="2366">
        <v>3.66</v>
      </c>
      <c r="I32" s="2366">
        <v>7.2</v>
      </c>
      <c r="J32" s="2366">
        <v>3.7719999999999998</v>
      </c>
      <c r="K32" s="2366">
        <v>7.2</v>
      </c>
    </row>
    <row r="33" spans="1:12" ht="13.5" customHeight="1" x14ac:dyDescent="0.2">
      <c r="A33" s="2368" t="s">
        <v>842</v>
      </c>
      <c r="B33" s="2366">
        <v>1.3301448530625579</v>
      </c>
      <c r="C33" s="2366">
        <v>2.48</v>
      </c>
      <c r="D33" s="2366">
        <v>1.325913938260056</v>
      </c>
      <c r="E33" s="2366">
        <v>2.52</v>
      </c>
      <c r="F33" s="2366">
        <v>1.35</v>
      </c>
      <c r="G33" s="2366">
        <v>2.6</v>
      </c>
      <c r="H33" s="2366">
        <v>1.32</v>
      </c>
      <c r="I33" s="2366">
        <v>2.6</v>
      </c>
      <c r="J33" s="2366">
        <v>1.37</v>
      </c>
      <c r="K33" s="2366">
        <v>2.6</v>
      </c>
    </row>
    <row r="34" spans="1:12" ht="13.5" customHeight="1" x14ac:dyDescent="0.2">
      <c r="A34" s="2368" t="s">
        <v>843</v>
      </c>
      <c r="B34" s="2366">
        <v>0</v>
      </c>
      <c r="C34" s="2366">
        <v>0</v>
      </c>
      <c r="D34" s="2366">
        <v>0</v>
      </c>
      <c r="E34" s="2366">
        <v>0</v>
      </c>
      <c r="F34" s="2366">
        <v>0</v>
      </c>
      <c r="G34" s="2366">
        <v>0</v>
      </c>
      <c r="H34" s="2366">
        <v>0</v>
      </c>
      <c r="I34" s="2366">
        <v>0</v>
      </c>
      <c r="J34" s="2366">
        <v>0</v>
      </c>
      <c r="K34" s="2366">
        <v>0</v>
      </c>
    </row>
    <row r="35" spans="1:12" ht="13.5" customHeight="1" thickBot="1" x14ac:dyDescent="0.25">
      <c r="A35" s="2364" t="s">
        <v>844</v>
      </c>
      <c r="B35" s="2384">
        <v>0</v>
      </c>
      <c r="C35" s="2384">
        <v>0</v>
      </c>
      <c r="D35" s="2384">
        <v>0</v>
      </c>
      <c r="E35" s="2384">
        <v>0</v>
      </c>
      <c r="F35" s="2384">
        <v>0</v>
      </c>
      <c r="G35" s="2384">
        <v>0</v>
      </c>
      <c r="H35" s="2384">
        <v>0</v>
      </c>
      <c r="I35" s="2384">
        <v>0</v>
      </c>
      <c r="J35" s="2384">
        <v>0</v>
      </c>
      <c r="K35" s="2384">
        <v>0</v>
      </c>
    </row>
    <row r="36" spans="1:12" ht="13.5" customHeight="1" x14ac:dyDescent="0.2">
      <c r="A36" s="2360" t="s">
        <v>445</v>
      </c>
      <c r="B36" s="2357">
        <f>SUM(B29:B35)</f>
        <v>53.634873107361209</v>
      </c>
      <c r="C36" s="2356">
        <v>1</v>
      </c>
      <c r="D36" s="2357">
        <f>SUM(D29:D35)</f>
        <v>52.620894033884205</v>
      </c>
      <c r="E36" s="2356">
        <v>1</v>
      </c>
      <c r="F36" s="2357">
        <f>SUM(F29:F35)</f>
        <v>52.610000000000007</v>
      </c>
      <c r="G36" s="2356">
        <v>1</v>
      </c>
      <c r="H36" s="2357">
        <f>SUM(H29:H35)</f>
        <v>51.04</v>
      </c>
      <c r="I36" s="2356">
        <v>1</v>
      </c>
      <c r="J36" s="2357">
        <f>SUM(J29:J35)</f>
        <v>52.095999999999997</v>
      </c>
      <c r="K36" s="2356">
        <v>1</v>
      </c>
    </row>
    <row r="37" spans="1:12" ht="13.5" customHeight="1" x14ac:dyDescent="0.2">
      <c r="A37" s="2372"/>
      <c r="B37" s="2391"/>
      <c r="C37" s="2390"/>
      <c r="D37" s="2391"/>
      <c r="E37" s="2390"/>
      <c r="F37" s="2390"/>
      <c r="G37" s="2390"/>
      <c r="H37" s="2390"/>
      <c r="I37" s="2390"/>
      <c r="J37" s="2390"/>
      <c r="K37" s="2390"/>
    </row>
    <row r="38" spans="1:12" ht="13.5" customHeight="1" x14ac:dyDescent="0.2">
      <c r="A38" s="2379" t="s">
        <v>1464</v>
      </c>
      <c r="B38" s="2353"/>
      <c r="C38" s="2353"/>
      <c r="D38" s="2353"/>
      <c r="E38" s="2353"/>
      <c r="F38" s="2353"/>
      <c r="G38" s="2353"/>
      <c r="H38" s="2353"/>
      <c r="I38" s="2353"/>
      <c r="J38" s="2353"/>
      <c r="K38" s="2353"/>
    </row>
    <row r="39" spans="1:12" ht="13.5" customHeight="1" thickBot="1" x14ac:dyDescent="0.25">
      <c r="A39" s="2377" t="s">
        <v>845</v>
      </c>
      <c r="B39" s="2376" t="s">
        <v>619</v>
      </c>
      <c r="C39" s="2373" t="s">
        <v>656</v>
      </c>
      <c r="D39" s="2376" t="s">
        <v>143</v>
      </c>
      <c r="E39" s="2373" t="s">
        <v>656</v>
      </c>
      <c r="F39" s="2375" t="s">
        <v>144</v>
      </c>
      <c r="G39" s="2373" t="s">
        <v>656</v>
      </c>
      <c r="H39" s="2375" t="s">
        <v>145</v>
      </c>
      <c r="I39" s="2373" t="s">
        <v>656</v>
      </c>
      <c r="J39" s="2374" t="s">
        <v>146</v>
      </c>
      <c r="K39" s="2373" t="s">
        <v>656</v>
      </c>
    </row>
    <row r="40" spans="1:12" ht="13.5" customHeight="1" x14ac:dyDescent="0.2">
      <c r="A40" s="2372"/>
      <c r="B40" s="2371"/>
      <c r="C40" s="2371"/>
      <c r="D40" s="2371"/>
      <c r="E40" s="2371"/>
      <c r="F40" s="2371"/>
      <c r="G40" s="2371"/>
      <c r="H40" s="2371"/>
      <c r="I40" s="2365"/>
      <c r="J40" s="2365"/>
      <c r="K40" s="2365"/>
    </row>
    <row r="41" spans="1:12" ht="13.5" customHeight="1" x14ac:dyDescent="0.2">
      <c r="A41" s="2389" t="s">
        <v>1459</v>
      </c>
      <c r="B41" s="2367" t="s">
        <v>1192</v>
      </c>
      <c r="C41" s="2367">
        <v>37</v>
      </c>
      <c r="D41" s="2370">
        <v>0.63</v>
      </c>
      <c r="E41" s="2369">
        <v>34</v>
      </c>
      <c r="F41" s="2388">
        <v>0.66600000000000004</v>
      </c>
      <c r="G41" s="2387">
        <v>32.9</v>
      </c>
      <c r="H41" s="2388">
        <v>0.70099999999999996</v>
      </c>
      <c r="I41" s="2387">
        <v>32.5</v>
      </c>
      <c r="J41" s="2388">
        <v>0.75040870474097499</v>
      </c>
      <c r="K41" s="2387">
        <v>32.700000000000003</v>
      </c>
    </row>
    <row r="42" spans="1:12" ht="13.5" customHeight="1" x14ac:dyDescent="0.2">
      <c r="A42" s="2389" t="s">
        <v>1457</v>
      </c>
      <c r="B42" s="2367" t="s">
        <v>1463</v>
      </c>
      <c r="C42" s="2367">
        <v>31</v>
      </c>
      <c r="D42" s="2370">
        <v>0.62</v>
      </c>
      <c r="E42" s="2369">
        <v>30</v>
      </c>
      <c r="F42" s="2388">
        <v>0.58799999999999997</v>
      </c>
      <c r="G42" s="2387">
        <v>29.1</v>
      </c>
      <c r="H42" s="2388">
        <v>0.62660000000000005</v>
      </c>
      <c r="I42" s="2387">
        <v>29.1</v>
      </c>
      <c r="J42" s="2388">
        <v>0.67000777209015627</v>
      </c>
      <c r="K42" s="2387">
        <v>29.4</v>
      </c>
    </row>
    <row r="43" spans="1:12" ht="13.5" customHeight="1" x14ac:dyDescent="0.2">
      <c r="A43" s="2368" t="s">
        <v>1455</v>
      </c>
      <c r="B43" s="2367" t="s">
        <v>1450</v>
      </c>
      <c r="C43" s="2367">
        <v>19</v>
      </c>
      <c r="D43" s="2366">
        <v>0.4</v>
      </c>
      <c r="E43" s="2365">
        <v>20</v>
      </c>
      <c r="F43" s="2386">
        <v>0.40799999999999997</v>
      </c>
      <c r="G43" s="2385">
        <v>20.2</v>
      </c>
      <c r="H43" s="2386">
        <v>0.43740000000000001</v>
      </c>
      <c r="I43" s="2385">
        <v>20.3</v>
      </c>
      <c r="J43" s="2386">
        <v>0.46900544046310938</v>
      </c>
      <c r="K43" s="2385">
        <v>20.3</v>
      </c>
    </row>
    <row r="44" spans="1:12" ht="13.5" customHeight="1" x14ac:dyDescent="0.2">
      <c r="A44" s="2368" t="s">
        <v>839</v>
      </c>
      <c r="B44" s="2367" t="s">
        <v>1462</v>
      </c>
      <c r="C44" s="2367">
        <v>6</v>
      </c>
      <c r="D44" s="2366">
        <v>0.1</v>
      </c>
      <c r="E44" s="2365">
        <v>6</v>
      </c>
      <c r="F44" s="2386">
        <v>0.13300000000000001</v>
      </c>
      <c r="G44" s="2385">
        <v>6.6</v>
      </c>
      <c r="H44" s="2386">
        <v>0.14449999999999999</v>
      </c>
      <c r="I44" s="2385">
        <v>6.7</v>
      </c>
      <c r="J44" s="2386">
        <v>0.14740170985983439</v>
      </c>
      <c r="K44" s="2385">
        <v>6.6</v>
      </c>
    </row>
    <row r="45" spans="1:12" ht="13.5" customHeight="1" x14ac:dyDescent="0.2">
      <c r="A45" s="2368" t="s">
        <v>842</v>
      </c>
      <c r="B45" s="2367" t="s">
        <v>1036</v>
      </c>
      <c r="C45" s="2367">
        <v>3</v>
      </c>
      <c r="D45" s="2366">
        <v>0.1</v>
      </c>
      <c r="E45" s="2365">
        <v>4</v>
      </c>
      <c r="F45" s="2386">
        <v>9.2999999999999999E-2</v>
      </c>
      <c r="G45" s="2385">
        <v>4.5999999999999996</v>
      </c>
      <c r="H45" s="2386">
        <v>0.1013</v>
      </c>
      <c r="I45" s="2385">
        <v>4.7</v>
      </c>
      <c r="J45" s="2386">
        <v>0.10720124353442501</v>
      </c>
      <c r="K45" s="2385">
        <v>4.5999999999999996</v>
      </c>
    </row>
    <row r="46" spans="1:12" ht="13.5" customHeight="1" x14ac:dyDescent="0.2">
      <c r="A46" s="2368" t="s">
        <v>843</v>
      </c>
      <c r="B46" s="2367" t="s">
        <v>1036</v>
      </c>
      <c r="C46" s="2367">
        <v>2</v>
      </c>
      <c r="D46" s="2366">
        <v>0</v>
      </c>
      <c r="E46" s="2365">
        <v>3</v>
      </c>
      <c r="F46" s="2386">
        <v>6.0999999999999999E-2</v>
      </c>
      <c r="G46" s="2385">
        <v>3</v>
      </c>
      <c r="H46" s="2386">
        <v>6.5199999999999994E-2</v>
      </c>
      <c r="I46" s="2385">
        <v>3</v>
      </c>
      <c r="J46" s="2386">
        <v>6.7000777209015622E-2</v>
      </c>
      <c r="K46" s="2385">
        <v>3</v>
      </c>
    </row>
    <row r="47" spans="1:12" ht="13.5" customHeight="1" x14ac:dyDescent="0.2">
      <c r="A47" s="2368" t="s">
        <v>1452</v>
      </c>
      <c r="B47" s="2367" t="s">
        <v>1036</v>
      </c>
      <c r="C47" s="2367">
        <v>1</v>
      </c>
      <c r="D47" s="2366">
        <v>0</v>
      </c>
      <c r="E47" s="2365">
        <v>1</v>
      </c>
      <c r="F47" s="2386">
        <v>3.5999999999999997E-2</v>
      </c>
      <c r="G47" s="2385">
        <v>1.8</v>
      </c>
      <c r="H47" s="2386">
        <v>3.8800000000000001E-2</v>
      </c>
      <c r="I47" s="2385">
        <v>1.8</v>
      </c>
      <c r="J47" s="2386">
        <v>4.020046632540937E-2</v>
      </c>
      <c r="K47" s="2385">
        <v>1.7</v>
      </c>
      <c r="L47" s="2349"/>
    </row>
    <row r="48" spans="1:12" ht="13.5" customHeight="1" thickBot="1" x14ac:dyDescent="0.25">
      <c r="A48" s="2364" t="s">
        <v>1451</v>
      </c>
      <c r="B48" s="2363" t="s">
        <v>1036</v>
      </c>
      <c r="C48" s="2363">
        <v>1</v>
      </c>
      <c r="D48" s="2384">
        <v>0</v>
      </c>
      <c r="E48" s="2383">
        <v>1</v>
      </c>
      <c r="F48" s="2382">
        <v>3.7999999999999999E-2</v>
      </c>
      <c r="G48" s="2381">
        <v>1.8</v>
      </c>
      <c r="H48" s="2382">
        <v>4.1099999999999998E-2</v>
      </c>
      <c r="I48" s="2381">
        <v>1.9</v>
      </c>
      <c r="J48" s="2382">
        <v>4.020046632540937E-2</v>
      </c>
      <c r="K48" s="2381">
        <v>1.7</v>
      </c>
    </row>
    <row r="49" spans="1:20" ht="13.5" customHeight="1" x14ac:dyDescent="0.2">
      <c r="A49" s="2360" t="s">
        <v>445</v>
      </c>
      <c r="B49" s="2359" t="s">
        <v>1461</v>
      </c>
      <c r="C49" s="2358">
        <v>1</v>
      </c>
      <c r="D49" s="2357">
        <f>SUM(D41:D48)</f>
        <v>1.85</v>
      </c>
      <c r="E49" s="2356">
        <v>1</v>
      </c>
      <c r="F49" s="2357">
        <v>2.0229999999999997</v>
      </c>
      <c r="G49" s="2356">
        <v>1</v>
      </c>
      <c r="H49" s="2357">
        <v>2.1559000000000004</v>
      </c>
      <c r="I49" s="2356">
        <v>1</v>
      </c>
      <c r="J49" s="2357">
        <v>2.2914265805483347</v>
      </c>
      <c r="K49" s="2356">
        <v>1</v>
      </c>
    </row>
    <row r="50" spans="1:20" ht="13.5" customHeight="1" x14ac:dyDescent="0.2">
      <c r="A50" s="2352"/>
      <c r="B50" s="2352"/>
      <c r="C50" s="2380"/>
      <c r="D50" s="2352"/>
      <c r="E50" s="2380"/>
      <c r="F50" s="2380"/>
      <c r="G50" s="2380"/>
      <c r="H50" s="2380"/>
      <c r="I50" s="2380"/>
      <c r="J50" s="2380"/>
      <c r="K50" s="2380"/>
    </row>
    <row r="51" spans="1:20" s="2378" customFormat="1" ht="13.5" customHeight="1" x14ac:dyDescent="0.2">
      <c r="A51" s="2379" t="s">
        <v>1460</v>
      </c>
      <c r="B51" s="2353"/>
      <c r="C51" s="2353"/>
      <c r="D51" s="2353"/>
      <c r="E51" s="2353"/>
      <c r="F51" s="2353"/>
      <c r="G51" s="2353"/>
      <c r="H51" s="2353"/>
      <c r="I51" s="2353"/>
      <c r="J51" s="2353"/>
      <c r="K51" s="2353"/>
    </row>
    <row r="52" spans="1:20" ht="13.5" customHeight="1" thickBot="1" x14ac:dyDescent="0.25">
      <c r="A52" s="2377" t="s">
        <v>845</v>
      </c>
      <c r="B52" s="2376" t="s">
        <v>619</v>
      </c>
      <c r="C52" s="2373" t="s">
        <v>656</v>
      </c>
      <c r="D52" s="2376" t="s">
        <v>143</v>
      </c>
      <c r="E52" s="2373" t="s">
        <v>656</v>
      </c>
      <c r="F52" s="2375" t="s">
        <v>144</v>
      </c>
      <c r="G52" s="2373" t="s">
        <v>656</v>
      </c>
      <c r="H52" s="2375" t="s">
        <v>145</v>
      </c>
      <c r="I52" s="2373" t="s">
        <v>656</v>
      </c>
      <c r="J52" s="2374" t="s">
        <v>146</v>
      </c>
      <c r="K52" s="2373" t="s">
        <v>656</v>
      </c>
    </row>
    <row r="53" spans="1:20" ht="13.5" customHeight="1" x14ac:dyDescent="0.2">
      <c r="A53" s="2372"/>
      <c r="B53" s="2371"/>
      <c r="C53" s="2371"/>
      <c r="D53" s="2371"/>
      <c r="E53" s="2371"/>
      <c r="F53" s="2371"/>
      <c r="G53" s="2371"/>
      <c r="H53" s="2371"/>
      <c r="I53" s="2365"/>
      <c r="J53" s="2365"/>
      <c r="K53" s="2365"/>
    </row>
    <row r="54" spans="1:20" ht="13.5" customHeight="1" x14ac:dyDescent="0.2">
      <c r="A54" s="2368" t="s">
        <v>1459</v>
      </c>
      <c r="B54" s="2367" t="s">
        <v>1458</v>
      </c>
      <c r="C54" s="2367">
        <v>31</v>
      </c>
      <c r="D54" s="2370">
        <v>15.9</v>
      </c>
      <c r="E54" s="2369">
        <v>31</v>
      </c>
      <c r="F54" s="2370">
        <v>15.397</v>
      </c>
      <c r="G54" s="2369">
        <v>30.4</v>
      </c>
      <c r="H54" s="2370">
        <v>15.19</v>
      </c>
      <c r="I54" s="2369">
        <v>30.2</v>
      </c>
      <c r="J54" s="2370">
        <v>15.128774999999999</v>
      </c>
      <c r="K54" s="2369">
        <v>30.6</v>
      </c>
    </row>
    <row r="55" spans="1:20" ht="13.5" customHeight="1" x14ac:dyDescent="0.2">
      <c r="A55" s="2368" t="s">
        <v>1457</v>
      </c>
      <c r="B55" s="2367" t="s">
        <v>1456</v>
      </c>
      <c r="C55" s="2367">
        <v>31</v>
      </c>
      <c r="D55" s="2370">
        <v>15.8</v>
      </c>
      <c r="E55" s="2369">
        <v>31</v>
      </c>
      <c r="F55" s="2370">
        <v>15.46</v>
      </c>
      <c r="G55" s="2369">
        <v>30.5</v>
      </c>
      <c r="H55" s="2370">
        <v>15.33</v>
      </c>
      <c r="I55" s="2369">
        <v>30.5</v>
      </c>
      <c r="J55" s="2370">
        <v>15.26277704821376</v>
      </c>
      <c r="K55" s="2369">
        <v>30.9</v>
      </c>
    </row>
    <row r="56" spans="1:20" ht="13.5" customHeight="1" x14ac:dyDescent="0.2">
      <c r="A56" s="2368" t="s">
        <v>1455</v>
      </c>
      <c r="B56" s="2367" t="s">
        <v>348</v>
      </c>
      <c r="C56" s="2367">
        <v>24</v>
      </c>
      <c r="D56" s="2366">
        <v>12.2</v>
      </c>
      <c r="E56" s="2365">
        <v>24</v>
      </c>
      <c r="F56" s="2366">
        <v>12.124000000000001</v>
      </c>
      <c r="G56" s="2365">
        <v>23.9</v>
      </c>
      <c r="H56" s="2366">
        <v>12.04</v>
      </c>
      <c r="I56" s="2365">
        <v>24</v>
      </c>
      <c r="J56" s="2366">
        <v>11.926138343204782</v>
      </c>
      <c r="K56" s="2365">
        <v>24.1</v>
      </c>
    </row>
    <row r="57" spans="1:20" ht="13.5" customHeight="1" x14ac:dyDescent="0.2">
      <c r="A57" s="2368" t="s">
        <v>839</v>
      </c>
      <c r="B57" s="2367" t="s">
        <v>1454</v>
      </c>
      <c r="C57" s="2367">
        <v>7</v>
      </c>
      <c r="D57" s="2366">
        <v>3.6</v>
      </c>
      <c r="E57" s="2365">
        <v>7</v>
      </c>
      <c r="F57" s="2366">
        <v>3.7109999999999999</v>
      </c>
      <c r="G57" s="2365">
        <v>7.3</v>
      </c>
      <c r="H57" s="2366">
        <v>3.72</v>
      </c>
      <c r="I57" s="2365">
        <v>7.4</v>
      </c>
      <c r="J57" s="2366">
        <v>3.5912416584032374</v>
      </c>
      <c r="K57" s="2365">
        <v>7.3</v>
      </c>
    </row>
    <row r="58" spans="1:20" ht="13.5" customHeight="1" x14ac:dyDescent="0.2">
      <c r="A58" s="2368" t="s">
        <v>842</v>
      </c>
      <c r="B58" s="2367" t="s">
        <v>1453</v>
      </c>
      <c r="C58" s="2367">
        <v>4</v>
      </c>
      <c r="D58" s="2366">
        <v>2</v>
      </c>
      <c r="E58" s="2365">
        <v>4</v>
      </c>
      <c r="F58" s="2366">
        <v>2.2010000000000001</v>
      </c>
      <c r="G58" s="2365">
        <v>4.3</v>
      </c>
      <c r="H58" s="2366">
        <v>2.17</v>
      </c>
      <c r="I58" s="2365">
        <v>4.3</v>
      </c>
      <c r="J58" s="2366">
        <v>1.9162222281778469</v>
      </c>
      <c r="K58" s="2365">
        <v>3.9</v>
      </c>
    </row>
    <row r="59" spans="1:20" ht="13.5" customHeight="1" x14ac:dyDescent="0.2">
      <c r="A59" s="2368" t="s">
        <v>843</v>
      </c>
      <c r="B59" s="2367" t="s">
        <v>1205</v>
      </c>
      <c r="C59" s="2367">
        <v>1</v>
      </c>
      <c r="D59" s="2366">
        <v>0.7</v>
      </c>
      <c r="E59" s="2365">
        <v>1</v>
      </c>
      <c r="F59" s="2366">
        <v>0.89200000000000002</v>
      </c>
      <c r="G59" s="2365">
        <v>1.8</v>
      </c>
      <c r="H59" s="2366">
        <v>0.88</v>
      </c>
      <c r="I59" s="2365">
        <v>1.8</v>
      </c>
      <c r="J59" s="2366">
        <v>0.75040870474097499</v>
      </c>
      <c r="K59" s="2365">
        <v>1.5</v>
      </c>
    </row>
    <row r="60" spans="1:20" ht="13.5" customHeight="1" x14ac:dyDescent="0.2">
      <c r="A60" s="2368" t="s">
        <v>1452</v>
      </c>
      <c r="B60" s="2367" t="s">
        <v>1450</v>
      </c>
      <c r="C60" s="2367">
        <v>1</v>
      </c>
      <c r="D60" s="2366">
        <v>0.3</v>
      </c>
      <c r="E60" s="2365">
        <v>1</v>
      </c>
      <c r="F60" s="2366">
        <v>0.41099999999999998</v>
      </c>
      <c r="G60" s="2365">
        <v>0.8</v>
      </c>
      <c r="H60" s="2366">
        <v>0.42</v>
      </c>
      <c r="I60" s="2365">
        <v>0.8</v>
      </c>
      <c r="J60" s="2366">
        <v>0.36180419692868437</v>
      </c>
      <c r="K60" s="2365">
        <v>0.7</v>
      </c>
    </row>
    <row r="61" spans="1:20" ht="13.5" customHeight="1" thickBot="1" x14ac:dyDescent="0.25">
      <c r="A61" s="2364" t="s">
        <v>1451</v>
      </c>
      <c r="B61" s="2363" t="s">
        <v>1450</v>
      </c>
      <c r="C61" s="2363">
        <v>1</v>
      </c>
      <c r="D61" s="2362">
        <v>0.3</v>
      </c>
      <c r="E61" s="2361">
        <v>1</v>
      </c>
      <c r="F61" s="2362">
        <v>0.505</v>
      </c>
      <c r="G61" s="2361">
        <v>1</v>
      </c>
      <c r="H61" s="2362">
        <v>0.53</v>
      </c>
      <c r="I61" s="2361">
        <v>1.1000000000000001</v>
      </c>
      <c r="J61" s="2362">
        <v>0.4824055959049125</v>
      </c>
      <c r="K61" s="2361">
        <v>1</v>
      </c>
    </row>
    <row r="62" spans="1:20" ht="13.5" customHeight="1" x14ac:dyDescent="0.2">
      <c r="A62" s="2360" t="s">
        <v>445</v>
      </c>
      <c r="B62" s="2359" t="s">
        <v>1449</v>
      </c>
      <c r="C62" s="2358">
        <v>1</v>
      </c>
      <c r="D62" s="2357">
        <v>50.8</v>
      </c>
      <c r="E62" s="2356">
        <v>1</v>
      </c>
      <c r="F62" s="2357">
        <v>50.701000000000008</v>
      </c>
      <c r="G62" s="2356">
        <v>1</v>
      </c>
      <c r="H62" s="2357">
        <v>50.3</v>
      </c>
      <c r="I62" s="2356">
        <v>1</v>
      </c>
      <c r="J62" s="2357">
        <v>49.419773269369927</v>
      </c>
      <c r="K62" s="2356">
        <v>1</v>
      </c>
      <c r="T62" s="2349"/>
    </row>
    <row r="63" spans="1:20" ht="13.5" customHeight="1" x14ac:dyDescent="0.25">
      <c r="F63" s="2353"/>
    </row>
    <row r="64" spans="1:20" ht="13.5" customHeight="1" x14ac:dyDescent="0.25">
      <c r="A64" s="2349" t="s">
        <v>1448</v>
      </c>
      <c r="F64" s="2350"/>
    </row>
    <row r="65" spans="1:11" ht="13.5" customHeight="1" x14ac:dyDescent="0.25">
      <c r="A65" s="2349" t="s">
        <v>846</v>
      </c>
      <c r="B65" s="2349"/>
      <c r="C65" s="2355"/>
      <c r="D65" s="2349"/>
      <c r="E65" s="2349"/>
      <c r="F65" s="2350"/>
    </row>
    <row r="66" spans="1:11" ht="13.5" customHeight="1" x14ac:dyDescent="0.2">
      <c r="A66" s="2349" t="s">
        <v>847</v>
      </c>
      <c r="B66" s="2354"/>
      <c r="C66" s="2353"/>
      <c r="D66" s="2353"/>
      <c r="E66" s="2353"/>
      <c r="F66" s="2349"/>
      <c r="G66" s="2349"/>
      <c r="H66" s="2349"/>
      <c r="I66" s="2349"/>
      <c r="J66" s="2352"/>
      <c r="K66" s="2349"/>
    </row>
    <row r="67" spans="1:11" ht="13.5" customHeight="1" x14ac:dyDescent="0.25">
      <c r="A67" s="2349" t="s">
        <v>1447</v>
      </c>
      <c r="B67" s="2350"/>
      <c r="C67" s="2351"/>
      <c r="D67" s="2350"/>
      <c r="E67" s="2350"/>
      <c r="F67" s="2349"/>
      <c r="G67" s="2349"/>
      <c r="H67" s="2349"/>
      <c r="I67" s="2349"/>
      <c r="J67" s="2349"/>
      <c r="K67" s="2349"/>
    </row>
  </sheetData>
  <printOptions horizontalCentered="1"/>
  <pageMargins left="0.7" right="0.7" top="0.75" bottom="0.75" header="0.3" footer="0.3"/>
  <pageSetup paperSize="9" scale="85" orientation="portrait" r:id="rId1"/>
  <headerFooter>
    <oddHeader>&amp;R&amp;"Arial,Normal"&amp;8LTV</oddHeader>
    <oddFooter>&amp;C&amp;"Arial,Normal"&amp;7Fact book - Q4 2016</oddFooter>
  </headerFooter>
  <colBreaks count="1" manualBreakCount="1">
    <brk id="11" max="36"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rgb="FF0070C0"/>
  </sheetPr>
  <dimension ref="A1:K70"/>
  <sheetViews>
    <sheetView view="pageBreakPreview" zoomScaleNormal="100" zoomScaleSheetLayoutView="100" zoomScalePageLayoutView="55" workbookViewId="0">
      <selection activeCell="G31" sqref="G31"/>
    </sheetView>
  </sheetViews>
  <sheetFormatPr defaultRowHeight="8.25" x14ac:dyDescent="0.15"/>
  <cols>
    <col min="1" max="1" width="44.1640625" style="100" customWidth="1"/>
    <col min="2" max="10" width="10.33203125" style="100" customWidth="1"/>
    <col min="11" max="11" width="12.6640625" style="100" hidden="1" customWidth="1"/>
    <col min="12" max="16384" width="9.33203125" style="100"/>
  </cols>
  <sheetData>
    <row r="1" spans="1:11" ht="15.75" customHeight="1" x14ac:dyDescent="0.2">
      <c r="A1" s="2517" t="s">
        <v>1266</v>
      </c>
      <c r="B1" s="558"/>
      <c r="C1" s="559"/>
      <c r="D1" s="559"/>
      <c r="E1" s="559"/>
      <c r="F1" s="559"/>
      <c r="G1" s="559"/>
      <c r="H1" s="559"/>
      <c r="I1" s="557"/>
      <c r="J1" s="557"/>
      <c r="K1" s="355"/>
    </row>
    <row r="2" spans="1:11" ht="15.75" customHeight="1" thickBot="1" x14ac:dyDescent="0.25">
      <c r="A2" s="557"/>
      <c r="B2" s="558"/>
      <c r="C2" s="559"/>
      <c r="D2" s="559"/>
      <c r="E2" s="559"/>
      <c r="F2" s="559"/>
      <c r="G2" s="559"/>
      <c r="H2" s="559"/>
      <c r="I2" s="557"/>
      <c r="J2" s="557"/>
      <c r="K2" s="355"/>
    </row>
    <row r="3" spans="1:11" ht="14.25" customHeight="1" thickBot="1" x14ac:dyDescent="0.2">
      <c r="A3" s="560" t="s">
        <v>142</v>
      </c>
      <c r="B3" s="561" t="s">
        <v>619</v>
      </c>
      <c r="C3" s="562" t="s">
        <v>143</v>
      </c>
      <c r="D3" s="562" t="s">
        <v>144</v>
      </c>
      <c r="E3" s="562" t="s">
        <v>145</v>
      </c>
      <c r="F3" s="562" t="s">
        <v>146</v>
      </c>
      <c r="G3" s="563" t="s">
        <v>147</v>
      </c>
      <c r="H3" s="563" t="s">
        <v>148</v>
      </c>
      <c r="I3" s="563" t="s">
        <v>149</v>
      </c>
      <c r="J3" s="563" t="s">
        <v>150</v>
      </c>
      <c r="K3" s="357" t="s">
        <v>445</v>
      </c>
    </row>
    <row r="4" spans="1:11" s="568" customFormat="1" ht="14.25" customHeight="1" x14ac:dyDescent="0.2">
      <c r="A4" s="564" t="s">
        <v>1267</v>
      </c>
      <c r="B4" s="565">
        <v>32410</v>
      </c>
      <c r="C4" s="566">
        <v>31070</v>
      </c>
      <c r="D4" s="566">
        <v>30143</v>
      </c>
      <c r="E4" s="566">
        <v>29128</v>
      </c>
      <c r="F4" s="566">
        <v>31032</v>
      </c>
      <c r="G4" s="566">
        <v>29984</v>
      </c>
      <c r="H4" s="566">
        <v>29809</v>
      </c>
      <c r="I4" s="566">
        <v>28472</v>
      </c>
      <c r="J4" s="567">
        <v>29836</v>
      </c>
      <c r="K4" s="359">
        <v>7.6</v>
      </c>
    </row>
    <row r="5" spans="1:11" s="568" customFormat="1" ht="14.25" customHeight="1" x14ac:dyDescent="0.2">
      <c r="A5" s="564" t="s">
        <v>1268</v>
      </c>
      <c r="B5" s="565">
        <v>-877</v>
      </c>
      <c r="C5" s="566">
        <v>-711</v>
      </c>
      <c r="D5" s="566">
        <v>-1005</v>
      </c>
      <c r="E5" s="566">
        <v>-901</v>
      </c>
      <c r="F5" s="566">
        <v>-1073</v>
      </c>
      <c r="G5" s="566">
        <v>-980</v>
      </c>
      <c r="H5" s="566">
        <v>-954</v>
      </c>
      <c r="I5" s="566">
        <v>-863</v>
      </c>
      <c r="J5" s="567">
        <v>-773</v>
      </c>
      <c r="K5" s="359">
        <v>9.1</v>
      </c>
    </row>
    <row r="6" spans="1:11" s="568" customFormat="1" ht="14.25" customHeight="1" x14ac:dyDescent="0.2">
      <c r="A6" s="564" t="s">
        <v>1269</v>
      </c>
      <c r="B6" s="565">
        <v>31533</v>
      </c>
      <c r="C6" s="566">
        <v>30359</v>
      </c>
      <c r="D6" s="566">
        <v>29138</v>
      </c>
      <c r="E6" s="566">
        <v>28227</v>
      </c>
      <c r="F6" s="566">
        <v>29959</v>
      </c>
      <c r="G6" s="566">
        <v>29004</v>
      </c>
      <c r="H6" s="566">
        <v>28855</v>
      </c>
      <c r="I6" s="566">
        <v>27609</v>
      </c>
      <c r="J6" s="567">
        <v>29063</v>
      </c>
      <c r="K6" s="359">
        <v>11.1</v>
      </c>
    </row>
    <row r="7" spans="1:11" s="568" customFormat="1" ht="14.25" customHeight="1" x14ac:dyDescent="0.2">
      <c r="A7" s="564" t="s">
        <v>1270</v>
      </c>
      <c r="B7" s="565">
        <v>-2625</v>
      </c>
      <c r="C7" s="566">
        <v>-1882</v>
      </c>
      <c r="D7" s="566">
        <v>-1255</v>
      </c>
      <c r="E7" s="566">
        <v>-552</v>
      </c>
      <c r="F7" s="566">
        <v>-2584</v>
      </c>
      <c r="G7" s="566">
        <v>-1806</v>
      </c>
      <c r="H7" s="566">
        <v>-1311</v>
      </c>
      <c r="I7" s="566">
        <v>-708</v>
      </c>
      <c r="J7" s="567">
        <v>-2501</v>
      </c>
      <c r="K7" s="359"/>
    </row>
    <row r="8" spans="1:11" s="568" customFormat="1" ht="14.25" customHeight="1" x14ac:dyDescent="0.2">
      <c r="A8" s="564" t="s">
        <v>848</v>
      </c>
      <c r="B8" s="569">
        <v>-1946</v>
      </c>
      <c r="C8" s="567">
        <v>-1938</v>
      </c>
      <c r="D8" s="567">
        <v>-1911</v>
      </c>
      <c r="E8" s="567">
        <v>-1894</v>
      </c>
      <c r="F8" s="567">
        <v>-1869</v>
      </c>
      <c r="G8" s="567">
        <v>-1890</v>
      </c>
      <c r="H8" s="567">
        <v>-1990</v>
      </c>
      <c r="I8" s="567">
        <v>-1997</v>
      </c>
      <c r="J8" s="567">
        <v>-1938</v>
      </c>
      <c r="K8" s="359">
        <v>6584.7</v>
      </c>
    </row>
    <row r="9" spans="1:11" s="568" customFormat="1" ht="14.25" customHeight="1" x14ac:dyDescent="0.2">
      <c r="A9" s="564" t="s">
        <v>1271</v>
      </c>
      <c r="B9" s="570">
        <v>-1489</v>
      </c>
      <c r="C9" s="571">
        <v>-1309</v>
      </c>
      <c r="D9" s="571">
        <v>-1189</v>
      </c>
      <c r="E9" s="571">
        <v>-1062</v>
      </c>
      <c r="F9" s="571">
        <v>-997</v>
      </c>
      <c r="G9" s="571">
        <v>-846</v>
      </c>
      <c r="H9" s="571">
        <v>-768</v>
      </c>
      <c r="I9" s="571">
        <v>-698</v>
      </c>
      <c r="J9" s="571">
        <v>-646</v>
      </c>
      <c r="K9" s="359">
        <v>7881.8</v>
      </c>
    </row>
    <row r="10" spans="1:11" s="568" customFormat="1" ht="14.25" customHeight="1" x14ac:dyDescent="0.2">
      <c r="A10" s="564" t="s">
        <v>1272</v>
      </c>
      <c r="B10" s="569">
        <v>-212</v>
      </c>
      <c r="C10" s="567">
        <v>-213</v>
      </c>
      <c r="D10" s="567">
        <v>-305</v>
      </c>
      <c r="E10" s="567">
        <v>-303</v>
      </c>
      <c r="F10" s="567">
        <v>-296</v>
      </c>
      <c r="G10" s="567">
        <v>-211</v>
      </c>
      <c r="H10" s="567">
        <v>-249</v>
      </c>
      <c r="I10" s="567">
        <v>-330</v>
      </c>
      <c r="J10" s="567">
        <v>-344</v>
      </c>
      <c r="K10" s="359">
        <v>9611.4</v>
      </c>
    </row>
    <row r="11" spans="1:11" s="568" customFormat="1" ht="14.25" customHeight="1" x14ac:dyDescent="0.2">
      <c r="A11" s="564" t="s">
        <v>1273</v>
      </c>
      <c r="B11" s="572">
        <v>-240</v>
      </c>
      <c r="C11" s="573">
        <v>-96</v>
      </c>
      <c r="D11" s="573">
        <v>-104</v>
      </c>
      <c r="E11" s="573">
        <v>-168</v>
      </c>
      <c r="F11" s="573">
        <v>-296</v>
      </c>
      <c r="G11" s="573">
        <v>-53</v>
      </c>
      <c r="H11" s="573">
        <v>-90</v>
      </c>
      <c r="I11" s="573">
        <v>-24</v>
      </c>
      <c r="J11" s="573">
        <v>-33</v>
      </c>
      <c r="K11" s="355"/>
    </row>
    <row r="12" spans="1:11" s="568" customFormat="1" ht="14.25" customHeight="1" x14ac:dyDescent="0.2">
      <c r="A12" s="564" t="s">
        <v>849</v>
      </c>
      <c r="B12" s="569">
        <v>-483</v>
      </c>
      <c r="C12" s="567">
        <v>-493</v>
      </c>
      <c r="D12" s="567">
        <v>-355</v>
      </c>
      <c r="E12" s="567">
        <v>-400</v>
      </c>
      <c r="F12" s="567">
        <v>-342</v>
      </c>
      <c r="G12" s="567">
        <v>-330</v>
      </c>
      <c r="H12" s="567">
        <v>-458</v>
      </c>
      <c r="I12" s="567">
        <v>-283</v>
      </c>
      <c r="J12" s="567">
        <v>-780</v>
      </c>
      <c r="K12" s="355"/>
    </row>
    <row r="13" spans="1:11" s="568" customFormat="1" ht="12" x14ac:dyDescent="0.2">
      <c r="A13" s="574" t="s">
        <v>850</v>
      </c>
      <c r="B13" s="575">
        <v>24538</v>
      </c>
      <c r="C13" s="576">
        <v>24428</v>
      </c>
      <c r="D13" s="576">
        <v>24019</v>
      </c>
      <c r="E13" s="576">
        <v>23848</v>
      </c>
      <c r="F13" s="576">
        <v>23575</v>
      </c>
      <c r="G13" s="576">
        <v>23867</v>
      </c>
      <c r="H13" s="576">
        <v>23987</v>
      </c>
      <c r="I13" s="576">
        <v>23569</v>
      </c>
      <c r="J13" s="576">
        <v>22821</v>
      </c>
      <c r="K13" s="360" t="s">
        <v>793</v>
      </c>
    </row>
    <row r="14" spans="1:11" s="568" customFormat="1" ht="14.25" customHeight="1" thickBot="1" x14ac:dyDescent="0.25">
      <c r="A14" s="564" t="s">
        <v>851</v>
      </c>
      <c r="B14" s="577">
        <v>0.184</v>
      </c>
      <c r="C14" s="578">
        <v>0.17899999999999999</v>
      </c>
      <c r="D14" s="578">
        <v>0.16800000000000001</v>
      </c>
      <c r="E14" s="578">
        <v>0.16700000000000001</v>
      </c>
      <c r="F14" s="578">
        <v>0.16500000000000001</v>
      </c>
      <c r="G14" s="578">
        <v>0.16300000000000001</v>
      </c>
      <c r="H14" s="578">
        <v>0.16</v>
      </c>
      <c r="I14" s="578">
        <v>0.156</v>
      </c>
      <c r="J14" s="578">
        <v>0.157</v>
      </c>
      <c r="K14" s="361">
        <v>2015</v>
      </c>
    </row>
    <row r="15" spans="1:11" s="568" customFormat="1" ht="14.25" customHeight="1" x14ac:dyDescent="0.2">
      <c r="A15" s="564"/>
      <c r="B15" s="579"/>
      <c r="C15" s="580"/>
      <c r="D15" s="580"/>
      <c r="E15" s="580"/>
      <c r="F15" s="580"/>
      <c r="G15" s="580"/>
      <c r="H15" s="580"/>
      <c r="I15" s="580"/>
      <c r="J15" s="580"/>
      <c r="K15" s="362" t="e">
        <v>#REF!</v>
      </c>
    </row>
    <row r="16" spans="1:11" s="568" customFormat="1" ht="14.25" customHeight="1" x14ac:dyDescent="0.2">
      <c r="A16" s="581" t="s">
        <v>852</v>
      </c>
      <c r="B16" s="569">
        <v>3017</v>
      </c>
      <c r="C16" s="569">
        <v>2932</v>
      </c>
      <c r="D16" s="569">
        <v>2938</v>
      </c>
      <c r="E16" s="569">
        <v>2868</v>
      </c>
      <c r="F16" s="569">
        <v>2941</v>
      </c>
      <c r="G16" s="569">
        <v>2877</v>
      </c>
      <c r="H16" s="569">
        <v>2890</v>
      </c>
      <c r="I16" s="569">
        <v>2974</v>
      </c>
      <c r="J16" s="569">
        <v>2768</v>
      </c>
      <c r="K16" s="355"/>
    </row>
    <row r="17" spans="1:11" s="568" customFormat="1" ht="22.5" x14ac:dyDescent="0.2">
      <c r="A17" s="564" t="s">
        <v>853</v>
      </c>
      <c r="B17" s="582"/>
      <c r="C17" s="583"/>
      <c r="D17" s="583"/>
      <c r="E17" s="583"/>
      <c r="F17" s="583"/>
      <c r="G17" s="583"/>
      <c r="H17" s="583"/>
      <c r="I17" s="583"/>
      <c r="J17" s="583"/>
      <c r="K17" s="355"/>
    </row>
    <row r="18" spans="1:11" s="568" customFormat="1" ht="14.25" customHeight="1" x14ac:dyDescent="0.2">
      <c r="A18" s="574" t="s">
        <v>854</v>
      </c>
      <c r="B18" s="575">
        <v>27555</v>
      </c>
      <c r="C18" s="575">
        <v>27360</v>
      </c>
      <c r="D18" s="575">
        <v>26958</v>
      </c>
      <c r="E18" s="575">
        <v>26716</v>
      </c>
      <c r="F18" s="575">
        <v>26516</v>
      </c>
      <c r="G18" s="575">
        <v>26744</v>
      </c>
      <c r="H18" s="575">
        <v>26877</v>
      </c>
      <c r="I18" s="575">
        <v>26543</v>
      </c>
      <c r="J18" s="575">
        <v>25589</v>
      </c>
      <c r="K18" s="355"/>
    </row>
    <row r="19" spans="1:11" s="568" customFormat="1" ht="12" x14ac:dyDescent="0.2">
      <c r="A19" s="564" t="s">
        <v>855</v>
      </c>
      <c r="B19" s="577">
        <v>0.20699999999999999</v>
      </c>
      <c r="C19" s="578">
        <v>0.20100000000000001</v>
      </c>
      <c r="D19" s="578">
        <v>0.189</v>
      </c>
      <c r="E19" s="578">
        <v>0.187</v>
      </c>
      <c r="F19" s="578">
        <v>0.185</v>
      </c>
      <c r="G19" s="578">
        <v>0.182</v>
      </c>
      <c r="H19" s="578">
        <v>0.17899999999999999</v>
      </c>
      <c r="I19" s="578">
        <v>0.17499999999999999</v>
      </c>
      <c r="J19" s="578">
        <v>0.17599999999999999</v>
      </c>
      <c r="K19" s="360" t="s">
        <v>859</v>
      </c>
    </row>
    <row r="20" spans="1:11" s="568" customFormat="1" ht="14.25" customHeight="1" thickBot="1" x14ac:dyDescent="0.25">
      <c r="A20" s="564"/>
      <c r="B20" s="582"/>
      <c r="C20" s="583"/>
      <c r="D20" s="583"/>
      <c r="E20" s="583"/>
      <c r="F20" s="583"/>
      <c r="G20" s="583"/>
      <c r="H20" s="583"/>
      <c r="I20" s="583"/>
      <c r="J20" s="583"/>
      <c r="K20" s="363">
        <v>2014</v>
      </c>
    </row>
    <row r="21" spans="1:11" s="568" customFormat="1" ht="14.25" customHeight="1" x14ac:dyDescent="0.2">
      <c r="A21" s="564" t="s">
        <v>856</v>
      </c>
      <c r="B21" s="569">
        <v>6541</v>
      </c>
      <c r="C21" s="569">
        <v>6581</v>
      </c>
      <c r="D21" s="569">
        <v>5754</v>
      </c>
      <c r="E21" s="569">
        <v>5800</v>
      </c>
      <c r="F21" s="569">
        <v>5940</v>
      </c>
      <c r="G21" s="569">
        <v>5057</v>
      </c>
      <c r="H21" s="569">
        <v>4685</v>
      </c>
      <c r="I21" s="569">
        <v>4827</v>
      </c>
      <c r="J21" s="569">
        <v>5011</v>
      </c>
      <c r="K21" s="364">
        <v>21.8</v>
      </c>
    </row>
    <row r="22" spans="1:11" s="568" customFormat="1" ht="14.25" customHeight="1" x14ac:dyDescent="0.2">
      <c r="A22" s="584" t="s">
        <v>857</v>
      </c>
      <c r="B22" s="569">
        <v>271</v>
      </c>
      <c r="C22" s="569">
        <v>270</v>
      </c>
      <c r="D22" s="569">
        <v>268</v>
      </c>
      <c r="E22" s="569">
        <v>254</v>
      </c>
      <c r="F22" s="569">
        <v>260</v>
      </c>
      <c r="G22" s="569">
        <v>253</v>
      </c>
      <c r="H22" s="569">
        <v>252</v>
      </c>
      <c r="I22" s="569">
        <v>263</v>
      </c>
      <c r="J22" s="569">
        <v>234</v>
      </c>
      <c r="K22" s="364">
        <v>25.3</v>
      </c>
    </row>
    <row r="23" spans="1:11" s="568" customFormat="1" ht="22.5" x14ac:dyDescent="0.2">
      <c r="A23" s="564" t="s">
        <v>858</v>
      </c>
      <c r="B23" s="569">
        <v>-1205</v>
      </c>
      <c r="C23" s="569">
        <v>-1205</v>
      </c>
      <c r="D23" s="569">
        <v>-1205</v>
      </c>
      <c r="E23" s="569">
        <v>-1205</v>
      </c>
      <c r="F23" s="569">
        <v>-1501</v>
      </c>
      <c r="G23" s="569">
        <v>-502</v>
      </c>
      <c r="H23" s="569">
        <v>-509</v>
      </c>
      <c r="I23" s="569">
        <v>-510</v>
      </c>
      <c r="J23" s="569">
        <v>-505</v>
      </c>
      <c r="K23" s="364">
        <v>30.6</v>
      </c>
    </row>
    <row r="24" spans="1:11" s="568" customFormat="1" ht="14.25" customHeight="1" x14ac:dyDescent="0.2">
      <c r="A24" s="581" t="s">
        <v>849</v>
      </c>
      <c r="B24" s="569">
        <v>13</v>
      </c>
      <c r="C24" s="569">
        <v>29</v>
      </c>
      <c r="D24" s="569">
        <v>23</v>
      </c>
      <c r="E24" s="569">
        <v>-58</v>
      </c>
      <c r="F24" s="569">
        <v>-55</v>
      </c>
      <c r="G24" s="569">
        <v>-46</v>
      </c>
      <c r="H24" s="569">
        <v>-44</v>
      </c>
      <c r="I24" s="569">
        <v>-46</v>
      </c>
      <c r="J24" s="569">
        <v>-45</v>
      </c>
      <c r="K24" s="364"/>
    </row>
    <row r="25" spans="1:11" s="568" customFormat="1" ht="14.25" customHeight="1" x14ac:dyDescent="0.2">
      <c r="A25" s="574" t="s">
        <v>860</v>
      </c>
      <c r="B25" s="575">
        <v>32904</v>
      </c>
      <c r="C25" s="575">
        <v>32765</v>
      </c>
      <c r="D25" s="575">
        <v>31530</v>
      </c>
      <c r="E25" s="575">
        <v>31253</v>
      </c>
      <c r="F25" s="575">
        <v>30900</v>
      </c>
      <c r="G25" s="575">
        <v>31254</v>
      </c>
      <c r="H25" s="575">
        <v>31010</v>
      </c>
      <c r="I25" s="575">
        <v>30814</v>
      </c>
      <c r="J25" s="575">
        <v>30050</v>
      </c>
      <c r="K25" s="364">
        <v>21.9</v>
      </c>
    </row>
    <row r="26" spans="1:11" s="568" customFormat="1" ht="14.25" customHeight="1" x14ac:dyDescent="0.2">
      <c r="A26" s="564" t="s">
        <v>861</v>
      </c>
      <c r="B26" s="585">
        <v>0.247</v>
      </c>
      <c r="C26" s="586">
        <v>0.24099999999999999</v>
      </c>
      <c r="D26" s="586">
        <v>0.221</v>
      </c>
      <c r="E26" s="586">
        <v>0.218</v>
      </c>
      <c r="F26" s="586">
        <v>0.216</v>
      </c>
      <c r="G26" s="586">
        <v>0.21299999999999999</v>
      </c>
      <c r="H26" s="586">
        <v>0.20699999999999999</v>
      </c>
      <c r="I26" s="586">
        <v>0.20300000000000001</v>
      </c>
      <c r="J26" s="586">
        <v>0.20699999999999999</v>
      </c>
      <c r="K26" s="364">
        <v>25.4</v>
      </c>
    </row>
    <row r="27" spans="1:11" s="568" customFormat="1" ht="14.25" customHeight="1" x14ac:dyDescent="0.2">
      <c r="A27" s="564"/>
      <c r="B27" s="587"/>
      <c r="C27" s="588"/>
      <c r="D27" s="588"/>
      <c r="E27" s="588"/>
      <c r="F27" s="588"/>
      <c r="G27" s="588"/>
      <c r="H27" s="588"/>
      <c r="I27" s="588"/>
      <c r="J27" s="588"/>
      <c r="K27" s="364"/>
    </row>
    <row r="28" spans="1:11" s="568" customFormat="1" ht="14.25" customHeight="1" x14ac:dyDescent="0.2">
      <c r="A28" s="564" t="s">
        <v>862</v>
      </c>
      <c r="B28" s="569">
        <v>215812</v>
      </c>
      <c r="C28" s="569">
        <v>218064</v>
      </c>
      <c r="D28" s="569">
        <v>220962</v>
      </c>
      <c r="E28" s="569">
        <v>220277</v>
      </c>
      <c r="F28" s="569">
        <v>221827</v>
      </c>
      <c r="G28" s="569">
        <v>222198</v>
      </c>
      <c r="H28" s="569">
        <v>225122</v>
      </c>
      <c r="I28" s="569">
        <v>228242</v>
      </c>
      <c r="J28" s="569">
        <v>220458</v>
      </c>
      <c r="K28" s="364"/>
    </row>
    <row r="29" spans="1:11" s="568" customFormat="1" ht="14.25" customHeight="1" x14ac:dyDescent="0.2">
      <c r="A29" s="589" t="s">
        <v>863</v>
      </c>
      <c r="B29" s="590">
        <v>133157</v>
      </c>
      <c r="C29" s="590">
        <v>136191</v>
      </c>
      <c r="D29" s="590">
        <v>142913</v>
      </c>
      <c r="E29" s="590">
        <v>143063</v>
      </c>
      <c r="F29" s="590">
        <v>143294</v>
      </c>
      <c r="G29" s="590">
        <v>146705</v>
      </c>
      <c r="H29" s="590">
        <v>149772</v>
      </c>
      <c r="I29" s="590">
        <v>151514</v>
      </c>
      <c r="J29" s="590">
        <v>145520</v>
      </c>
      <c r="K29" s="364"/>
    </row>
    <row r="30" spans="1:11" s="568" customFormat="1" ht="14.25" customHeight="1" x14ac:dyDescent="0.2">
      <c r="A30" s="591" t="s">
        <v>864</v>
      </c>
      <c r="B30" s="592"/>
      <c r="C30" s="18"/>
      <c r="D30" s="18"/>
      <c r="E30" s="18"/>
      <c r="F30" s="18"/>
      <c r="G30" s="18"/>
      <c r="H30" s="18"/>
      <c r="I30" s="18"/>
      <c r="J30" s="18"/>
      <c r="K30" s="364">
        <v>30.7</v>
      </c>
    </row>
    <row r="31" spans="1:11" s="568" customFormat="1" ht="14.25" customHeight="1" x14ac:dyDescent="0.2">
      <c r="A31" s="591" t="s">
        <v>1483</v>
      </c>
      <c r="B31" s="2687" t="s">
        <v>1274</v>
      </c>
      <c r="C31" s="2687" t="s">
        <v>1275</v>
      </c>
      <c r="D31" s="2687" t="s">
        <v>1275</v>
      </c>
      <c r="E31" s="2687" t="s">
        <v>1275</v>
      </c>
      <c r="F31" s="593">
        <v>0.70599999999999996</v>
      </c>
      <c r="G31" s="593"/>
      <c r="H31" s="593"/>
      <c r="I31" s="593"/>
      <c r="J31" s="593"/>
      <c r="K31" s="355"/>
    </row>
    <row r="32" spans="1:11" s="568" customFormat="1" ht="15.75" customHeight="1" x14ac:dyDescent="0.2">
      <c r="A32" s="591" t="s">
        <v>1276</v>
      </c>
      <c r="B32" s="594"/>
      <c r="C32" s="18"/>
      <c r="D32" s="18"/>
      <c r="E32" s="18"/>
      <c r="F32" s="18"/>
      <c r="G32" s="18"/>
      <c r="H32" s="18"/>
      <c r="I32" s="18"/>
      <c r="J32" s="18"/>
      <c r="K32" s="360" t="s">
        <v>793</v>
      </c>
    </row>
    <row r="33" spans="1:10" ht="14.25" customHeight="1" x14ac:dyDescent="0.15">
      <c r="A33" s="2518" t="s">
        <v>865</v>
      </c>
      <c r="B33" s="595"/>
      <c r="C33" s="596"/>
      <c r="D33" s="596"/>
      <c r="E33" s="597"/>
      <c r="F33" s="597"/>
      <c r="G33" s="598"/>
      <c r="H33" s="598"/>
      <c r="I33" s="598"/>
      <c r="J33" s="598"/>
    </row>
    <row r="34" spans="1:10" ht="14.25" customHeight="1" thickBot="1" x14ac:dyDescent="0.25">
      <c r="A34" s="599"/>
      <c r="B34" s="600"/>
      <c r="C34" s="601"/>
      <c r="D34" s="601"/>
      <c r="E34" s="602"/>
      <c r="F34" s="602"/>
      <c r="G34" s="598"/>
      <c r="H34" s="598"/>
      <c r="I34" s="598"/>
      <c r="J34" s="598"/>
    </row>
    <row r="35" spans="1:10" ht="14.25" customHeight="1" thickBot="1" x14ac:dyDescent="0.2">
      <c r="A35" s="603" t="s">
        <v>609</v>
      </c>
      <c r="B35" s="604" t="s">
        <v>619</v>
      </c>
      <c r="C35" s="605" t="s">
        <v>143</v>
      </c>
      <c r="D35" s="605" t="s">
        <v>144</v>
      </c>
      <c r="E35" s="605" t="s">
        <v>145</v>
      </c>
      <c r="F35" s="605" t="s">
        <v>146</v>
      </c>
      <c r="G35" s="605" t="s">
        <v>147</v>
      </c>
      <c r="H35" s="605" t="s">
        <v>148</v>
      </c>
      <c r="I35" s="605" t="s">
        <v>149</v>
      </c>
      <c r="J35" s="605" t="s">
        <v>150</v>
      </c>
    </row>
    <row r="36" spans="1:10" ht="14.25" customHeight="1" x14ac:dyDescent="0.2">
      <c r="A36" s="606" t="s">
        <v>866</v>
      </c>
      <c r="B36" s="607">
        <v>18.399999999999999</v>
      </c>
      <c r="C36" s="607">
        <v>17.899999999999999</v>
      </c>
      <c r="D36" s="607">
        <v>16.8</v>
      </c>
      <c r="E36" s="607">
        <v>16.7</v>
      </c>
      <c r="F36" s="607">
        <v>16.5</v>
      </c>
      <c r="G36" s="607">
        <v>16.3</v>
      </c>
      <c r="H36" s="607">
        <v>16</v>
      </c>
      <c r="I36" s="607">
        <v>15.6</v>
      </c>
      <c r="J36" s="607">
        <v>15.7</v>
      </c>
    </row>
    <row r="37" spans="1:10" ht="14.25" customHeight="1" x14ac:dyDescent="0.2">
      <c r="A37" s="606" t="s">
        <v>867</v>
      </c>
      <c r="B37" s="607">
        <v>20.7</v>
      </c>
      <c r="C37" s="607">
        <v>20.100000000000001</v>
      </c>
      <c r="D37" s="607">
        <v>18.899999999999999</v>
      </c>
      <c r="E37" s="607">
        <v>18.7</v>
      </c>
      <c r="F37" s="607">
        <v>18.5</v>
      </c>
      <c r="G37" s="607">
        <v>18.2</v>
      </c>
      <c r="H37" s="607">
        <v>17.899999999999999</v>
      </c>
      <c r="I37" s="607">
        <v>17.5</v>
      </c>
      <c r="J37" s="607">
        <v>17.600000000000001</v>
      </c>
    </row>
    <row r="38" spans="1:10" ht="14.25" customHeight="1" x14ac:dyDescent="0.2">
      <c r="A38" s="606" t="s">
        <v>868</v>
      </c>
      <c r="B38" s="607">
        <v>24.7</v>
      </c>
      <c r="C38" s="607">
        <v>24.1</v>
      </c>
      <c r="D38" s="607">
        <v>22.1</v>
      </c>
      <c r="E38" s="607">
        <v>21.8</v>
      </c>
      <c r="F38" s="607">
        <v>21.6</v>
      </c>
      <c r="G38" s="607">
        <v>21.3</v>
      </c>
      <c r="H38" s="607">
        <v>20.7</v>
      </c>
      <c r="I38" s="607">
        <v>20.3</v>
      </c>
      <c r="J38" s="607">
        <v>20.7</v>
      </c>
    </row>
    <row r="39" spans="1:10" ht="14.25" customHeight="1" x14ac:dyDescent="0.2">
      <c r="A39" s="606" t="s">
        <v>869</v>
      </c>
      <c r="B39" s="607">
        <v>17.399999999999999</v>
      </c>
      <c r="C39" s="607">
        <v>17.100000000000001</v>
      </c>
      <c r="D39" s="607">
        <v>16.3</v>
      </c>
      <c r="E39" s="607">
        <v>16.399999999999999</v>
      </c>
      <c r="F39" s="607">
        <v>15.9</v>
      </c>
      <c r="G39" s="607">
        <v>15.7</v>
      </c>
      <c r="H39" s="607">
        <v>15.6</v>
      </c>
      <c r="I39" s="607">
        <v>15.4</v>
      </c>
      <c r="J39" s="607">
        <v>15.3</v>
      </c>
    </row>
    <row r="40" spans="1:10" ht="14.25" customHeight="1" x14ac:dyDescent="0.2">
      <c r="A40" s="606" t="s">
        <v>870</v>
      </c>
      <c r="B40" s="607">
        <v>19.7</v>
      </c>
      <c r="C40" s="607">
        <v>19.2</v>
      </c>
      <c r="D40" s="607">
        <v>18.399999999999999</v>
      </c>
      <c r="E40" s="607">
        <v>18.399999999999999</v>
      </c>
      <c r="F40" s="607">
        <v>18</v>
      </c>
      <c r="G40" s="607">
        <v>17.7</v>
      </c>
      <c r="H40" s="607">
        <v>17.5</v>
      </c>
      <c r="I40" s="607">
        <v>17.3</v>
      </c>
      <c r="J40" s="607">
        <v>17.2</v>
      </c>
    </row>
    <row r="41" spans="1:10" ht="14.25" customHeight="1" x14ac:dyDescent="0.2">
      <c r="A41" s="606" t="s">
        <v>871</v>
      </c>
      <c r="B41" s="607">
        <v>23.7</v>
      </c>
      <c r="C41" s="607">
        <v>23.2</v>
      </c>
      <c r="D41" s="607">
        <v>21.6</v>
      </c>
      <c r="E41" s="607">
        <v>21.5</v>
      </c>
      <c r="F41" s="607">
        <v>21</v>
      </c>
      <c r="G41" s="607">
        <v>20.7</v>
      </c>
      <c r="H41" s="607">
        <v>20.3</v>
      </c>
      <c r="I41" s="607">
        <v>20.100000000000001</v>
      </c>
      <c r="J41" s="607">
        <v>20.3</v>
      </c>
    </row>
    <row r="42" spans="1:10" ht="14.25" customHeight="1" x14ac:dyDescent="0.2">
      <c r="A42" s="608"/>
      <c r="B42" s="609"/>
      <c r="C42" s="602"/>
      <c r="D42" s="602"/>
      <c r="E42" s="602"/>
      <c r="F42" s="602"/>
      <c r="G42" s="610"/>
      <c r="H42" s="610"/>
      <c r="I42" s="610"/>
      <c r="J42" s="610"/>
    </row>
    <row r="43" spans="1:10" ht="14.25" customHeight="1" thickBot="1" x14ac:dyDescent="0.25">
      <c r="A43" s="611" t="s">
        <v>872</v>
      </c>
      <c r="B43" s="600"/>
      <c r="C43" s="601"/>
      <c r="D43" s="601"/>
      <c r="E43" s="601"/>
      <c r="F43" s="601"/>
      <c r="G43" s="610"/>
      <c r="H43" s="610"/>
      <c r="I43" s="610"/>
      <c r="J43" s="610"/>
    </row>
    <row r="44" spans="1:10" ht="14.25" customHeight="1" thickBot="1" x14ac:dyDescent="0.2">
      <c r="A44" s="603" t="s">
        <v>609</v>
      </c>
      <c r="B44" s="604" t="s">
        <v>619</v>
      </c>
      <c r="C44" s="605" t="s">
        <v>143</v>
      </c>
      <c r="D44" s="605" t="s">
        <v>144</v>
      </c>
      <c r="E44" s="605" t="s">
        <v>145</v>
      </c>
      <c r="F44" s="605" t="s">
        <v>146</v>
      </c>
      <c r="G44" s="605" t="s">
        <v>147</v>
      </c>
      <c r="H44" s="605" t="s">
        <v>148</v>
      </c>
      <c r="I44" s="605" t="s">
        <v>149</v>
      </c>
      <c r="J44" s="605" t="s">
        <v>150</v>
      </c>
    </row>
    <row r="45" spans="1:10" ht="14.25" customHeight="1" x14ac:dyDescent="0.2">
      <c r="A45" s="612" t="s">
        <v>866</v>
      </c>
      <c r="B45" s="607">
        <v>11.5</v>
      </c>
      <c r="C45" s="613">
        <v>11.3</v>
      </c>
      <c r="D45" s="613">
        <v>11</v>
      </c>
      <c r="E45" s="613">
        <v>11</v>
      </c>
      <c r="F45" s="613">
        <v>10.8</v>
      </c>
      <c r="G45" s="613">
        <v>10.8</v>
      </c>
      <c r="H45" s="614">
        <v>10.8</v>
      </c>
      <c r="I45" s="614">
        <v>10.5</v>
      </c>
      <c r="J45" s="614">
        <v>10.5</v>
      </c>
    </row>
    <row r="46" spans="1:10" ht="14.25" customHeight="1" x14ac:dyDescent="0.2">
      <c r="A46" s="615" t="s">
        <v>867</v>
      </c>
      <c r="B46" s="607">
        <v>12.9</v>
      </c>
      <c r="C46" s="613">
        <v>12.6</v>
      </c>
      <c r="D46" s="613">
        <v>12.3</v>
      </c>
      <c r="E46" s="613">
        <v>12.3</v>
      </c>
      <c r="F46" s="613">
        <v>12.1</v>
      </c>
      <c r="G46" s="613">
        <v>12.1</v>
      </c>
      <c r="H46" s="614">
        <v>12.1</v>
      </c>
      <c r="I46" s="614">
        <v>11.8</v>
      </c>
      <c r="J46" s="614">
        <v>11.8</v>
      </c>
    </row>
    <row r="47" spans="1:10" ht="14.25" customHeight="1" x14ac:dyDescent="0.2">
      <c r="A47" s="612" t="s">
        <v>873</v>
      </c>
      <c r="B47" s="607">
        <v>15.3</v>
      </c>
      <c r="C47" s="613">
        <v>15.1</v>
      </c>
      <c r="D47" s="613">
        <v>14.4</v>
      </c>
      <c r="E47" s="613">
        <v>14.3</v>
      </c>
      <c r="F47" s="613">
        <v>14.1</v>
      </c>
      <c r="G47" s="613">
        <v>14.2</v>
      </c>
      <c r="H47" s="614">
        <v>13.9</v>
      </c>
      <c r="I47" s="614">
        <v>13.6</v>
      </c>
      <c r="J47" s="614">
        <v>13.8</v>
      </c>
    </row>
    <row r="48" spans="1:10" ht="14.25" customHeight="1" x14ac:dyDescent="0.2">
      <c r="A48" s="616" t="s">
        <v>869</v>
      </c>
      <c r="B48" s="607">
        <v>10.8</v>
      </c>
      <c r="C48" s="613">
        <v>10.8</v>
      </c>
      <c r="D48" s="613">
        <v>10.7</v>
      </c>
      <c r="E48" s="613">
        <v>10.8</v>
      </c>
      <c r="F48" s="613">
        <v>10.4</v>
      </c>
      <c r="G48" s="613">
        <v>10.5</v>
      </c>
      <c r="H48" s="614">
        <v>10.5</v>
      </c>
      <c r="I48" s="614">
        <v>10.3</v>
      </c>
      <c r="J48" s="614">
        <v>10.3</v>
      </c>
    </row>
    <row r="49" spans="1:10" ht="14.25" customHeight="1" x14ac:dyDescent="0.2">
      <c r="A49" s="616" t="s">
        <v>870</v>
      </c>
      <c r="B49" s="607">
        <v>12.2</v>
      </c>
      <c r="C49" s="617">
        <v>12.1</v>
      </c>
      <c r="D49" s="617">
        <v>12</v>
      </c>
      <c r="E49" s="617">
        <v>12.1</v>
      </c>
      <c r="F49" s="617">
        <v>11.7</v>
      </c>
      <c r="G49" s="617">
        <v>11.8</v>
      </c>
      <c r="H49" s="614">
        <v>11.8</v>
      </c>
      <c r="I49" s="614">
        <v>11.6</v>
      </c>
      <c r="J49" s="614">
        <v>11.5</v>
      </c>
    </row>
    <row r="50" spans="1:10" ht="14.25" customHeight="1" x14ac:dyDescent="0.2">
      <c r="A50" s="616" t="s">
        <v>871</v>
      </c>
      <c r="B50" s="607">
        <v>14.7</v>
      </c>
      <c r="C50" s="613">
        <v>14.5</v>
      </c>
      <c r="D50" s="613">
        <v>14.1</v>
      </c>
      <c r="E50" s="613">
        <v>14.1</v>
      </c>
      <c r="F50" s="613">
        <v>13.7</v>
      </c>
      <c r="G50" s="613">
        <v>13.8</v>
      </c>
      <c r="H50" s="614">
        <v>13.6</v>
      </c>
      <c r="I50" s="614">
        <v>13.5</v>
      </c>
      <c r="J50" s="614">
        <v>13.5</v>
      </c>
    </row>
    <row r="51" spans="1:10" ht="14.25" customHeight="1" thickBot="1" x14ac:dyDescent="0.25">
      <c r="A51" s="616"/>
      <c r="B51" s="600"/>
      <c r="C51" s="601"/>
      <c r="D51" s="601"/>
      <c r="E51" s="601"/>
      <c r="F51" s="601"/>
      <c r="G51" s="610"/>
      <c r="H51" s="610"/>
      <c r="I51" s="610"/>
      <c r="J51" s="610"/>
    </row>
    <row r="52" spans="1:10" ht="14.25" customHeight="1" thickBot="1" x14ac:dyDescent="0.25">
      <c r="A52" s="618" t="s">
        <v>874</v>
      </c>
      <c r="B52" s="604" t="s">
        <v>1277</v>
      </c>
      <c r="C52" s="605" t="s">
        <v>1278</v>
      </c>
      <c r="D52" s="605" t="s">
        <v>1279</v>
      </c>
      <c r="E52" s="605" t="s">
        <v>145</v>
      </c>
      <c r="F52" s="605" t="s">
        <v>1280</v>
      </c>
      <c r="G52" s="605" t="s">
        <v>1281</v>
      </c>
      <c r="H52" s="605" t="s">
        <v>148</v>
      </c>
      <c r="I52" s="605" t="s">
        <v>149</v>
      </c>
      <c r="J52" s="605" t="s">
        <v>1282</v>
      </c>
    </row>
    <row r="53" spans="1:10" ht="14.25" customHeight="1" x14ac:dyDescent="0.2">
      <c r="A53" s="606" t="s">
        <v>875</v>
      </c>
      <c r="B53" s="619">
        <v>27555</v>
      </c>
      <c r="C53" s="620">
        <v>27360</v>
      </c>
      <c r="D53" s="620">
        <v>26958</v>
      </c>
      <c r="E53" s="620">
        <v>26268</v>
      </c>
      <c r="F53" s="620">
        <v>26516</v>
      </c>
      <c r="G53" s="620">
        <v>25903</v>
      </c>
      <c r="H53" s="620">
        <v>26267</v>
      </c>
      <c r="I53" s="620">
        <v>26240</v>
      </c>
      <c r="J53" s="621">
        <v>25382</v>
      </c>
    </row>
    <row r="54" spans="1:10" ht="14.25" customHeight="1" x14ac:dyDescent="0.2">
      <c r="A54" s="606" t="s">
        <v>876</v>
      </c>
      <c r="B54" s="619">
        <v>555688</v>
      </c>
      <c r="C54" s="620">
        <v>588704</v>
      </c>
      <c r="D54" s="620">
        <v>598951</v>
      </c>
      <c r="E54" s="620">
        <v>595710</v>
      </c>
      <c r="F54" s="620">
        <v>576317</v>
      </c>
      <c r="G54" s="620">
        <v>588879</v>
      </c>
      <c r="H54" s="620">
        <v>592384</v>
      </c>
      <c r="I54" s="620">
        <v>603484</v>
      </c>
      <c r="J54" s="621">
        <v>590759</v>
      </c>
    </row>
    <row r="55" spans="1:10" ht="14.25" customHeight="1" x14ac:dyDescent="0.2">
      <c r="A55" s="622" t="s">
        <v>877</v>
      </c>
      <c r="B55" s="623">
        <v>5</v>
      </c>
      <c r="C55" s="624">
        <v>4.5999999999999996</v>
      </c>
      <c r="D55" s="624">
        <v>4.5</v>
      </c>
      <c r="E55" s="624">
        <v>4.4000000000000004</v>
      </c>
      <c r="F55" s="624">
        <v>4.5999999999999996</v>
      </c>
      <c r="G55" s="624">
        <v>4.4000000000000004</v>
      </c>
      <c r="H55" s="624">
        <v>4.4000000000000004</v>
      </c>
      <c r="I55" s="624">
        <v>4.3</v>
      </c>
      <c r="J55" s="625">
        <v>4.3</v>
      </c>
    </row>
    <row r="56" spans="1:10" ht="14.25" customHeight="1" x14ac:dyDescent="0.2">
      <c r="A56" s="626" t="s">
        <v>1283</v>
      </c>
      <c r="B56" s="594"/>
      <c r="C56" s="18"/>
      <c r="D56" s="18"/>
      <c r="E56" s="18"/>
      <c r="F56" s="18"/>
      <c r="G56" s="598"/>
      <c r="H56" s="598"/>
      <c r="I56" s="598"/>
      <c r="J56" s="598"/>
    </row>
    <row r="57" spans="1:10" ht="14.25" customHeight="1" x14ac:dyDescent="0.15">
      <c r="A57" s="591" t="s">
        <v>1284</v>
      </c>
      <c r="B57" s="627"/>
      <c r="C57" s="628"/>
      <c r="D57" s="628"/>
      <c r="E57" s="628"/>
      <c r="F57" s="628"/>
      <c r="G57" s="628"/>
      <c r="H57" s="628"/>
      <c r="I57" s="628"/>
      <c r="J57" s="628"/>
    </row>
    <row r="58" spans="1:10" ht="15" customHeight="1" x14ac:dyDescent="0.15">
      <c r="A58" s="628"/>
      <c r="B58" s="628"/>
      <c r="C58" s="628"/>
      <c r="D58" s="628"/>
      <c r="E58" s="628"/>
      <c r="F58" s="628"/>
      <c r="G58" s="628"/>
      <c r="H58" s="628"/>
      <c r="I58" s="628"/>
      <c r="J58" s="628"/>
    </row>
    <row r="59" spans="1:10" ht="15" customHeight="1" x14ac:dyDescent="0.15">
      <c r="A59" s="628"/>
      <c r="B59" s="628"/>
      <c r="C59" s="628"/>
      <c r="D59" s="628"/>
      <c r="E59" s="628"/>
      <c r="F59" s="628"/>
      <c r="G59" s="628"/>
      <c r="H59" s="628"/>
      <c r="I59" s="628"/>
      <c r="J59" s="628"/>
    </row>
    <row r="60" spans="1:10" ht="15" customHeight="1" x14ac:dyDescent="0.15">
      <c r="A60" s="628"/>
      <c r="B60" s="628"/>
      <c r="C60" s="628"/>
      <c r="D60" s="628"/>
      <c r="E60" s="628"/>
      <c r="F60" s="628"/>
      <c r="G60" s="628"/>
      <c r="H60" s="628"/>
      <c r="I60" s="628"/>
      <c r="J60" s="628"/>
    </row>
    <row r="61" spans="1:10" ht="15" customHeight="1" x14ac:dyDescent="0.15"/>
    <row r="62" spans="1:10" ht="15" customHeight="1" x14ac:dyDescent="0.15"/>
    <row r="63" spans="1:10" ht="15" customHeight="1" x14ac:dyDescent="0.15"/>
    <row r="64" spans="1:1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sheetData>
  <pageMargins left="0.7" right="0.7" top="0.75" bottom="0.75" header="0.3" footer="0.3"/>
  <pageSetup paperSize="9" scale="61" pageOrder="overThenDown" orientation="portrait" r:id="rId1"/>
  <headerFooter>
    <oddHeader>&amp;R&amp;"Arial,Normal"&amp;8Risk, liquidity and capital management</oddHeader>
    <oddFooter>&amp;C&amp;"Arial,Normal"&amp;7Fact book - Q3 2016</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70C0"/>
  </sheetPr>
  <dimension ref="A1:J68"/>
  <sheetViews>
    <sheetView view="pageBreakPreview" zoomScaleNormal="100" zoomScaleSheetLayoutView="100" workbookViewId="0">
      <selection activeCell="A54" sqref="A54"/>
    </sheetView>
  </sheetViews>
  <sheetFormatPr defaultRowHeight="15" x14ac:dyDescent="0.25"/>
  <cols>
    <col min="1" max="1" width="41.1640625" style="1" customWidth="1"/>
    <col min="2" max="10" width="10.33203125" style="1" customWidth="1"/>
    <col min="11" max="16384" width="9.33203125" style="1"/>
  </cols>
  <sheetData>
    <row r="1" spans="1:10" ht="15" customHeight="1" x14ac:dyDescent="0.25">
      <c r="A1" s="2517" t="s">
        <v>878</v>
      </c>
      <c r="B1" s="558"/>
      <c r="C1" s="559"/>
      <c r="D1" s="559"/>
      <c r="E1" s="559"/>
      <c r="F1" s="559"/>
      <c r="G1" s="559"/>
      <c r="H1" s="557"/>
      <c r="I1" s="628"/>
      <c r="J1" s="628"/>
    </row>
    <row r="2" spans="1:10" ht="15" customHeight="1" thickBot="1" x14ac:dyDescent="0.3">
      <c r="A2" s="557"/>
      <c r="B2" s="558"/>
      <c r="C2" s="559"/>
      <c r="D2" s="559"/>
      <c r="E2" s="559"/>
      <c r="F2" s="559"/>
      <c r="G2" s="559"/>
      <c r="H2" s="557"/>
      <c r="I2" s="628"/>
      <c r="J2" s="628"/>
    </row>
    <row r="3" spans="1:10" ht="15" customHeight="1" thickBot="1" x14ac:dyDescent="0.3">
      <c r="A3" s="629" t="s">
        <v>142</v>
      </c>
      <c r="B3" s="561" t="s">
        <v>619</v>
      </c>
      <c r="C3" s="562" t="s">
        <v>143</v>
      </c>
      <c r="D3" s="562" t="s">
        <v>144</v>
      </c>
      <c r="E3" s="562" t="s">
        <v>145</v>
      </c>
      <c r="F3" s="562" t="s">
        <v>146</v>
      </c>
      <c r="G3" s="563" t="s">
        <v>147</v>
      </c>
      <c r="H3" s="563" t="s">
        <v>148</v>
      </c>
      <c r="I3" s="563" t="s">
        <v>149</v>
      </c>
      <c r="J3" s="563" t="s">
        <v>150</v>
      </c>
    </row>
    <row r="4" spans="1:10" ht="15" customHeight="1" x14ac:dyDescent="0.25">
      <c r="A4" s="574" t="s">
        <v>879</v>
      </c>
      <c r="B4" s="630">
        <v>107512</v>
      </c>
      <c r="C4" s="631">
        <v>111732</v>
      </c>
      <c r="D4" s="631">
        <v>116573</v>
      </c>
      <c r="E4" s="631">
        <v>115563</v>
      </c>
      <c r="F4" s="631">
        <v>116978</v>
      </c>
      <c r="G4" s="631">
        <v>116937</v>
      </c>
      <c r="H4" s="631">
        <v>117383</v>
      </c>
      <c r="I4" s="631">
        <v>124240</v>
      </c>
      <c r="J4" s="632">
        <v>119029</v>
      </c>
    </row>
    <row r="5" spans="1:10" ht="15" customHeight="1" x14ac:dyDescent="0.25">
      <c r="A5" s="564" t="s">
        <v>880</v>
      </c>
      <c r="B5" s="633">
        <v>93958</v>
      </c>
      <c r="C5" s="634">
        <v>97861</v>
      </c>
      <c r="D5" s="634">
        <v>102962</v>
      </c>
      <c r="E5" s="634">
        <v>102135</v>
      </c>
      <c r="F5" s="634">
        <v>103717</v>
      </c>
      <c r="G5" s="634">
        <v>103276</v>
      </c>
      <c r="H5" s="634">
        <v>103590</v>
      </c>
      <c r="I5" s="634">
        <v>110376</v>
      </c>
      <c r="J5" s="635">
        <v>105637</v>
      </c>
    </row>
    <row r="6" spans="1:10" ht="15" customHeight="1" x14ac:dyDescent="0.25">
      <c r="A6" s="564" t="s">
        <v>881</v>
      </c>
      <c r="B6" s="633">
        <v>62212</v>
      </c>
      <c r="C6" s="634">
        <v>65523</v>
      </c>
      <c r="D6" s="634">
        <v>70430</v>
      </c>
      <c r="E6" s="634">
        <v>69565</v>
      </c>
      <c r="F6" s="634">
        <v>70371</v>
      </c>
      <c r="G6" s="634">
        <v>69761</v>
      </c>
      <c r="H6" s="634">
        <v>69227</v>
      </c>
      <c r="I6" s="634">
        <v>73960</v>
      </c>
      <c r="J6" s="635">
        <v>71792</v>
      </c>
    </row>
    <row r="7" spans="1:10" ht="15" customHeight="1" x14ac:dyDescent="0.25">
      <c r="A7" s="584" t="s">
        <v>882</v>
      </c>
      <c r="B7" s="633">
        <v>48585</v>
      </c>
      <c r="C7" s="634">
        <v>51110</v>
      </c>
      <c r="D7" s="634">
        <v>55528</v>
      </c>
      <c r="E7" s="634">
        <v>55249</v>
      </c>
      <c r="F7" s="634">
        <v>56211</v>
      </c>
      <c r="G7" s="634">
        <v>55165</v>
      </c>
      <c r="H7" s="634">
        <v>54971</v>
      </c>
      <c r="I7" s="634">
        <v>50834</v>
      </c>
      <c r="J7" s="635">
        <v>50600</v>
      </c>
    </row>
    <row r="8" spans="1:10" ht="15" customHeight="1" x14ac:dyDescent="0.25">
      <c r="A8" s="584" t="s">
        <v>883</v>
      </c>
      <c r="B8" s="636">
        <v>13627</v>
      </c>
      <c r="C8" s="635">
        <v>14413</v>
      </c>
      <c r="D8" s="635">
        <v>14902</v>
      </c>
      <c r="E8" s="635">
        <v>14316</v>
      </c>
      <c r="F8" s="635">
        <v>14160</v>
      </c>
      <c r="G8" s="635">
        <v>14596</v>
      </c>
      <c r="H8" s="635">
        <v>14255</v>
      </c>
      <c r="I8" s="635">
        <v>23126</v>
      </c>
      <c r="J8" s="635">
        <v>21192</v>
      </c>
    </row>
    <row r="9" spans="1:10" ht="15" customHeight="1" x14ac:dyDescent="0.25">
      <c r="A9" s="564" t="s">
        <v>884</v>
      </c>
      <c r="B9" s="636">
        <v>7144</v>
      </c>
      <c r="C9" s="635">
        <v>7075</v>
      </c>
      <c r="D9" s="635">
        <v>7742</v>
      </c>
      <c r="E9" s="635">
        <v>8218</v>
      </c>
      <c r="F9" s="635">
        <v>8526</v>
      </c>
      <c r="G9" s="635">
        <v>9080</v>
      </c>
      <c r="H9" s="635">
        <v>9047</v>
      </c>
      <c r="I9" s="635">
        <v>10017</v>
      </c>
      <c r="J9" s="635">
        <v>9572</v>
      </c>
    </row>
    <row r="10" spans="1:10" ht="15" customHeight="1" x14ac:dyDescent="0.25">
      <c r="A10" s="564" t="s">
        <v>885</v>
      </c>
      <c r="B10" s="636">
        <v>21933</v>
      </c>
      <c r="C10" s="635">
        <v>22018</v>
      </c>
      <c r="D10" s="635">
        <v>22427</v>
      </c>
      <c r="E10" s="635">
        <v>22059</v>
      </c>
      <c r="F10" s="635">
        <v>22520</v>
      </c>
      <c r="G10" s="635">
        <v>22515</v>
      </c>
      <c r="H10" s="635">
        <v>23315</v>
      </c>
      <c r="I10" s="635">
        <v>23663</v>
      </c>
      <c r="J10" s="635">
        <v>21940</v>
      </c>
    </row>
    <row r="11" spans="1:10" ht="15" customHeight="1" x14ac:dyDescent="0.25">
      <c r="A11" s="564" t="s">
        <v>886</v>
      </c>
      <c r="B11" s="636">
        <v>828</v>
      </c>
      <c r="C11" s="635">
        <v>823</v>
      </c>
      <c r="D11" s="635"/>
      <c r="E11" s="635"/>
      <c r="F11" s="635"/>
      <c r="G11" s="635"/>
      <c r="H11" s="635"/>
      <c r="I11" s="635"/>
      <c r="J11" s="635"/>
    </row>
    <row r="12" spans="1:10" ht="15" customHeight="1" x14ac:dyDescent="0.25">
      <c r="A12" s="564" t="s">
        <v>887</v>
      </c>
      <c r="B12" s="636">
        <v>1841</v>
      </c>
      <c r="C12" s="635">
        <v>2422</v>
      </c>
      <c r="D12" s="635">
        <v>2363</v>
      </c>
      <c r="E12" s="635">
        <v>2294</v>
      </c>
      <c r="F12" s="635">
        <v>2300</v>
      </c>
      <c r="G12" s="635">
        <v>1920</v>
      </c>
      <c r="H12" s="635">
        <v>2001</v>
      </c>
      <c r="I12" s="635">
        <v>2736</v>
      </c>
      <c r="J12" s="635">
        <v>2333</v>
      </c>
    </row>
    <row r="13" spans="1:10" ht="15" customHeight="1" x14ac:dyDescent="0.25">
      <c r="A13" s="564" t="s">
        <v>888</v>
      </c>
      <c r="B13" s="636">
        <v>13554</v>
      </c>
      <c r="C13" s="635">
        <v>13871</v>
      </c>
      <c r="D13" s="635">
        <v>13611</v>
      </c>
      <c r="E13" s="635">
        <v>13428</v>
      </c>
      <c r="F13" s="635">
        <v>13261</v>
      </c>
      <c r="G13" s="635">
        <v>13661</v>
      </c>
      <c r="H13" s="635">
        <v>13793</v>
      </c>
      <c r="I13" s="635">
        <v>13864</v>
      </c>
      <c r="J13" s="635">
        <v>13392</v>
      </c>
    </row>
    <row r="14" spans="1:10" ht="15" customHeight="1" x14ac:dyDescent="0.25">
      <c r="A14" s="564" t="s">
        <v>889</v>
      </c>
      <c r="B14" s="636">
        <v>657</v>
      </c>
      <c r="C14" s="635">
        <v>1200</v>
      </c>
      <c r="D14" s="635">
        <v>1086</v>
      </c>
      <c r="E14" s="635">
        <v>971</v>
      </c>
      <c r="F14" s="635">
        <v>773</v>
      </c>
      <c r="G14" s="635">
        <v>852</v>
      </c>
      <c r="H14" s="635">
        <v>659</v>
      </c>
      <c r="I14" s="635">
        <v>865</v>
      </c>
      <c r="J14" s="635">
        <v>928</v>
      </c>
    </row>
    <row r="15" spans="1:10" ht="15" customHeight="1" x14ac:dyDescent="0.25">
      <c r="A15" s="564" t="s">
        <v>885</v>
      </c>
      <c r="B15" s="636">
        <v>6086</v>
      </c>
      <c r="C15" s="635">
        <v>5981</v>
      </c>
      <c r="D15" s="635">
        <v>5993</v>
      </c>
      <c r="E15" s="635">
        <v>5968</v>
      </c>
      <c r="F15" s="635">
        <v>6024</v>
      </c>
      <c r="G15" s="635">
        <v>6079</v>
      </c>
      <c r="H15" s="635">
        <v>6257</v>
      </c>
      <c r="I15" s="635">
        <v>6221</v>
      </c>
      <c r="J15" s="635">
        <v>5959</v>
      </c>
    </row>
    <row r="16" spans="1:10" ht="15" customHeight="1" x14ac:dyDescent="0.25">
      <c r="A16" s="564" t="s">
        <v>887</v>
      </c>
      <c r="B16" s="636">
        <v>6811</v>
      </c>
      <c r="C16" s="635">
        <v>6690</v>
      </c>
      <c r="D16" s="635">
        <v>6531</v>
      </c>
      <c r="E16" s="635">
        <v>6490</v>
      </c>
      <c r="F16" s="635">
        <v>6465</v>
      </c>
      <c r="G16" s="635">
        <v>6730</v>
      </c>
      <c r="H16" s="635">
        <v>6877</v>
      </c>
      <c r="I16" s="635">
        <v>6777</v>
      </c>
      <c r="J16" s="635">
        <v>6505</v>
      </c>
    </row>
    <row r="17" spans="1:10" ht="15" customHeight="1" x14ac:dyDescent="0.25">
      <c r="A17" s="637"/>
      <c r="B17" s="638"/>
      <c r="C17" s="194"/>
      <c r="D17" s="194"/>
      <c r="E17" s="194"/>
      <c r="F17" s="194"/>
      <c r="G17" s="194"/>
      <c r="H17" s="194"/>
      <c r="I17" s="194"/>
      <c r="J17" s="194"/>
    </row>
    <row r="18" spans="1:10" ht="15" customHeight="1" x14ac:dyDescent="0.25">
      <c r="A18" s="574" t="s">
        <v>890</v>
      </c>
      <c r="B18" s="639">
        <v>1798</v>
      </c>
      <c r="C18" s="632">
        <v>1828</v>
      </c>
      <c r="D18" s="632">
        <v>1889</v>
      </c>
      <c r="E18" s="632">
        <v>1704</v>
      </c>
      <c r="F18" s="632">
        <v>1751</v>
      </c>
      <c r="G18" s="632">
        <v>1938</v>
      </c>
      <c r="H18" s="632">
        <v>2061</v>
      </c>
      <c r="I18" s="632">
        <v>2460</v>
      </c>
      <c r="J18" s="632">
        <v>2308</v>
      </c>
    </row>
    <row r="19" spans="1:10" ht="15" customHeight="1" x14ac:dyDescent="0.25">
      <c r="A19" s="637"/>
      <c r="B19" s="638"/>
      <c r="C19" s="194"/>
      <c r="D19" s="194"/>
      <c r="E19" s="194"/>
      <c r="F19" s="194"/>
      <c r="G19" s="194"/>
      <c r="H19" s="194"/>
      <c r="I19" s="194"/>
      <c r="J19" s="194"/>
    </row>
    <row r="20" spans="1:10" ht="15" customHeight="1" x14ac:dyDescent="0.25">
      <c r="A20" s="574" t="s">
        <v>891</v>
      </c>
      <c r="B20" s="639">
        <v>4474</v>
      </c>
      <c r="C20" s="632">
        <v>4758</v>
      </c>
      <c r="D20" s="632">
        <v>6578</v>
      </c>
      <c r="E20" s="632">
        <v>6922</v>
      </c>
      <c r="F20" s="632">
        <v>6534</v>
      </c>
      <c r="G20" s="632">
        <v>6903</v>
      </c>
      <c r="H20" s="632">
        <v>8698</v>
      </c>
      <c r="I20" s="632">
        <v>7783</v>
      </c>
      <c r="J20" s="632">
        <v>7341</v>
      </c>
    </row>
    <row r="21" spans="1:10" ht="15" customHeight="1" x14ac:dyDescent="0.25">
      <c r="A21" s="564" t="s">
        <v>892</v>
      </c>
      <c r="B21" s="636">
        <v>2942</v>
      </c>
      <c r="C21" s="635">
        <v>3609</v>
      </c>
      <c r="D21" s="635">
        <v>3188</v>
      </c>
      <c r="E21" s="635">
        <v>3698</v>
      </c>
      <c r="F21" s="635">
        <v>2990</v>
      </c>
      <c r="G21" s="635">
        <v>3385</v>
      </c>
      <c r="H21" s="635">
        <v>4902</v>
      </c>
      <c r="I21" s="635">
        <v>4071</v>
      </c>
      <c r="J21" s="635">
        <v>3898</v>
      </c>
    </row>
    <row r="22" spans="1:10" ht="15" customHeight="1" x14ac:dyDescent="0.25">
      <c r="A22" s="564" t="s">
        <v>930</v>
      </c>
      <c r="B22" s="636">
        <v>928</v>
      </c>
      <c r="C22" s="635">
        <v>1149</v>
      </c>
      <c r="D22" s="635">
        <v>1161</v>
      </c>
      <c r="E22" s="635">
        <v>1096</v>
      </c>
      <c r="F22" s="635">
        <v>1209</v>
      </c>
      <c r="G22" s="635">
        <v>1157</v>
      </c>
      <c r="H22" s="635">
        <v>1347</v>
      </c>
      <c r="I22" s="635">
        <v>1507</v>
      </c>
      <c r="J22" s="635">
        <v>1447</v>
      </c>
    </row>
    <row r="23" spans="1:10" ht="15" customHeight="1" x14ac:dyDescent="0.25">
      <c r="A23" s="564" t="s">
        <v>893</v>
      </c>
      <c r="B23" s="636">
        <v>604</v>
      </c>
      <c r="C23" s="635">
        <v>0</v>
      </c>
      <c r="D23" s="635">
        <v>2229</v>
      </c>
      <c r="E23" s="635">
        <v>2128</v>
      </c>
      <c r="F23" s="635">
        <v>2335</v>
      </c>
      <c r="G23" s="635">
        <v>2361</v>
      </c>
      <c r="H23" s="635">
        <v>2449</v>
      </c>
      <c r="I23" s="635">
        <v>2205</v>
      </c>
      <c r="J23" s="635">
        <v>1996</v>
      </c>
    </row>
    <row r="24" spans="1:10" ht="15" customHeight="1" x14ac:dyDescent="0.25">
      <c r="A24" s="640"/>
      <c r="B24" s="641"/>
      <c r="C24" s="635"/>
      <c r="D24" s="635"/>
      <c r="E24" s="635"/>
      <c r="F24" s="635"/>
      <c r="G24" s="635"/>
      <c r="H24" s="635"/>
      <c r="I24" s="635"/>
      <c r="J24" s="635"/>
    </row>
    <row r="25" spans="1:10" ht="15" customHeight="1" x14ac:dyDescent="0.25">
      <c r="A25" s="574" t="s">
        <v>894</v>
      </c>
      <c r="B25" s="639">
        <v>16873</v>
      </c>
      <c r="C25" s="632">
        <v>16873</v>
      </c>
      <c r="D25" s="632">
        <v>16873</v>
      </c>
      <c r="E25" s="632">
        <v>16873</v>
      </c>
      <c r="F25" s="632">
        <v>17031</v>
      </c>
      <c r="G25" s="632">
        <v>17031</v>
      </c>
      <c r="H25" s="632">
        <v>17031</v>
      </c>
      <c r="I25" s="632">
        <v>17031</v>
      </c>
      <c r="J25" s="632">
        <v>16842</v>
      </c>
    </row>
    <row r="26" spans="1:10" ht="15" customHeight="1" x14ac:dyDescent="0.25">
      <c r="A26" s="640"/>
      <c r="B26" s="641"/>
      <c r="C26" s="642"/>
      <c r="D26" s="642"/>
      <c r="E26" s="642"/>
      <c r="F26" s="642"/>
      <c r="G26" s="642"/>
      <c r="H26" s="642"/>
      <c r="I26" s="642"/>
      <c r="J26" s="642"/>
    </row>
    <row r="27" spans="1:10" ht="23.25" thickBot="1" x14ac:dyDescent="0.3">
      <c r="A27" s="643" t="s">
        <v>895</v>
      </c>
      <c r="B27" s="644">
        <v>2500</v>
      </c>
      <c r="C27" s="645">
        <v>1000</v>
      </c>
      <c r="D27" s="645">
        <v>1000</v>
      </c>
      <c r="E27" s="645">
        <v>2000</v>
      </c>
      <c r="F27" s="645">
        <v>1000</v>
      </c>
      <c r="G27" s="645">
        <v>3896</v>
      </c>
      <c r="H27" s="645">
        <v>4600</v>
      </c>
      <c r="I27" s="645"/>
      <c r="J27" s="645"/>
    </row>
    <row r="28" spans="1:10" ht="15" customHeight="1" x14ac:dyDescent="0.25">
      <c r="A28" s="574" t="s">
        <v>896</v>
      </c>
      <c r="B28" s="639">
        <v>133157</v>
      </c>
      <c r="C28" s="632">
        <v>136191</v>
      </c>
      <c r="D28" s="632">
        <v>142913</v>
      </c>
      <c r="E28" s="632">
        <v>143063</v>
      </c>
      <c r="F28" s="632">
        <v>143294</v>
      </c>
      <c r="G28" s="632">
        <v>146705</v>
      </c>
      <c r="H28" s="632">
        <v>149772</v>
      </c>
      <c r="I28" s="632">
        <v>151514</v>
      </c>
      <c r="J28" s="632">
        <v>145520</v>
      </c>
    </row>
    <row r="29" spans="1:10" ht="15" customHeight="1" x14ac:dyDescent="0.25">
      <c r="A29" s="2839" t="s">
        <v>897</v>
      </c>
      <c r="B29" s="646"/>
      <c r="C29" s="647"/>
      <c r="D29" s="647"/>
      <c r="E29" s="647"/>
      <c r="F29" s="647"/>
      <c r="G29" s="647"/>
      <c r="H29" s="647"/>
      <c r="I29" s="647"/>
      <c r="J29" s="647"/>
    </row>
    <row r="30" spans="1:10" ht="15" customHeight="1" thickBot="1" x14ac:dyDescent="0.3">
      <c r="A30" s="2840"/>
      <c r="B30" s="648">
        <v>82655</v>
      </c>
      <c r="C30" s="649">
        <v>81873</v>
      </c>
      <c r="D30" s="649">
        <v>78049</v>
      </c>
      <c r="E30" s="649">
        <v>77215</v>
      </c>
      <c r="F30" s="649">
        <v>78533</v>
      </c>
      <c r="G30" s="649">
        <v>75493</v>
      </c>
      <c r="H30" s="649">
        <v>75350</v>
      </c>
      <c r="I30" s="649">
        <v>76728</v>
      </c>
      <c r="J30" s="649">
        <v>74938</v>
      </c>
    </row>
    <row r="31" spans="1:10" ht="15" customHeight="1" x14ac:dyDescent="0.25">
      <c r="A31" s="650" t="s">
        <v>445</v>
      </c>
      <c r="B31" s="651">
        <v>215812</v>
      </c>
      <c r="C31" s="652">
        <v>218064</v>
      </c>
      <c r="D31" s="652">
        <v>220962</v>
      </c>
      <c r="E31" s="652">
        <v>220277</v>
      </c>
      <c r="F31" s="652">
        <v>221827</v>
      </c>
      <c r="G31" s="652">
        <v>222198</v>
      </c>
      <c r="H31" s="652">
        <v>225122</v>
      </c>
      <c r="I31" s="652">
        <v>228242</v>
      </c>
      <c r="J31" s="652">
        <v>220458</v>
      </c>
    </row>
    <row r="32" spans="1:10" ht="15" customHeight="1" x14ac:dyDescent="0.25">
      <c r="A32" s="591"/>
      <c r="B32" s="653"/>
      <c r="C32" s="654"/>
      <c r="D32" s="655"/>
      <c r="E32" s="655"/>
      <c r="F32" s="655"/>
      <c r="G32" s="640"/>
      <c r="H32" s="640"/>
      <c r="I32" s="640"/>
      <c r="J32" s="640"/>
    </row>
    <row r="33" spans="1:10" ht="15" customHeight="1" x14ac:dyDescent="0.25">
      <c r="A33" s="628"/>
      <c r="B33" s="627"/>
      <c r="C33" s="628"/>
      <c r="D33" s="628"/>
      <c r="E33" s="628"/>
      <c r="F33" s="628"/>
      <c r="G33" s="628"/>
      <c r="H33" s="628"/>
      <c r="I33" s="628"/>
      <c r="J33" s="628"/>
    </row>
    <row r="34" spans="1:10" ht="15" customHeight="1" x14ac:dyDescent="0.25">
      <c r="A34" s="628"/>
      <c r="B34" s="627"/>
      <c r="C34" s="628"/>
      <c r="D34" s="628"/>
      <c r="E34" s="628"/>
      <c r="F34" s="628"/>
      <c r="G34" s="628"/>
      <c r="H34" s="628"/>
      <c r="I34" s="628"/>
      <c r="J34" s="628"/>
    </row>
    <row r="35" spans="1:10" ht="15" customHeight="1" x14ac:dyDescent="0.25">
      <c r="A35" s="2519" t="s">
        <v>898</v>
      </c>
      <c r="B35" s="653"/>
      <c r="C35" s="654"/>
      <c r="D35" s="655"/>
      <c r="E35" s="655"/>
      <c r="F35" s="655"/>
      <c r="G35" s="640"/>
      <c r="H35" s="640"/>
      <c r="I35" s="640"/>
      <c r="J35" s="640"/>
    </row>
    <row r="36" spans="1:10" ht="15" customHeight="1" thickBot="1" x14ac:dyDescent="0.3">
      <c r="A36" s="185"/>
      <c r="B36" s="653"/>
      <c r="C36" s="654"/>
      <c r="D36" s="655"/>
      <c r="E36" s="655"/>
      <c r="F36" s="655"/>
      <c r="G36" s="640"/>
      <c r="H36" s="640"/>
      <c r="I36" s="640"/>
      <c r="J36" s="640"/>
    </row>
    <row r="37" spans="1:10" ht="15" customHeight="1" thickBot="1" x14ac:dyDescent="0.3">
      <c r="A37" s="629" t="s">
        <v>899</v>
      </c>
      <c r="B37" s="604" t="s">
        <v>619</v>
      </c>
      <c r="C37" s="656" t="s">
        <v>143</v>
      </c>
      <c r="D37" s="656" t="s">
        <v>144</v>
      </c>
      <c r="E37" s="656" t="s">
        <v>145</v>
      </c>
      <c r="F37" s="656" t="s">
        <v>146</v>
      </c>
      <c r="G37" s="656" t="s">
        <v>147</v>
      </c>
      <c r="H37" s="656" t="s">
        <v>148</v>
      </c>
      <c r="I37" s="656" t="s">
        <v>149</v>
      </c>
      <c r="J37" s="656" t="s">
        <v>150</v>
      </c>
    </row>
    <row r="38" spans="1:10" ht="15" customHeight="1" x14ac:dyDescent="0.25">
      <c r="A38" s="657" t="s">
        <v>900</v>
      </c>
      <c r="B38" s="658">
        <v>0.19</v>
      </c>
      <c r="C38" s="659">
        <v>0.19</v>
      </c>
      <c r="D38" s="659">
        <v>0.19</v>
      </c>
      <c r="E38" s="659">
        <v>0.19</v>
      </c>
      <c r="F38" s="659">
        <v>0.19</v>
      </c>
      <c r="G38" s="659">
        <v>0.2</v>
      </c>
      <c r="H38" s="659">
        <v>0.19</v>
      </c>
      <c r="I38" s="659">
        <v>0.2</v>
      </c>
      <c r="J38" s="659">
        <v>0.2</v>
      </c>
    </row>
    <row r="39" spans="1:10" ht="15" customHeight="1" x14ac:dyDescent="0.25">
      <c r="A39" s="564" t="s">
        <v>588</v>
      </c>
      <c r="B39" s="660">
        <v>0.27</v>
      </c>
      <c r="C39" s="610">
        <v>0.26</v>
      </c>
      <c r="D39" s="610">
        <v>0.25</v>
      </c>
      <c r="E39" s="610">
        <v>0.25</v>
      </c>
      <c r="F39" s="610">
        <v>0.26</v>
      </c>
      <c r="G39" s="610">
        <v>0.27</v>
      </c>
      <c r="H39" s="610">
        <v>0.25</v>
      </c>
      <c r="I39" s="610">
        <v>0.27</v>
      </c>
      <c r="J39" s="610">
        <v>0.26</v>
      </c>
    </row>
    <row r="40" spans="1:10" ht="15" customHeight="1" x14ac:dyDescent="0.25">
      <c r="A40" s="564" t="s">
        <v>589</v>
      </c>
      <c r="B40" s="660">
        <v>0.08</v>
      </c>
      <c r="C40" s="610">
        <v>0.09</v>
      </c>
      <c r="D40" s="610">
        <v>0.13</v>
      </c>
      <c r="E40" s="610">
        <v>0.12</v>
      </c>
      <c r="F40" s="610">
        <v>0.13</v>
      </c>
      <c r="G40" s="610">
        <v>0.1</v>
      </c>
      <c r="H40" s="610">
        <v>0.1</v>
      </c>
      <c r="I40" s="610">
        <v>0.09</v>
      </c>
      <c r="J40" s="610">
        <v>0.09</v>
      </c>
    </row>
    <row r="41" spans="1:10" ht="15" customHeight="1" x14ac:dyDescent="0.25">
      <c r="A41" s="564" t="s">
        <v>586</v>
      </c>
      <c r="B41" s="660">
        <v>0.12</v>
      </c>
      <c r="C41" s="610">
        <v>0.11</v>
      </c>
      <c r="D41" s="610">
        <v>0.1</v>
      </c>
      <c r="E41" s="610">
        <v>0.1</v>
      </c>
      <c r="F41" s="610">
        <v>0.1</v>
      </c>
      <c r="G41" s="610">
        <v>0.1</v>
      </c>
      <c r="H41" s="610">
        <v>0.1</v>
      </c>
      <c r="I41" s="610">
        <v>0.13</v>
      </c>
      <c r="J41" s="610">
        <v>0.11</v>
      </c>
    </row>
    <row r="42" spans="1:10" ht="15" customHeight="1" x14ac:dyDescent="0.25">
      <c r="A42" s="564" t="s">
        <v>591</v>
      </c>
      <c r="B42" s="660">
        <v>0.2</v>
      </c>
      <c r="C42" s="610">
        <v>0.21</v>
      </c>
      <c r="D42" s="610">
        <v>0.21</v>
      </c>
      <c r="E42" s="610">
        <v>0.2</v>
      </c>
      <c r="F42" s="610">
        <v>0.2</v>
      </c>
      <c r="G42" s="610">
        <v>0.19</v>
      </c>
      <c r="H42" s="610">
        <v>0.2</v>
      </c>
      <c r="I42" s="610">
        <v>0.2</v>
      </c>
      <c r="J42" s="610">
        <v>0.22</v>
      </c>
    </row>
    <row r="43" spans="1:10" ht="15" customHeight="1" x14ac:dyDescent="0.25">
      <c r="A43" s="564"/>
      <c r="B43" s="661"/>
      <c r="C43" s="662"/>
      <c r="D43" s="662"/>
      <c r="E43" s="662"/>
      <c r="F43" s="662"/>
      <c r="G43" s="662"/>
      <c r="H43" s="662"/>
      <c r="I43" s="662"/>
      <c r="J43" s="662"/>
    </row>
    <row r="44" spans="1:10" ht="15" customHeight="1" x14ac:dyDescent="0.25">
      <c r="A44" s="663" t="s">
        <v>901</v>
      </c>
      <c r="B44" s="664">
        <v>0.38</v>
      </c>
      <c r="C44" s="665">
        <v>0.39</v>
      </c>
      <c r="D44" s="665">
        <v>0.4</v>
      </c>
      <c r="E44" s="665">
        <v>0.4</v>
      </c>
      <c r="F44" s="665">
        <v>0.41</v>
      </c>
      <c r="G44" s="665">
        <v>0.4</v>
      </c>
      <c r="H44" s="665">
        <v>0.4</v>
      </c>
      <c r="I44" s="665">
        <v>0.41</v>
      </c>
      <c r="J44" s="665">
        <v>0.42</v>
      </c>
    </row>
    <row r="45" spans="1:10" ht="15" customHeight="1" x14ac:dyDescent="0.25">
      <c r="A45" s="564"/>
      <c r="B45" s="661"/>
      <c r="C45" s="662"/>
      <c r="D45" s="662"/>
      <c r="E45" s="662"/>
      <c r="F45" s="662"/>
      <c r="G45" s="662"/>
      <c r="H45" s="662"/>
      <c r="I45" s="662"/>
      <c r="J45" s="662"/>
    </row>
    <row r="46" spans="1:10" ht="15" customHeight="1" x14ac:dyDescent="0.25">
      <c r="A46" s="657" t="s">
        <v>902</v>
      </c>
      <c r="B46" s="658">
        <v>0.41</v>
      </c>
      <c r="C46" s="659">
        <v>0.42</v>
      </c>
      <c r="D46" s="659">
        <v>0.42</v>
      </c>
      <c r="E46" s="659">
        <v>0.43</v>
      </c>
      <c r="F46" s="659">
        <v>0.43</v>
      </c>
      <c r="G46" s="659">
        <v>0.42</v>
      </c>
      <c r="H46" s="659">
        <v>0.43</v>
      </c>
      <c r="I46" s="659">
        <v>0.44</v>
      </c>
      <c r="J46" s="659">
        <v>0.44</v>
      </c>
    </row>
    <row r="47" spans="1:10" ht="15" customHeight="1" x14ac:dyDescent="0.25">
      <c r="A47" s="564" t="s">
        <v>588</v>
      </c>
      <c r="B47" s="660">
        <v>0.4</v>
      </c>
      <c r="C47" s="610">
        <v>0.41</v>
      </c>
      <c r="D47" s="610">
        <v>0.42</v>
      </c>
      <c r="E47" s="610">
        <v>0.42</v>
      </c>
      <c r="F47" s="610">
        <v>0.42</v>
      </c>
      <c r="G47" s="610">
        <v>0.4</v>
      </c>
      <c r="H47" s="610">
        <v>0.4</v>
      </c>
      <c r="I47" s="610">
        <v>0.43</v>
      </c>
      <c r="J47" s="610">
        <v>0.46</v>
      </c>
    </row>
    <row r="48" spans="1:10" ht="15" customHeight="1" x14ac:dyDescent="0.25">
      <c r="A48" s="564" t="s">
        <v>589</v>
      </c>
      <c r="B48" s="660">
        <v>0.51</v>
      </c>
      <c r="C48" s="610">
        <v>0.54</v>
      </c>
      <c r="D48" s="610">
        <v>0.52</v>
      </c>
      <c r="E48" s="610">
        <v>0.55000000000000004</v>
      </c>
      <c r="F48" s="610">
        <v>0.55000000000000004</v>
      </c>
      <c r="G48" s="610">
        <v>0.52</v>
      </c>
      <c r="H48" s="610">
        <v>0.5</v>
      </c>
      <c r="I48" s="610">
        <v>0.5</v>
      </c>
      <c r="J48" s="610">
        <v>0.48</v>
      </c>
    </row>
    <row r="49" spans="1:10" ht="15" customHeight="1" x14ac:dyDescent="0.25">
      <c r="A49" s="564" t="s">
        <v>586</v>
      </c>
      <c r="B49" s="660">
        <v>0.35</v>
      </c>
      <c r="C49" s="610">
        <v>0.35</v>
      </c>
      <c r="D49" s="610">
        <v>0.35</v>
      </c>
      <c r="E49" s="610">
        <v>0.38</v>
      </c>
      <c r="F49" s="610">
        <v>0.38</v>
      </c>
      <c r="G49" s="610">
        <v>0.38</v>
      </c>
      <c r="H49" s="610">
        <v>0.39</v>
      </c>
      <c r="I49" s="610">
        <v>0.41</v>
      </c>
      <c r="J49" s="610">
        <v>0.41</v>
      </c>
    </row>
    <row r="50" spans="1:10" ht="15" customHeight="1" x14ac:dyDescent="0.25">
      <c r="A50" s="564" t="s">
        <v>591</v>
      </c>
      <c r="B50" s="660">
        <v>0.4</v>
      </c>
      <c r="C50" s="610">
        <v>0.41</v>
      </c>
      <c r="D50" s="610">
        <v>0.41</v>
      </c>
      <c r="E50" s="610">
        <v>0.41</v>
      </c>
      <c r="F50" s="610">
        <v>0.41</v>
      </c>
      <c r="G50" s="610">
        <v>0.42</v>
      </c>
      <c r="H50" s="610">
        <v>0.43</v>
      </c>
      <c r="I50" s="610">
        <v>0.44</v>
      </c>
      <c r="J50" s="610">
        <v>0.42</v>
      </c>
    </row>
    <row r="51" spans="1:10" ht="15" customHeight="1" x14ac:dyDescent="0.25">
      <c r="A51" s="657"/>
      <c r="B51" s="666"/>
      <c r="C51" s="667"/>
      <c r="D51" s="667"/>
      <c r="E51" s="667"/>
      <c r="F51" s="667"/>
      <c r="G51" s="667"/>
      <c r="H51" s="667"/>
      <c r="I51" s="667"/>
      <c r="J51" s="667"/>
    </row>
    <row r="52" spans="1:10" ht="24.75" customHeight="1" x14ac:dyDescent="0.25">
      <c r="A52" s="657" t="s">
        <v>1285</v>
      </c>
      <c r="B52" s="658">
        <v>0.35</v>
      </c>
      <c r="C52" s="659">
        <v>0.36</v>
      </c>
      <c r="D52" s="659">
        <v>0.37</v>
      </c>
      <c r="E52" s="659">
        <v>0.37</v>
      </c>
      <c r="F52" s="659">
        <v>0.38</v>
      </c>
      <c r="G52" s="659">
        <v>0.37</v>
      </c>
      <c r="H52" s="659">
        <v>0.38</v>
      </c>
      <c r="I52" s="659">
        <v>0.39</v>
      </c>
      <c r="J52" s="659">
        <v>0.39</v>
      </c>
    </row>
    <row r="53" spans="1:10" ht="15" customHeight="1" x14ac:dyDescent="0.25">
      <c r="A53" s="564" t="s">
        <v>588</v>
      </c>
      <c r="B53" s="668">
        <v>0.35</v>
      </c>
      <c r="C53" s="610">
        <v>0.37</v>
      </c>
      <c r="D53" s="610">
        <v>0.38</v>
      </c>
      <c r="E53" s="610">
        <v>0.39</v>
      </c>
      <c r="F53" s="610">
        <v>0.4</v>
      </c>
      <c r="G53" s="610">
        <v>0.38</v>
      </c>
      <c r="H53" s="610">
        <v>0.39</v>
      </c>
      <c r="I53" s="610">
        <v>0.41</v>
      </c>
      <c r="J53" s="610">
        <v>0.4</v>
      </c>
    </row>
    <row r="54" spans="1:10" ht="15" customHeight="1" x14ac:dyDescent="0.25">
      <c r="A54" s="564" t="s">
        <v>589</v>
      </c>
      <c r="B54" s="660">
        <v>0.37</v>
      </c>
      <c r="C54" s="610">
        <v>0.38</v>
      </c>
      <c r="D54" s="610">
        <v>0.39</v>
      </c>
      <c r="E54" s="610">
        <v>0.38</v>
      </c>
      <c r="F54" s="610">
        <v>0.39</v>
      </c>
      <c r="G54" s="610">
        <v>0.37</v>
      </c>
      <c r="H54" s="610">
        <v>0.37</v>
      </c>
      <c r="I54" s="610">
        <v>0.38</v>
      </c>
      <c r="J54" s="610">
        <v>0.39</v>
      </c>
    </row>
    <row r="55" spans="1:10" ht="15" customHeight="1" x14ac:dyDescent="0.25">
      <c r="A55" s="564" t="s">
        <v>586</v>
      </c>
      <c r="B55" s="660">
        <v>0.39</v>
      </c>
      <c r="C55" s="610">
        <v>0.4</v>
      </c>
      <c r="D55" s="610">
        <v>0.42</v>
      </c>
      <c r="E55" s="610">
        <v>0.42</v>
      </c>
      <c r="F55" s="610">
        <v>0.42</v>
      </c>
      <c r="G55" s="610">
        <v>0.42</v>
      </c>
      <c r="H55" s="610">
        <v>0.43</v>
      </c>
      <c r="I55" s="610">
        <v>0.44</v>
      </c>
      <c r="J55" s="610">
        <v>0.44</v>
      </c>
    </row>
    <row r="56" spans="1:10" ht="15" customHeight="1" x14ac:dyDescent="0.25">
      <c r="A56" s="564" t="s">
        <v>591</v>
      </c>
      <c r="B56" s="668">
        <v>0.28000000000000003</v>
      </c>
      <c r="C56" s="610">
        <v>0.28999999999999998</v>
      </c>
      <c r="D56" s="610">
        <v>0.3</v>
      </c>
      <c r="E56" s="610">
        <v>0.31</v>
      </c>
      <c r="F56" s="610">
        <v>0.31</v>
      </c>
      <c r="G56" s="610">
        <v>0.32</v>
      </c>
      <c r="H56" s="610">
        <v>0.32</v>
      </c>
      <c r="I56" s="610">
        <v>0.33</v>
      </c>
      <c r="J56" s="610">
        <v>0.32</v>
      </c>
    </row>
    <row r="57" spans="1:10" ht="15" customHeight="1" x14ac:dyDescent="0.25">
      <c r="A57" s="657"/>
      <c r="B57" s="666"/>
      <c r="C57" s="667"/>
      <c r="D57" s="667"/>
      <c r="E57" s="667"/>
      <c r="F57" s="667"/>
      <c r="G57" s="667"/>
      <c r="H57" s="667"/>
      <c r="I57" s="667"/>
      <c r="J57" s="667"/>
    </row>
    <row r="58" spans="1:10" ht="15" customHeight="1" x14ac:dyDescent="0.25">
      <c r="A58" s="657" t="s">
        <v>903</v>
      </c>
      <c r="B58" s="658">
        <v>0.09</v>
      </c>
      <c r="C58" s="659">
        <v>0.09</v>
      </c>
      <c r="D58" s="659">
        <v>0.09</v>
      </c>
      <c r="E58" s="659">
        <v>0.09</v>
      </c>
      <c r="F58" s="659">
        <v>0.09</v>
      </c>
      <c r="G58" s="659">
        <v>0.09</v>
      </c>
      <c r="H58" s="659">
        <v>0.09</v>
      </c>
      <c r="I58" s="659">
        <v>0.09</v>
      </c>
      <c r="J58" s="659">
        <v>0.09</v>
      </c>
    </row>
    <row r="59" spans="1:10" ht="15" customHeight="1" x14ac:dyDescent="0.25">
      <c r="A59" s="564" t="s">
        <v>588</v>
      </c>
      <c r="B59" s="660">
        <v>0.09</v>
      </c>
      <c r="C59" s="610">
        <v>0.09</v>
      </c>
      <c r="D59" s="610">
        <v>0.09</v>
      </c>
      <c r="E59" s="610">
        <v>0.1</v>
      </c>
      <c r="F59" s="610">
        <v>0.09</v>
      </c>
      <c r="G59" s="610">
        <v>0.09</v>
      </c>
      <c r="H59" s="610">
        <v>0.09</v>
      </c>
      <c r="I59" s="610">
        <v>0.09</v>
      </c>
      <c r="J59" s="610">
        <v>0.08</v>
      </c>
    </row>
    <row r="60" spans="1:10" ht="15" customHeight="1" x14ac:dyDescent="0.25">
      <c r="A60" s="564" t="s">
        <v>589</v>
      </c>
      <c r="B60" s="660">
        <v>0.11</v>
      </c>
      <c r="C60" s="610">
        <v>0.11</v>
      </c>
      <c r="D60" s="610">
        <v>0.11</v>
      </c>
      <c r="E60" s="610">
        <v>0.11</v>
      </c>
      <c r="F60" s="610">
        <v>0.12</v>
      </c>
      <c r="G60" s="610">
        <v>0.13</v>
      </c>
      <c r="H60" s="610">
        <v>0.13</v>
      </c>
      <c r="I60" s="610">
        <v>0.13</v>
      </c>
      <c r="J60" s="610">
        <v>0.11</v>
      </c>
    </row>
    <row r="61" spans="1:10" ht="15" customHeight="1" x14ac:dyDescent="0.25">
      <c r="A61" s="564" t="s">
        <v>586</v>
      </c>
      <c r="B61" s="660">
        <v>0.13</v>
      </c>
      <c r="C61" s="610">
        <v>0.13</v>
      </c>
      <c r="D61" s="610">
        <v>0.13</v>
      </c>
      <c r="E61" s="610">
        <v>0.12</v>
      </c>
      <c r="F61" s="610">
        <v>0.13</v>
      </c>
      <c r="G61" s="610">
        <v>0.13</v>
      </c>
      <c r="H61" s="610">
        <v>0.13</v>
      </c>
      <c r="I61" s="610">
        <v>0.13</v>
      </c>
      <c r="J61" s="610">
        <v>0.12</v>
      </c>
    </row>
    <row r="62" spans="1:10" ht="15" customHeight="1" x14ac:dyDescent="0.25">
      <c r="A62" s="589" t="s">
        <v>591</v>
      </c>
      <c r="B62" s="669">
        <v>0.04</v>
      </c>
      <c r="C62" s="670">
        <v>0.04</v>
      </c>
      <c r="D62" s="670">
        <v>0.04</v>
      </c>
      <c r="E62" s="670">
        <v>0.04</v>
      </c>
      <c r="F62" s="670">
        <v>0.04</v>
      </c>
      <c r="G62" s="670">
        <v>0.04</v>
      </c>
      <c r="H62" s="670">
        <v>0.04</v>
      </c>
      <c r="I62" s="670">
        <v>0.04</v>
      </c>
      <c r="J62" s="670">
        <v>0.04</v>
      </c>
    </row>
    <row r="63" spans="1:10" ht="15" customHeight="1" x14ac:dyDescent="0.25">
      <c r="A63" s="564" t="s">
        <v>1286</v>
      </c>
      <c r="B63" s="660"/>
      <c r="C63" s="610"/>
      <c r="D63" s="610"/>
      <c r="E63" s="610"/>
      <c r="F63" s="610"/>
      <c r="G63" s="610"/>
      <c r="H63" s="610"/>
      <c r="I63" s="610"/>
      <c r="J63" s="610"/>
    </row>
    <row r="64" spans="1:10" x14ac:dyDescent="0.25">
      <c r="A64" s="564"/>
      <c r="B64" s="610"/>
      <c r="C64" s="610"/>
      <c r="D64" s="610"/>
      <c r="E64" s="610"/>
      <c r="F64" s="610"/>
      <c r="G64" s="610"/>
      <c r="H64" s="610"/>
      <c r="I64" s="610"/>
      <c r="J64" s="610"/>
    </row>
    <row r="65" spans="1:10" x14ac:dyDescent="0.25">
      <c r="A65" s="564"/>
      <c r="B65" s="610"/>
      <c r="C65" s="610"/>
      <c r="D65" s="610"/>
      <c r="E65" s="610"/>
      <c r="F65" s="610"/>
      <c r="G65" s="610"/>
      <c r="H65" s="610"/>
      <c r="I65" s="610"/>
      <c r="J65" s="610"/>
    </row>
    <row r="66" spans="1:10" x14ac:dyDescent="0.25">
      <c r="A66" s="199"/>
      <c r="B66" s="671"/>
      <c r="C66" s="671"/>
      <c r="D66" s="671"/>
      <c r="E66" s="671"/>
      <c r="F66" s="672"/>
      <c r="G66" s="672"/>
      <c r="H66" s="672"/>
      <c r="I66" s="672"/>
      <c r="J66" s="672"/>
    </row>
    <row r="67" spans="1:10" x14ac:dyDescent="0.25">
      <c r="A67" s="199"/>
      <c r="B67" s="671"/>
      <c r="C67" s="671"/>
      <c r="D67" s="671"/>
      <c r="E67" s="671"/>
      <c r="F67" s="672"/>
      <c r="G67" s="672"/>
      <c r="H67" s="672"/>
      <c r="I67" s="672"/>
      <c r="J67" s="672"/>
    </row>
    <row r="68" spans="1:10" x14ac:dyDescent="0.25">
      <c r="A68" s="199"/>
      <c r="B68" s="671"/>
      <c r="C68" s="671"/>
      <c r="D68" s="671"/>
      <c r="E68" s="671"/>
      <c r="F68" s="672"/>
      <c r="G68" s="672"/>
      <c r="H68" s="672"/>
      <c r="I68" s="672"/>
      <c r="J68" s="672"/>
    </row>
  </sheetData>
  <mergeCells count="1">
    <mergeCell ref="A29:A30"/>
  </mergeCells>
  <pageMargins left="0.7" right="0.7" top="0.75" bottom="0.75" header="0.3" footer="0.3"/>
  <pageSetup paperSize="9" scale="6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70C0"/>
  </sheetPr>
  <dimension ref="A1:I60"/>
  <sheetViews>
    <sheetView view="pageBreakPreview" zoomScaleNormal="100" zoomScaleSheetLayoutView="100" workbookViewId="0">
      <selection activeCell="A54" sqref="A54"/>
    </sheetView>
  </sheetViews>
  <sheetFormatPr defaultRowHeight="15" x14ac:dyDescent="0.25"/>
  <cols>
    <col min="1" max="1" width="63.83203125" style="72" customWidth="1"/>
    <col min="2" max="9" width="13.6640625" style="72" customWidth="1"/>
    <col min="10" max="16384" width="9.33203125" style="72"/>
  </cols>
  <sheetData>
    <row r="1" spans="1:9" ht="13.5" customHeight="1" x14ac:dyDescent="0.25">
      <c r="A1" s="370" t="s">
        <v>904</v>
      </c>
      <c r="B1" s="673"/>
      <c r="C1" s="674"/>
      <c r="D1" s="372"/>
      <c r="E1" s="372"/>
      <c r="F1" s="372"/>
      <c r="G1" s="372"/>
    </row>
    <row r="2" spans="1:9" ht="13.5" customHeight="1" x14ac:dyDescent="0.25">
      <c r="A2" s="370"/>
      <c r="B2" s="673"/>
      <c r="C2" s="674"/>
      <c r="D2" s="372"/>
      <c r="E2" s="372"/>
      <c r="F2" s="372"/>
      <c r="G2" s="372"/>
    </row>
    <row r="3" spans="1:9" ht="13.5" customHeight="1" x14ac:dyDescent="0.25">
      <c r="A3" s="675" t="s">
        <v>0</v>
      </c>
      <c r="B3" s="2841" t="s">
        <v>1287</v>
      </c>
      <c r="C3" s="2841"/>
      <c r="D3" s="2842" t="s">
        <v>905</v>
      </c>
      <c r="E3" s="2842"/>
      <c r="F3" s="2842" t="s">
        <v>906</v>
      </c>
      <c r="G3" s="2842"/>
    </row>
    <row r="4" spans="1:9" ht="13.5" customHeight="1" x14ac:dyDescent="0.25">
      <c r="A4" s="637"/>
      <c r="B4" s="2843" t="s">
        <v>907</v>
      </c>
      <c r="C4" s="2843" t="s">
        <v>908</v>
      </c>
      <c r="D4" s="2845" t="s">
        <v>907</v>
      </c>
      <c r="E4" s="2845" t="s">
        <v>908</v>
      </c>
      <c r="F4" s="2845" t="s">
        <v>907</v>
      </c>
      <c r="G4" s="2845" t="s">
        <v>908</v>
      </c>
      <c r="H4" s="676"/>
      <c r="I4" s="676"/>
    </row>
    <row r="5" spans="1:9" ht="14.25" customHeight="1" thickBot="1" x14ac:dyDescent="0.3">
      <c r="A5" s="618" t="s">
        <v>142</v>
      </c>
      <c r="B5" s="2844"/>
      <c r="C5" s="2844"/>
      <c r="D5" s="2846"/>
      <c r="E5" s="2846"/>
      <c r="F5" s="2846"/>
      <c r="G5" s="2846"/>
      <c r="H5" s="676"/>
      <c r="I5" s="676"/>
    </row>
    <row r="6" spans="1:9" ht="13.5" customHeight="1" x14ac:dyDescent="0.25">
      <c r="A6" s="677" t="s">
        <v>909</v>
      </c>
      <c r="B6" s="678">
        <v>8601</v>
      </c>
      <c r="C6" s="678">
        <v>107512</v>
      </c>
      <c r="D6" s="679">
        <v>8938</v>
      </c>
      <c r="E6" s="679">
        <v>111732</v>
      </c>
      <c r="F6" s="679">
        <v>9358</v>
      </c>
      <c r="G6" s="679">
        <v>116978</v>
      </c>
      <c r="H6" s="680"/>
      <c r="I6" s="680"/>
    </row>
    <row r="7" spans="1:9" ht="13.5" customHeight="1" x14ac:dyDescent="0.25">
      <c r="A7" s="606" t="s">
        <v>910</v>
      </c>
      <c r="B7" s="681">
        <v>759</v>
      </c>
      <c r="C7" s="681">
        <v>9489</v>
      </c>
      <c r="D7" s="682">
        <v>802</v>
      </c>
      <c r="E7" s="682">
        <v>10028</v>
      </c>
      <c r="F7" s="682">
        <v>761</v>
      </c>
      <c r="G7" s="682">
        <v>9510</v>
      </c>
      <c r="H7" s="680"/>
      <c r="I7" s="680"/>
    </row>
    <row r="8" spans="1:9" ht="13.5" customHeight="1" x14ac:dyDescent="0.25">
      <c r="A8" s="606"/>
      <c r="B8" s="683"/>
      <c r="C8" s="683"/>
      <c r="D8" s="684"/>
      <c r="E8" s="684"/>
      <c r="F8" s="684"/>
      <c r="G8" s="684"/>
    </row>
    <row r="9" spans="1:9" ht="13.5" customHeight="1" x14ac:dyDescent="0.25">
      <c r="A9" s="606" t="s">
        <v>911</v>
      </c>
      <c r="B9" s="683">
        <v>7517</v>
      </c>
      <c r="C9" s="683">
        <v>93958</v>
      </c>
      <c r="D9" s="685">
        <v>7829</v>
      </c>
      <c r="E9" s="685">
        <v>97861</v>
      </c>
      <c r="F9" s="685">
        <v>8297</v>
      </c>
      <c r="G9" s="685">
        <v>103717</v>
      </c>
    </row>
    <row r="10" spans="1:9" ht="13.5" customHeight="1" x14ac:dyDescent="0.25">
      <c r="A10" s="606" t="s">
        <v>881</v>
      </c>
      <c r="B10" s="683">
        <v>4977</v>
      </c>
      <c r="C10" s="683">
        <v>62212</v>
      </c>
      <c r="D10" s="685">
        <v>5242</v>
      </c>
      <c r="E10" s="685">
        <v>65523</v>
      </c>
      <c r="F10" s="685">
        <v>5630</v>
      </c>
      <c r="G10" s="685">
        <v>70371</v>
      </c>
    </row>
    <row r="11" spans="1:9" ht="13.5" customHeight="1" x14ac:dyDescent="0.25">
      <c r="A11" s="686" t="s">
        <v>912</v>
      </c>
      <c r="B11" s="683">
        <v>3887</v>
      </c>
      <c r="C11" s="683">
        <v>48585</v>
      </c>
      <c r="D11" s="685">
        <v>4089</v>
      </c>
      <c r="E11" s="685">
        <v>51110</v>
      </c>
      <c r="F11" s="685">
        <v>4497</v>
      </c>
      <c r="G11" s="685">
        <v>56211</v>
      </c>
    </row>
    <row r="12" spans="1:9" ht="13.5" customHeight="1" x14ac:dyDescent="0.25">
      <c r="A12" s="686" t="s">
        <v>913</v>
      </c>
      <c r="B12" s="683">
        <v>1090</v>
      </c>
      <c r="C12" s="683">
        <v>13627</v>
      </c>
      <c r="D12" s="685">
        <v>1153</v>
      </c>
      <c r="E12" s="685">
        <v>14413</v>
      </c>
      <c r="F12" s="685">
        <v>1133</v>
      </c>
      <c r="G12" s="685">
        <v>14160</v>
      </c>
    </row>
    <row r="13" spans="1:9" ht="13.5" customHeight="1" x14ac:dyDescent="0.25">
      <c r="A13" s="606" t="s">
        <v>884</v>
      </c>
      <c r="B13" s="683">
        <v>572</v>
      </c>
      <c r="C13" s="683">
        <v>7144</v>
      </c>
      <c r="D13" s="685">
        <v>566</v>
      </c>
      <c r="E13" s="685">
        <v>7075</v>
      </c>
      <c r="F13" s="685">
        <v>682</v>
      </c>
      <c r="G13" s="685">
        <v>8526</v>
      </c>
    </row>
    <row r="14" spans="1:9" ht="13.5" customHeight="1" x14ac:dyDescent="0.25">
      <c r="A14" s="606" t="s">
        <v>885</v>
      </c>
      <c r="B14" s="683">
        <v>1755</v>
      </c>
      <c r="C14" s="683">
        <v>21933</v>
      </c>
      <c r="D14" s="685">
        <v>1761</v>
      </c>
      <c r="E14" s="685">
        <v>22018</v>
      </c>
      <c r="F14" s="685">
        <v>1802</v>
      </c>
      <c r="G14" s="685">
        <v>22520</v>
      </c>
    </row>
    <row r="15" spans="1:9" ht="13.5" customHeight="1" x14ac:dyDescent="0.25">
      <c r="A15" s="606" t="s">
        <v>886</v>
      </c>
      <c r="B15" s="683">
        <v>66</v>
      </c>
      <c r="C15" s="683">
        <v>828</v>
      </c>
      <c r="D15" s="685">
        <v>66</v>
      </c>
      <c r="E15" s="685">
        <v>823</v>
      </c>
      <c r="F15" s="685"/>
      <c r="G15" s="685"/>
    </row>
    <row r="16" spans="1:9" ht="13.5" customHeight="1" x14ac:dyDescent="0.25">
      <c r="A16" s="606" t="s">
        <v>887</v>
      </c>
      <c r="B16" s="683">
        <v>147</v>
      </c>
      <c r="C16" s="683">
        <v>1841</v>
      </c>
      <c r="D16" s="685">
        <v>194</v>
      </c>
      <c r="E16" s="685">
        <v>2422</v>
      </c>
      <c r="F16" s="685">
        <v>183</v>
      </c>
      <c r="G16" s="685">
        <v>2300</v>
      </c>
    </row>
    <row r="17" spans="1:7" ht="13.5" customHeight="1" x14ac:dyDescent="0.25">
      <c r="A17" s="606"/>
      <c r="B17" s="683"/>
      <c r="C17" s="683"/>
      <c r="D17" s="685"/>
      <c r="E17" s="685"/>
      <c r="F17" s="685"/>
      <c r="G17" s="685"/>
    </row>
    <row r="18" spans="1:7" ht="13.5" customHeight="1" x14ac:dyDescent="0.25">
      <c r="A18" s="606" t="s">
        <v>888</v>
      </c>
      <c r="B18" s="683">
        <v>1084</v>
      </c>
      <c r="C18" s="683">
        <v>13554</v>
      </c>
      <c r="D18" s="685">
        <v>1109</v>
      </c>
      <c r="E18" s="685">
        <v>13871</v>
      </c>
      <c r="F18" s="685">
        <v>1061</v>
      </c>
      <c r="G18" s="685">
        <v>13261</v>
      </c>
    </row>
    <row r="19" spans="1:7" ht="13.5" customHeight="1" x14ac:dyDescent="0.25">
      <c r="A19" s="606" t="s">
        <v>914</v>
      </c>
      <c r="B19" s="683">
        <v>26</v>
      </c>
      <c r="C19" s="683">
        <v>320</v>
      </c>
      <c r="D19" s="685">
        <v>67</v>
      </c>
      <c r="E19" s="685">
        <v>842</v>
      </c>
      <c r="F19" s="685">
        <v>40</v>
      </c>
      <c r="G19" s="685">
        <v>504</v>
      </c>
    </row>
    <row r="20" spans="1:7" ht="13.5" customHeight="1" x14ac:dyDescent="0.25">
      <c r="A20" s="606" t="s">
        <v>915</v>
      </c>
      <c r="B20" s="683">
        <v>21</v>
      </c>
      <c r="C20" s="683">
        <v>266</v>
      </c>
      <c r="D20" s="685">
        <v>23</v>
      </c>
      <c r="E20" s="685">
        <v>295</v>
      </c>
      <c r="F20" s="685">
        <v>19</v>
      </c>
      <c r="G20" s="685">
        <v>237</v>
      </c>
    </row>
    <row r="21" spans="1:7" ht="13.5" customHeight="1" x14ac:dyDescent="0.25">
      <c r="A21" s="606" t="s">
        <v>916</v>
      </c>
      <c r="B21" s="683">
        <v>3</v>
      </c>
      <c r="C21" s="683">
        <v>39</v>
      </c>
      <c r="D21" s="685">
        <v>3</v>
      </c>
      <c r="E21" s="685">
        <v>33</v>
      </c>
      <c r="F21" s="685">
        <v>3</v>
      </c>
      <c r="G21" s="685">
        <v>32</v>
      </c>
    </row>
    <row r="22" spans="1:7" ht="13.5" customHeight="1" x14ac:dyDescent="0.25">
      <c r="A22" s="606" t="s">
        <v>917</v>
      </c>
      <c r="B22" s="683">
        <v>2</v>
      </c>
      <c r="C22" s="683">
        <v>32</v>
      </c>
      <c r="D22" s="685">
        <v>2</v>
      </c>
      <c r="E22" s="685">
        <v>30</v>
      </c>
      <c r="F22" s="685">
        <v>0</v>
      </c>
      <c r="G22" s="685">
        <v>0</v>
      </c>
    </row>
    <row r="23" spans="1:7" ht="13.5" customHeight="1" x14ac:dyDescent="0.25">
      <c r="A23" s="606" t="s">
        <v>918</v>
      </c>
      <c r="B23" s="683">
        <v>0</v>
      </c>
      <c r="C23" s="683">
        <v>0</v>
      </c>
      <c r="D23" s="685"/>
      <c r="E23" s="685"/>
      <c r="F23" s="685"/>
      <c r="G23" s="685"/>
    </row>
    <row r="24" spans="1:7" ht="13.5" customHeight="1" x14ac:dyDescent="0.25">
      <c r="A24" s="606" t="s">
        <v>919</v>
      </c>
      <c r="B24" s="683">
        <v>40</v>
      </c>
      <c r="C24" s="683">
        <v>498</v>
      </c>
      <c r="D24" s="685">
        <v>28</v>
      </c>
      <c r="E24" s="685">
        <v>349</v>
      </c>
      <c r="F24" s="685">
        <v>23</v>
      </c>
      <c r="G24" s="685">
        <v>282</v>
      </c>
    </row>
    <row r="25" spans="1:7" ht="13.5" customHeight="1" x14ac:dyDescent="0.25">
      <c r="A25" s="606" t="s">
        <v>920</v>
      </c>
      <c r="B25" s="683">
        <v>173</v>
      </c>
      <c r="C25" s="683">
        <v>2159</v>
      </c>
      <c r="D25" s="685">
        <v>160</v>
      </c>
      <c r="E25" s="685">
        <v>1996</v>
      </c>
      <c r="F25" s="685">
        <v>169</v>
      </c>
      <c r="G25" s="685">
        <v>2109</v>
      </c>
    </row>
    <row r="26" spans="1:7" ht="13.5" customHeight="1" x14ac:dyDescent="0.25">
      <c r="A26" s="606" t="s">
        <v>921</v>
      </c>
      <c r="B26" s="683">
        <v>258</v>
      </c>
      <c r="C26" s="683">
        <v>3223</v>
      </c>
      <c r="D26" s="685">
        <v>250</v>
      </c>
      <c r="E26" s="685">
        <v>3126</v>
      </c>
      <c r="F26" s="685">
        <v>251</v>
      </c>
      <c r="G26" s="685">
        <v>3137</v>
      </c>
    </row>
    <row r="27" spans="1:7" ht="13.5" customHeight="1" x14ac:dyDescent="0.25">
      <c r="A27" s="606" t="s">
        <v>922</v>
      </c>
      <c r="B27" s="683">
        <v>229</v>
      </c>
      <c r="C27" s="683">
        <v>2863</v>
      </c>
      <c r="D27" s="685">
        <v>229</v>
      </c>
      <c r="E27" s="685">
        <v>2855</v>
      </c>
      <c r="F27" s="685">
        <v>231</v>
      </c>
      <c r="G27" s="685">
        <v>2887</v>
      </c>
    </row>
    <row r="28" spans="1:7" ht="13.5" customHeight="1" x14ac:dyDescent="0.25">
      <c r="A28" s="606" t="s">
        <v>923</v>
      </c>
      <c r="B28" s="683">
        <v>9</v>
      </c>
      <c r="C28" s="683">
        <v>114</v>
      </c>
      <c r="D28" s="685">
        <v>10</v>
      </c>
      <c r="E28" s="685">
        <v>128</v>
      </c>
      <c r="F28" s="685">
        <v>9</v>
      </c>
      <c r="G28" s="685">
        <v>119</v>
      </c>
    </row>
    <row r="29" spans="1:7" ht="13.5" customHeight="1" x14ac:dyDescent="0.25">
      <c r="A29" s="606" t="s">
        <v>924</v>
      </c>
      <c r="B29" s="683">
        <v>56</v>
      </c>
      <c r="C29" s="683">
        <v>701</v>
      </c>
      <c r="D29" s="685">
        <v>53</v>
      </c>
      <c r="E29" s="685">
        <v>664</v>
      </c>
      <c r="F29" s="685">
        <v>59</v>
      </c>
      <c r="G29" s="685">
        <v>741</v>
      </c>
    </row>
    <row r="30" spans="1:7" ht="13.5" customHeight="1" x14ac:dyDescent="0.25">
      <c r="A30" s="606" t="s">
        <v>925</v>
      </c>
      <c r="B30" s="683"/>
      <c r="C30" s="683"/>
      <c r="D30" s="685"/>
      <c r="E30" s="685"/>
      <c r="F30" s="685"/>
      <c r="G30" s="685"/>
    </row>
    <row r="31" spans="1:7" ht="13.5" customHeight="1" x14ac:dyDescent="0.25">
      <c r="A31" s="368" t="s">
        <v>926</v>
      </c>
      <c r="B31" s="683"/>
      <c r="C31" s="683"/>
      <c r="D31" s="685"/>
      <c r="E31" s="685"/>
      <c r="F31" s="685"/>
      <c r="G31" s="685"/>
    </row>
    <row r="32" spans="1:7" ht="13.5" customHeight="1" x14ac:dyDescent="0.25">
      <c r="A32" s="606" t="s">
        <v>927</v>
      </c>
      <c r="B32" s="683"/>
      <c r="C32" s="683"/>
      <c r="D32" s="685"/>
      <c r="E32" s="685"/>
      <c r="F32" s="685"/>
      <c r="G32" s="685"/>
    </row>
    <row r="33" spans="1:7" ht="13.5" customHeight="1" x14ac:dyDescent="0.25">
      <c r="A33" s="606" t="s">
        <v>928</v>
      </c>
      <c r="B33" s="683">
        <v>221</v>
      </c>
      <c r="C33" s="683">
        <v>2760</v>
      </c>
      <c r="D33" s="685">
        <v>236</v>
      </c>
      <c r="E33" s="685">
        <v>2949</v>
      </c>
      <c r="F33" s="685">
        <v>209</v>
      </c>
      <c r="G33" s="685">
        <v>2617</v>
      </c>
    </row>
    <row r="34" spans="1:7" ht="13.5" customHeight="1" x14ac:dyDescent="0.25">
      <c r="A34" s="606" t="s">
        <v>929</v>
      </c>
      <c r="B34" s="683">
        <v>46</v>
      </c>
      <c r="C34" s="683">
        <v>579</v>
      </c>
      <c r="D34" s="685">
        <v>48</v>
      </c>
      <c r="E34" s="685">
        <v>604</v>
      </c>
      <c r="F34" s="685">
        <v>48</v>
      </c>
      <c r="G34" s="685">
        <v>596</v>
      </c>
    </row>
    <row r="35" spans="1:7" ht="13.5" customHeight="1" x14ac:dyDescent="0.25">
      <c r="A35" s="606"/>
      <c r="B35" s="683"/>
      <c r="C35" s="683"/>
      <c r="D35" s="685"/>
      <c r="E35" s="685"/>
      <c r="F35" s="685"/>
      <c r="G35" s="685"/>
    </row>
    <row r="36" spans="1:7" ht="13.5" customHeight="1" x14ac:dyDescent="0.25">
      <c r="A36" s="677" t="s">
        <v>890</v>
      </c>
      <c r="B36" s="687">
        <v>144</v>
      </c>
      <c r="C36" s="687">
        <v>1798</v>
      </c>
      <c r="D36" s="688">
        <v>146</v>
      </c>
      <c r="E36" s="688">
        <v>1828</v>
      </c>
      <c r="F36" s="688">
        <v>140</v>
      </c>
      <c r="G36" s="688">
        <v>1751</v>
      </c>
    </row>
    <row r="37" spans="1:7" ht="13.5" customHeight="1" x14ac:dyDescent="0.25">
      <c r="A37" s="599"/>
      <c r="B37" s="683"/>
      <c r="C37" s="683"/>
      <c r="D37" s="688"/>
      <c r="E37" s="688"/>
      <c r="F37" s="688"/>
      <c r="G37" s="688"/>
    </row>
    <row r="38" spans="1:7" ht="13.5" customHeight="1" x14ac:dyDescent="0.25">
      <c r="A38" s="689" t="s">
        <v>891</v>
      </c>
      <c r="B38" s="687">
        <v>358</v>
      </c>
      <c r="C38" s="687">
        <v>4474</v>
      </c>
      <c r="D38" s="688">
        <v>381</v>
      </c>
      <c r="E38" s="688">
        <v>4758</v>
      </c>
      <c r="F38" s="688">
        <v>522</v>
      </c>
      <c r="G38" s="688">
        <v>6534</v>
      </c>
    </row>
    <row r="39" spans="1:7" ht="13.5" customHeight="1" x14ac:dyDescent="0.25">
      <c r="A39" s="599" t="s">
        <v>892</v>
      </c>
      <c r="B39" s="683">
        <v>236</v>
      </c>
      <c r="C39" s="683">
        <v>2942</v>
      </c>
      <c r="D39" s="685">
        <v>289</v>
      </c>
      <c r="E39" s="685">
        <v>3609</v>
      </c>
      <c r="F39" s="685">
        <v>239</v>
      </c>
      <c r="G39" s="685">
        <v>2990</v>
      </c>
    </row>
    <row r="40" spans="1:7" ht="13.5" customHeight="1" x14ac:dyDescent="0.25">
      <c r="A40" s="599" t="s">
        <v>930</v>
      </c>
      <c r="B40" s="683">
        <v>74</v>
      </c>
      <c r="C40" s="683">
        <v>928</v>
      </c>
      <c r="D40" s="685">
        <v>92</v>
      </c>
      <c r="E40" s="685">
        <v>1149</v>
      </c>
      <c r="F40" s="685">
        <v>96</v>
      </c>
      <c r="G40" s="685">
        <v>1209</v>
      </c>
    </row>
    <row r="41" spans="1:7" ht="13.5" customHeight="1" x14ac:dyDescent="0.25">
      <c r="A41" s="599" t="s">
        <v>893</v>
      </c>
      <c r="B41" s="683">
        <v>48</v>
      </c>
      <c r="C41" s="683">
        <v>604</v>
      </c>
      <c r="D41" s="685"/>
      <c r="E41" s="685"/>
      <c r="F41" s="685">
        <v>187</v>
      </c>
      <c r="G41" s="685">
        <v>2335</v>
      </c>
    </row>
    <row r="42" spans="1:7" ht="13.5" customHeight="1" x14ac:dyDescent="0.25">
      <c r="A42" s="599"/>
      <c r="B42" s="683"/>
      <c r="C42" s="683"/>
      <c r="D42" s="690"/>
      <c r="E42" s="690"/>
      <c r="F42" s="685"/>
      <c r="G42" s="685"/>
    </row>
    <row r="43" spans="1:7" ht="13.5" customHeight="1" x14ac:dyDescent="0.25">
      <c r="A43" s="689" t="s">
        <v>894</v>
      </c>
      <c r="B43" s="687">
        <v>1350</v>
      </c>
      <c r="C43" s="687">
        <v>16873</v>
      </c>
      <c r="D43" s="688">
        <v>1350</v>
      </c>
      <c r="E43" s="688">
        <v>16873</v>
      </c>
      <c r="F43" s="691">
        <v>1363</v>
      </c>
      <c r="G43" s="691">
        <v>17031</v>
      </c>
    </row>
    <row r="44" spans="1:7" ht="13.5" customHeight="1" x14ac:dyDescent="0.25">
      <c r="A44" s="599" t="s">
        <v>888</v>
      </c>
      <c r="B44" s="683">
        <v>1350</v>
      </c>
      <c r="C44" s="683">
        <v>16873</v>
      </c>
      <c r="D44" s="685">
        <v>1350</v>
      </c>
      <c r="E44" s="685">
        <v>16873</v>
      </c>
      <c r="F44" s="685">
        <v>1363</v>
      </c>
      <c r="G44" s="685">
        <v>17031</v>
      </c>
    </row>
    <row r="45" spans="1:7" ht="13.5" customHeight="1" x14ac:dyDescent="0.25">
      <c r="A45" s="599"/>
      <c r="B45" s="687"/>
      <c r="C45" s="687"/>
      <c r="D45" s="682"/>
      <c r="E45" s="682"/>
      <c r="F45" s="685"/>
      <c r="G45" s="685"/>
    </row>
    <row r="46" spans="1:7" ht="13.5" customHeight="1" x14ac:dyDescent="0.25">
      <c r="A46" s="689" t="s">
        <v>895</v>
      </c>
      <c r="B46" s="687">
        <v>200</v>
      </c>
      <c r="C46" s="687">
        <v>2500</v>
      </c>
      <c r="D46" s="688">
        <v>80</v>
      </c>
      <c r="E46" s="688">
        <v>1000</v>
      </c>
      <c r="F46" s="688">
        <v>80</v>
      </c>
      <c r="G46" s="688">
        <v>1000</v>
      </c>
    </row>
    <row r="47" spans="1:7" ht="13.5" customHeight="1" x14ac:dyDescent="0.25">
      <c r="A47" s="18"/>
      <c r="B47" s="687"/>
      <c r="C47" s="687"/>
      <c r="D47" s="688"/>
      <c r="E47" s="688"/>
      <c r="F47" s="688"/>
      <c r="G47" s="688"/>
    </row>
    <row r="48" spans="1:7" ht="13.5" customHeight="1" x14ac:dyDescent="0.25">
      <c r="A48" s="689" t="s">
        <v>896</v>
      </c>
      <c r="B48" s="687">
        <v>10653</v>
      </c>
      <c r="C48" s="687">
        <v>133157</v>
      </c>
      <c r="D48" s="688">
        <v>10895</v>
      </c>
      <c r="E48" s="688">
        <v>136191</v>
      </c>
      <c r="F48" s="688">
        <v>11463</v>
      </c>
      <c r="G48" s="688">
        <v>143294</v>
      </c>
    </row>
    <row r="49" spans="1:7" ht="13.5" customHeight="1" x14ac:dyDescent="0.25">
      <c r="A49" s="689"/>
      <c r="B49" s="687"/>
      <c r="C49" s="687"/>
      <c r="D49" s="688"/>
      <c r="E49" s="688"/>
      <c r="F49" s="688"/>
      <c r="G49" s="688"/>
    </row>
    <row r="50" spans="1:7" ht="13.5" customHeight="1" x14ac:dyDescent="0.25">
      <c r="A50" s="689" t="s">
        <v>931</v>
      </c>
      <c r="B50" s="687"/>
      <c r="C50" s="687"/>
      <c r="D50" s="679"/>
      <c r="E50" s="679"/>
      <c r="F50" s="679"/>
      <c r="G50" s="679"/>
    </row>
    <row r="51" spans="1:7" ht="13.5" customHeight="1" x14ac:dyDescent="0.25">
      <c r="A51" s="606" t="s">
        <v>932</v>
      </c>
      <c r="B51" s="683">
        <v>6612</v>
      </c>
      <c r="C51" s="683">
        <v>82655</v>
      </c>
      <c r="D51" s="682">
        <v>6550</v>
      </c>
      <c r="E51" s="682">
        <v>81873</v>
      </c>
      <c r="F51" s="685">
        <v>6283</v>
      </c>
      <c r="G51" s="685">
        <v>78533</v>
      </c>
    </row>
    <row r="52" spans="1:7" ht="13.5" customHeight="1" x14ac:dyDescent="0.25">
      <c r="A52" s="692" t="s">
        <v>445</v>
      </c>
      <c r="B52" s="693">
        <v>17265</v>
      </c>
      <c r="C52" s="693">
        <v>215812</v>
      </c>
      <c r="D52" s="694">
        <v>17445</v>
      </c>
      <c r="E52" s="694">
        <v>218064</v>
      </c>
      <c r="F52" s="694">
        <v>17746</v>
      </c>
      <c r="G52" s="694">
        <v>221827</v>
      </c>
    </row>
    <row r="53" spans="1:7" x14ac:dyDescent="0.25">
      <c r="A53" s="695"/>
      <c r="B53" s="594"/>
      <c r="C53" s="594"/>
      <c r="D53" s="18"/>
      <c r="E53" s="18"/>
      <c r="F53" s="18"/>
      <c r="G53" s="18"/>
    </row>
    <row r="54" spans="1:7" x14ac:dyDescent="0.25">
      <c r="A54" s="628"/>
      <c r="B54" s="628"/>
      <c r="C54" s="628"/>
      <c r="D54" s="628"/>
      <c r="E54" s="628"/>
      <c r="F54" s="628"/>
      <c r="G54" s="628"/>
    </row>
    <row r="55" spans="1:7" x14ac:dyDescent="0.25">
      <c r="A55" s="628"/>
      <c r="B55" s="628"/>
      <c r="C55" s="628"/>
      <c r="D55" s="628"/>
      <c r="E55" s="628"/>
      <c r="F55" s="628"/>
      <c r="G55" s="628"/>
    </row>
    <row r="56" spans="1:7" ht="15" customHeight="1" x14ac:dyDescent="0.25">
      <c r="A56" s="628"/>
      <c r="B56" s="628"/>
      <c r="C56" s="628"/>
      <c r="D56" s="628"/>
      <c r="E56" s="628"/>
      <c r="F56" s="628"/>
      <c r="G56" s="628"/>
    </row>
    <row r="57" spans="1:7" x14ac:dyDescent="0.25">
      <c r="A57" s="628"/>
      <c r="B57" s="628"/>
      <c r="C57" s="628"/>
      <c r="D57" s="628"/>
      <c r="E57" s="628"/>
      <c r="F57" s="628"/>
      <c r="G57" s="628"/>
    </row>
    <row r="58" spans="1:7" ht="15" customHeight="1" x14ac:dyDescent="0.25">
      <c r="A58" s="628"/>
      <c r="B58" s="628"/>
      <c r="C58" s="628"/>
      <c r="D58" s="628"/>
      <c r="E58" s="628"/>
      <c r="F58" s="628"/>
      <c r="G58" s="628"/>
    </row>
    <row r="59" spans="1:7" x14ac:dyDescent="0.25">
      <c r="A59" s="628"/>
      <c r="B59" s="628"/>
      <c r="C59" s="628"/>
      <c r="D59" s="628"/>
      <c r="E59" s="628"/>
      <c r="F59" s="628"/>
      <c r="G59" s="628"/>
    </row>
    <row r="60" spans="1:7" x14ac:dyDescent="0.25">
      <c r="A60" s="628"/>
      <c r="B60" s="628"/>
      <c r="C60" s="628"/>
      <c r="D60" s="628"/>
      <c r="E60" s="628"/>
      <c r="F60" s="628"/>
      <c r="G60" s="628"/>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70C0"/>
  </sheetPr>
  <dimension ref="A1:I19"/>
  <sheetViews>
    <sheetView view="pageBreakPreview" zoomScaleNormal="100" zoomScaleSheetLayoutView="100" workbookViewId="0">
      <selection activeCell="A54" sqref="A54"/>
    </sheetView>
  </sheetViews>
  <sheetFormatPr defaultRowHeight="15" x14ac:dyDescent="0.25"/>
  <cols>
    <col min="1" max="1" width="47.1640625" style="1" customWidth="1"/>
    <col min="2" max="9" width="13.6640625" style="1" customWidth="1"/>
    <col min="10" max="16384" width="9.33203125" style="1"/>
  </cols>
  <sheetData>
    <row r="1" spans="1:9" x14ac:dyDescent="0.25">
      <c r="A1" s="370" t="s">
        <v>933</v>
      </c>
      <c r="B1" s="628"/>
      <c r="C1" s="628"/>
      <c r="D1" s="628"/>
      <c r="E1" s="628"/>
      <c r="F1" s="628"/>
      <c r="G1" s="696"/>
      <c r="H1" s="696"/>
      <c r="I1" s="628"/>
    </row>
    <row r="2" spans="1:9" x14ac:dyDescent="0.25">
      <c r="A2" s="697" t="s">
        <v>53</v>
      </c>
      <c r="B2" s="698"/>
      <c r="C2" s="698"/>
      <c r="D2" s="698"/>
      <c r="E2" s="698"/>
      <c r="F2" s="698"/>
      <c r="G2" s="696"/>
      <c r="H2" s="696"/>
      <c r="I2" s="628"/>
    </row>
    <row r="3" spans="1:9" x14ac:dyDescent="0.25">
      <c r="A3" s="628"/>
      <c r="B3" s="2849" t="s">
        <v>934</v>
      </c>
      <c r="C3" s="2850"/>
      <c r="D3" s="2849" t="s">
        <v>935</v>
      </c>
      <c r="E3" s="2850"/>
      <c r="F3" s="2849" t="s">
        <v>936</v>
      </c>
      <c r="G3" s="2850"/>
      <c r="H3" s="2849" t="s">
        <v>445</v>
      </c>
      <c r="I3" s="2850"/>
    </row>
    <row r="4" spans="1:9" x14ac:dyDescent="0.25">
      <c r="A4" s="18"/>
      <c r="B4" s="2851"/>
      <c r="C4" s="2851"/>
      <c r="D4" s="2851"/>
      <c r="E4" s="2851"/>
      <c r="F4" s="2851"/>
      <c r="G4" s="2851"/>
      <c r="H4" s="2851"/>
      <c r="I4" s="2851"/>
    </row>
    <row r="5" spans="1:9" x14ac:dyDescent="0.25">
      <c r="A5" s="699"/>
      <c r="B5" s="2847" t="s">
        <v>908</v>
      </c>
      <c r="C5" s="2847" t="s">
        <v>937</v>
      </c>
      <c r="D5" s="2847" t="s">
        <v>908</v>
      </c>
      <c r="E5" s="2847" t="s">
        <v>937</v>
      </c>
      <c r="F5" s="2847" t="s">
        <v>908</v>
      </c>
      <c r="G5" s="2847" t="s">
        <v>937</v>
      </c>
      <c r="H5" s="2847" t="s">
        <v>908</v>
      </c>
      <c r="I5" s="2847" t="s">
        <v>937</v>
      </c>
    </row>
    <row r="6" spans="1:9" ht="15.75" thickBot="1" x14ac:dyDescent="0.3">
      <c r="A6" s="700" t="s">
        <v>142</v>
      </c>
      <c r="B6" s="2848"/>
      <c r="C6" s="2848"/>
      <c r="D6" s="2848"/>
      <c r="E6" s="2848"/>
      <c r="F6" s="2848"/>
      <c r="G6" s="2848"/>
      <c r="H6" s="2848"/>
      <c r="I6" s="2848"/>
    </row>
    <row r="7" spans="1:9" x14ac:dyDescent="0.25">
      <c r="A7" s="701" t="s">
        <v>938</v>
      </c>
      <c r="B7" s="702">
        <v>884</v>
      </c>
      <c r="C7" s="702">
        <v>71</v>
      </c>
      <c r="D7" s="702">
        <v>780</v>
      </c>
      <c r="E7" s="702">
        <v>62</v>
      </c>
      <c r="F7" s="702"/>
      <c r="G7" s="702"/>
      <c r="H7" s="702">
        <v>1664</v>
      </c>
      <c r="I7" s="702">
        <v>133</v>
      </c>
    </row>
    <row r="8" spans="1:9" x14ac:dyDescent="0.25">
      <c r="A8" s="701" t="s">
        <v>939</v>
      </c>
      <c r="B8" s="702">
        <v>239</v>
      </c>
      <c r="C8" s="702">
        <v>19</v>
      </c>
      <c r="D8" s="702">
        <v>120</v>
      </c>
      <c r="E8" s="702">
        <v>10</v>
      </c>
      <c r="F8" s="702"/>
      <c r="G8" s="702"/>
      <c r="H8" s="702">
        <v>359</v>
      </c>
      <c r="I8" s="702">
        <v>29</v>
      </c>
    </row>
    <row r="9" spans="1:9" x14ac:dyDescent="0.25">
      <c r="A9" s="701" t="s">
        <v>940</v>
      </c>
      <c r="B9" s="702">
        <v>266</v>
      </c>
      <c r="C9" s="702">
        <v>22</v>
      </c>
      <c r="D9" s="702"/>
      <c r="E9" s="702"/>
      <c r="F9" s="702">
        <v>604</v>
      </c>
      <c r="G9" s="702">
        <v>48</v>
      </c>
      <c r="H9" s="702">
        <v>870</v>
      </c>
      <c r="I9" s="702">
        <v>70</v>
      </c>
    </row>
    <row r="10" spans="1:9" x14ac:dyDescent="0.25">
      <c r="A10" s="701" t="s">
        <v>941</v>
      </c>
      <c r="B10" s="702"/>
      <c r="C10" s="702"/>
      <c r="D10" s="702">
        <v>28</v>
      </c>
      <c r="E10" s="702">
        <v>2</v>
      </c>
      <c r="F10" s="702"/>
      <c r="G10" s="702"/>
      <c r="H10" s="702">
        <v>28</v>
      </c>
      <c r="I10" s="702">
        <v>2</v>
      </c>
    </row>
    <row r="11" spans="1:9" x14ac:dyDescent="0.25">
      <c r="A11" s="701" t="s">
        <v>942</v>
      </c>
      <c r="B11" s="702"/>
      <c r="C11" s="702"/>
      <c r="D11" s="702">
        <v>0</v>
      </c>
      <c r="E11" s="702">
        <v>0</v>
      </c>
      <c r="F11" s="702"/>
      <c r="G11" s="702"/>
      <c r="H11" s="702">
        <v>0</v>
      </c>
      <c r="I11" s="702">
        <v>0</v>
      </c>
    </row>
    <row r="12" spans="1:9" x14ac:dyDescent="0.25">
      <c r="A12" s="701" t="s">
        <v>832</v>
      </c>
      <c r="B12" s="702">
        <v>-557</v>
      </c>
      <c r="C12" s="702">
        <v>-45</v>
      </c>
      <c r="D12" s="702"/>
      <c r="E12" s="702"/>
      <c r="F12" s="702"/>
      <c r="G12" s="702"/>
      <c r="H12" s="702">
        <v>-557</v>
      </c>
      <c r="I12" s="702">
        <v>-45</v>
      </c>
    </row>
    <row r="13" spans="1:9" x14ac:dyDescent="0.25">
      <c r="A13" s="701" t="s">
        <v>943</v>
      </c>
      <c r="B13" s="702">
        <v>950</v>
      </c>
      <c r="C13" s="702">
        <v>76</v>
      </c>
      <c r="D13" s="702"/>
      <c r="E13" s="702"/>
      <c r="F13" s="702"/>
      <c r="G13" s="702"/>
      <c r="H13" s="702">
        <v>950</v>
      </c>
      <c r="I13" s="702">
        <v>76</v>
      </c>
    </row>
    <row r="14" spans="1:9" x14ac:dyDescent="0.25">
      <c r="A14" s="701" t="s">
        <v>944</v>
      </c>
      <c r="B14" s="702">
        <v>346</v>
      </c>
      <c r="C14" s="702">
        <v>28</v>
      </c>
      <c r="D14" s="702"/>
      <c r="E14" s="702"/>
      <c r="F14" s="702"/>
      <c r="G14" s="702"/>
      <c r="H14" s="702">
        <v>346</v>
      </c>
      <c r="I14" s="702">
        <v>28</v>
      </c>
    </row>
    <row r="15" spans="1:9" x14ac:dyDescent="0.25">
      <c r="A15" s="703" t="s">
        <v>945</v>
      </c>
      <c r="B15" s="702">
        <v>814</v>
      </c>
      <c r="C15" s="702">
        <v>65</v>
      </c>
      <c r="D15" s="702"/>
      <c r="E15" s="702"/>
      <c r="F15" s="702"/>
      <c r="G15" s="702"/>
      <c r="H15" s="702">
        <v>814</v>
      </c>
      <c r="I15" s="702">
        <v>65</v>
      </c>
    </row>
    <row r="16" spans="1:9" x14ac:dyDescent="0.25">
      <c r="A16" s="704" t="s">
        <v>445</v>
      </c>
      <c r="B16" s="705">
        <v>2942</v>
      </c>
      <c r="C16" s="706">
        <v>236</v>
      </c>
      <c r="D16" s="706">
        <v>928</v>
      </c>
      <c r="E16" s="706">
        <v>74</v>
      </c>
      <c r="F16" s="706">
        <v>604</v>
      </c>
      <c r="G16" s="706">
        <v>48</v>
      </c>
      <c r="H16" s="705">
        <v>4474</v>
      </c>
      <c r="I16" s="706">
        <v>358</v>
      </c>
    </row>
    <row r="17" spans="1:9" x14ac:dyDescent="0.25">
      <c r="A17" s="626" t="s">
        <v>946</v>
      </c>
      <c r="B17" s="372"/>
      <c r="C17" s="372"/>
      <c r="D17" s="372"/>
      <c r="E17" s="372"/>
      <c r="F17" s="372"/>
      <c r="G17" s="372"/>
      <c r="H17" s="372"/>
      <c r="I17" s="372"/>
    </row>
    <row r="18" spans="1:9" x14ac:dyDescent="0.25">
      <c r="A18" s="707" t="s">
        <v>947</v>
      </c>
      <c r="B18" s="707"/>
      <c r="C18" s="707"/>
      <c r="D18" s="707"/>
      <c r="E18" s="707"/>
      <c r="F18" s="707"/>
      <c r="G18" s="707"/>
      <c r="H18" s="640"/>
      <c r="I18" s="640"/>
    </row>
    <row r="19" spans="1:9" x14ac:dyDescent="0.25">
      <c r="A19" s="72"/>
      <c r="B19" s="72"/>
      <c r="C19" s="72"/>
      <c r="D19" s="72"/>
      <c r="E19" s="72"/>
      <c r="F19" s="72"/>
      <c r="G19" s="72"/>
      <c r="H19" s="72"/>
      <c r="I19" s="72"/>
    </row>
  </sheetData>
  <mergeCells count="12">
    <mergeCell ref="H5:H6"/>
    <mergeCell ref="I5:I6"/>
    <mergeCell ref="B3:C4"/>
    <mergeCell ref="D3:E4"/>
    <mergeCell ref="F3:G4"/>
    <mergeCell ref="H3:I4"/>
    <mergeCell ref="B5:B6"/>
    <mergeCell ref="C5:C6"/>
    <mergeCell ref="D5:D6"/>
    <mergeCell ref="E5:E6"/>
    <mergeCell ref="F5:F6"/>
    <mergeCell ref="G5:G6"/>
  </mergeCells>
  <pageMargins left="0.7" right="0.7" top="0.75" bottom="0.75"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N67"/>
  <sheetViews>
    <sheetView tabSelected="1" showWhiteSpace="0" view="pageLayout" topLeftCell="U29" zoomScaleNormal="100" zoomScaleSheetLayoutView="80" workbookViewId="0">
      <selection activeCell="AF42" sqref="AF42"/>
    </sheetView>
  </sheetViews>
  <sheetFormatPr defaultRowHeight="11.25" x14ac:dyDescent="0.2"/>
  <cols>
    <col min="1" max="1" width="43" style="3" customWidth="1"/>
    <col min="2" max="8" width="12.5" style="3" customWidth="1"/>
    <col min="9" max="9" width="11.33203125" style="3" customWidth="1"/>
    <col min="10" max="10" width="10.5" style="3" customWidth="1"/>
    <col min="11" max="12" width="9.6640625" style="3" customWidth="1"/>
    <col min="13" max="14" width="10.5" style="3" customWidth="1"/>
    <col min="15" max="16" width="10.83203125" style="3" customWidth="1"/>
    <col min="17" max="17" width="20.1640625" style="3" customWidth="1"/>
    <col min="18" max="19" width="9.6640625" style="3" customWidth="1"/>
    <col min="20" max="20" width="11.33203125" style="3" customWidth="1"/>
    <col min="21" max="21" width="10.5" style="3" customWidth="1"/>
    <col min="22" max="23" width="9.6640625" style="3" customWidth="1"/>
    <col min="24" max="25" width="10.5" style="3" customWidth="1"/>
    <col min="26" max="27" width="10.83203125" style="3" customWidth="1"/>
    <col min="28" max="28" width="20.1640625" style="3" customWidth="1"/>
    <col min="29" max="30" width="9.6640625" style="3" customWidth="1"/>
    <col min="31" max="31" width="39.33203125" style="3" customWidth="1"/>
    <col min="32" max="32" width="22" style="3" bestFit="1" customWidth="1"/>
    <col min="33" max="33" width="7.83203125" style="3" customWidth="1"/>
    <col min="34" max="34" width="8.33203125" style="3" customWidth="1"/>
    <col min="35" max="37" width="7.83203125" style="3" customWidth="1"/>
    <col min="38" max="38" width="10.5" style="3" customWidth="1"/>
    <col min="39" max="39" width="7.83203125" style="3" customWidth="1"/>
    <col min="40" max="16384" width="9.33203125" style="3"/>
  </cols>
  <sheetData>
    <row r="1" spans="1:39" ht="22.5" customHeight="1" x14ac:dyDescent="0.2">
      <c r="A1" s="2325" t="s">
        <v>49</v>
      </c>
      <c r="I1" s="2777" t="s">
        <v>50</v>
      </c>
      <c r="J1" s="2777"/>
      <c r="K1" s="2777"/>
      <c r="L1" s="2777"/>
      <c r="M1" s="2777"/>
      <c r="N1" s="2777"/>
      <c r="O1" s="2777"/>
      <c r="P1" s="2777"/>
      <c r="Q1" s="8"/>
      <c r="R1" s="8"/>
      <c r="S1" s="8"/>
      <c r="T1" s="2777" t="s">
        <v>51</v>
      </c>
      <c r="U1" s="2777"/>
      <c r="V1" s="2777"/>
      <c r="W1" s="2777"/>
      <c r="X1" s="2777"/>
      <c r="Y1" s="2777"/>
      <c r="Z1" s="2777"/>
      <c r="AA1" s="2777"/>
      <c r="AB1" s="2777"/>
      <c r="AC1" s="2777"/>
      <c r="AD1" s="2777"/>
      <c r="AE1" s="181" t="s">
        <v>52</v>
      </c>
      <c r="AF1" s="9"/>
      <c r="AG1" s="9"/>
      <c r="AH1" s="9"/>
      <c r="AI1" s="9"/>
      <c r="AJ1" s="9"/>
      <c r="AK1" s="9"/>
      <c r="AL1" s="9"/>
      <c r="AM1" s="9"/>
    </row>
    <row r="2" spans="1:39" ht="13.5" customHeight="1" x14ac:dyDescent="0.2">
      <c r="A2" s="4" t="s">
        <v>53</v>
      </c>
      <c r="I2" s="2733" t="s">
        <v>1485</v>
      </c>
      <c r="J2" s="4"/>
      <c r="K2" s="4"/>
      <c r="L2" s="4"/>
      <c r="M2" s="4"/>
      <c r="N2" s="4"/>
      <c r="AE2" s="10" t="s">
        <v>54</v>
      </c>
      <c r="AF2" s="2737" t="s">
        <v>55</v>
      </c>
      <c r="AG2" s="11"/>
      <c r="AH2" s="11" t="s">
        <v>56</v>
      </c>
      <c r="AI2" s="11"/>
      <c r="AJ2" s="11" t="s">
        <v>57</v>
      </c>
      <c r="AK2" s="11"/>
      <c r="AL2" s="11" t="s">
        <v>58</v>
      </c>
      <c r="AM2" s="11"/>
    </row>
    <row r="3" spans="1:39" ht="12.75" customHeight="1" thickBot="1" x14ac:dyDescent="0.25">
      <c r="A3" s="12"/>
      <c r="I3" s="2778"/>
      <c r="J3" s="2778"/>
      <c r="K3" s="2779" t="s">
        <v>59</v>
      </c>
      <c r="L3" s="2780"/>
      <c r="M3" s="2778"/>
      <c r="N3" s="2778"/>
      <c r="O3" s="2779" t="s">
        <v>60</v>
      </c>
      <c r="P3" s="2780"/>
      <c r="Q3" s="13"/>
      <c r="R3" s="2779" t="s">
        <v>61</v>
      </c>
      <c r="S3" s="2780"/>
      <c r="T3" s="2778"/>
      <c r="U3" s="2778"/>
      <c r="V3" s="2779" t="s">
        <v>1491</v>
      </c>
      <c r="W3" s="2780"/>
      <c r="X3" s="2778"/>
      <c r="Y3" s="2778"/>
      <c r="Z3" s="2779" t="s">
        <v>62</v>
      </c>
      <c r="AA3" s="2780"/>
      <c r="AB3" s="13"/>
      <c r="AC3" s="2781" t="s">
        <v>63</v>
      </c>
      <c r="AD3" s="2780"/>
      <c r="AE3" s="14"/>
      <c r="AF3" s="2738" t="s">
        <v>64</v>
      </c>
      <c r="AG3" s="15" t="s">
        <v>65</v>
      </c>
      <c r="AH3" s="15" t="s">
        <v>64</v>
      </c>
      <c r="AI3" s="15" t="s">
        <v>65</v>
      </c>
      <c r="AJ3" s="15" t="s">
        <v>64</v>
      </c>
      <c r="AK3" s="15" t="s">
        <v>65</v>
      </c>
      <c r="AL3" s="15" t="s">
        <v>64</v>
      </c>
      <c r="AM3" s="15" t="s">
        <v>65</v>
      </c>
    </row>
    <row r="4" spans="1:39" ht="16.5" customHeight="1" x14ac:dyDescent="0.2">
      <c r="A4" s="2326" t="s">
        <v>66</v>
      </c>
      <c r="I4" s="2778"/>
      <c r="J4" s="2778"/>
      <c r="K4" s="2780"/>
      <c r="L4" s="2780"/>
      <c r="M4" s="2778"/>
      <c r="N4" s="2778"/>
      <c r="O4" s="2780"/>
      <c r="P4" s="2780"/>
      <c r="Q4" s="13"/>
      <c r="R4" s="2780"/>
      <c r="S4" s="2780"/>
      <c r="T4" s="2778"/>
      <c r="U4" s="2778"/>
      <c r="V4" s="2780"/>
      <c r="W4" s="2780"/>
      <c r="X4" s="2778"/>
      <c r="Y4" s="2778"/>
      <c r="Z4" s="2780"/>
      <c r="AA4" s="2780"/>
      <c r="AB4" s="13"/>
      <c r="AC4" s="2780"/>
      <c r="AD4" s="2780"/>
      <c r="AE4" s="16" t="s">
        <v>67</v>
      </c>
      <c r="AF4" s="2739" t="s">
        <v>68</v>
      </c>
      <c r="AG4" s="17" t="s">
        <v>69</v>
      </c>
      <c r="AH4" s="17" t="s">
        <v>70</v>
      </c>
      <c r="AI4" s="17" t="s">
        <v>71</v>
      </c>
      <c r="AJ4" s="17" t="s">
        <v>72</v>
      </c>
      <c r="AK4" s="17" t="s">
        <v>73</v>
      </c>
      <c r="AL4" s="17" t="s">
        <v>74</v>
      </c>
      <c r="AM4" s="17" t="s">
        <v>75</v>
      </c>
    </row>
    <row r="5" spans="1:39" ht="16.5" customHeight="1" x14ac:dyDescent="0.25">
      <c r="B5" s="18"/>
      <c r="C5" s="19"/>
      <c r="D5" s="18"/>
      <c r="E5" s="18"/>
      <c r="F5" s="18"/>
      <c r="G5" s="18"/>
      <c r="H5" s="18"/>
      <c r="I5" s="2778"/>
      <c r="J5" s="2778"/>
      <c r="K5" s="2780"/>
      <c r="L5" s="2780"/>
      <c r="M5" s="2778"/>
      <c r="N5" s="2778"/>
      <c r="O5" s="2780"/>
      <c r="P5" s="2780"/>
      <c r="Q5" s="13"/>
      <c r="R5" s="2780"/>
      <c r="S5" s="2780"/>
      <c r="T5" s="2778"/>
      <c r="U5" s="2778"/>
      <c r="V5" s="2780"/>
      <c r="W5" s="2780"/>
      <c r="X5" s="2778"/>
      <c r="Y5" s="2778"/>
      <c r="Z5" s="2780"/>
      <c r="AA5" s="2780"/>
      <c r="AB5" s="13"/>
      <c r="AC5" s="2780"/>
      <c r="AD5" s="2780"/>
      <c r="AE5" s="1119" t="s">
        <v>1327</v>
      </c>
      <c r="AF5" s="2739" t="s">
        <v>68</v>
      </c>
      <c r="AG5" s="17" t="s">
        <v>69</v>
      </c>
      <c r="AH5" s="17" t="s">
        <v>70</v>
      </c>
      <c r="AI5" s="17" t="s">
        <v>71</v>
      </c>
      <c r="AJ5" s="17" t="s">
        <v>72</v>
      </c>
      <c r="AK5" s="17" t="s">
        <v>73</v>
      </c>
      <c r="AL5" s="17" t="s">
        <v>74</v>
      </c>
      <c r="AM5" s="17" t="s">
        <v>75</v>
      </c>
    </row>
    <row r="6" spans="1:39" ht="20.100000000000001" customHeight="1" x14ac:dyDescent="0.2">
      <c r="B6" s="18"/>
      <c r="C6" s="18"/>
      <c r="D6" s="18"/>
      <c r="E6" s="18"/>
      <c r="F6" s="18"/>
      <c r="G6" s="18"/>
      <c r="H6" s="18"/>
      <c r="I6" s="2778"/>
      <c r="J6" s="2778"/>
      <c r="K6" s="2780"/>
      <c r="L6" s="2780"/>
      <c r="M6" s="2778"/>
      <c r="N6" s="2778"/>
      <c r="O6" s="2780"/>
      <c r="P6" s="2780"/>
      <c r="Q6" s="13"/>
      <c r="R6" s="2780"/>
      <c r="S6" s="2780"/>
      <c r="T6" s="2778"/>
      <c r="U6" s="2778"/>
      <c r="V6" s="2780"/>
      <c r="W6" s="2780"/>
      <c r="X6" s="2778"/>
      <c r="Y6" s="2778"/>
      <c r="Z6" s="2780"/>
      <c r="AA6" s="2780"/>
      <c r="AB6" s="13"/>
      <c r="AC6" s="2780"/>
      <c r="AD6" s="2780"/>
      <c r="AE6" s="1119" t="s">
        <v>1328</v>
      </c>
      <c r="AF6" s="2739" t="s">
        <v>68</v>
      </c>
      <c r="AG6" s="17" t="s">
        <v>69</v>
      </c>
      <c r="AH6" s="17" t="s">
        <v>70</v>
      </c>
      <c r="AI6" s="17" t="s">
        <v>71</v>
      </c>
      <c r="AJ6" s="17" t="s">
        <v>72</v>
      </c>
      <c r="AK6" s="17" t="s">
        <v>73</v>
      </c>
      <c r="AL6" s="17" t="s">
        <v>74</v>
      </c>
      <c r="AM6" s="17" t="s">
        <v>75</v>
      </c>
    </row>
    <row r="7" spans="1:39" ht="20.100000000000001" customHeight="1" x14ac:dyDescent="0.2">
      <c r="B7" s="18"/>
      <c r="C7" s="18"/>
      <c r="D7" s="18"/>
      <c r="E7" s="18"/>
      <c r="F7" s="18"/>
      <c r="G7" s="18"/>
      <c r="H7" s="18"/>
      <c r="I7" s="2778"/>
      <c r="J7" s="2778"/>
      <c r="K7" s="2780"/>
      <c r="L7" s="2780"/>
      <c r="M7" s="2778"/>
      <c r="N7" s="2778"/>
      <c r="O7" s="2780"/>
      <c r="P7" s="2780"/>
      <c r="Q7" s="13"/>
      <c r="R7" s="2780"/>
      <c r="S7" s="2780"/>
      <c r="T7" s="2778"/>
      <c r="U7" s="2778"/>
      <c r="V7" s="2780"/>
      <c r="W7" s="2780"/>
      <c r="X7" s="2778"/>
      <c r="Y7" s="2778"/>
      <c r="Z7" s="2780"/>
      <c r="AA7" s="2780"/>
      <c r="AB7" s="13"/>
      <c r="AC7" s="2780"/>
      <c r="AD7" s="2780"/>
      <c r="AE7" s="1119" t="s">
        <v>1329</v>
      </c>
      <c r="AF7" s="2739" t="s">
        <v>68</v>
      </c>
      <c r="AG7" s="17" t="s">
        <v>69</v>
      </c>
      <c r="AH7" s="17" t="s">
        <v>70</v>
      </c>
      <c r="AI7" s="17" t="s">
        <v>71</v>
      </c>
      <c r="AJ7" s="17" t="s">
        <v>72</v>
      </c>
      <c r="AK7" s="17" t="s">
        <v>73</v>
      </c>
      <c r="AL7" s="17" t="s">
        <v>74</v>
      </c>
      <c r="AM7" s="17" t="s">
        <v>75</v>
      </c>
    </row>
    <row r="8" spans="1:39" ht="20.100000000000001" customHeight="1" x14ac:dyDescent="0.2">
      <c r="B8" s="18"/>
      <c r="C8" s="18"/>
      <c r="D8" s="18"/>
      <c r="E8" s="18"/>
      <c r="F8" s="18"/>
      <c r="G8" s="18"/>
      <c r="H8" s="18"/>
      <c r="I8" s="2778"/>
      <c r="J8" s="2778"/>
      <c r="K8" s="2780"/>
      <c r="L8" s="2780"/>
      <c r="M8" s="2778"/>
      <c r="N8" s="2778"/>
      <c r="O8" s="2780"/>
      <c r="P8" s="2780"/>
      <c r="Q8" s="13"/>
      <c r="R8" s="2780"/>
      <c r="S8" s="2780"/>
      <c r="T8" s="2778"/>
      <c r="U8" s="2778"/>
      <c r="V8" s="2780"/>
      <c r="W8" s="2780"/>
      <c r="X8" s="2778"/>
      <c r="Y8" s="2778"/>
      <c r="Z8" s="2780"/>
      <c r="AA8" s="2780"/>
      <c r="AB8" s="13"/>
      <c r="AC8" s="2780"/>
      <c r="AD8" s="2780"/>
      <c r="AE8" s="16" t="s">
        <v>78</v>
      </c>
      <c r="AF8" s="17"/>
      <c r="AG8" s="17" t="s">
        <v>79</v>
      </c>
      <c r="AH8" s="17"/>
      <c r="AI8" s="17" t="s">
        <v>80</v>
      </c>
      <c r="AJ8" s="17"/>
      <c r="AK8" s="17"/>
      <c r="AL8" s="17"/>
      <c r="AM8" s="17"/>
    </row>
    <row r="9" spans="1:39" ht="20.100000000000001" customHeight="1" x14ac:dyDescent="0.2">
      <c r="B9" s="18"/>
      <c r="C9" s="18"/>
      <c r="D9" s="18"/>
      <c r="E9" s="18"/>
      <c r="F9" s="18"/>
      <c r="G9" s="18"/>
      <c r="H9" s="18"/>
      <c r="AE9" s="16" t="s">
        <v>81</v>
      </c>
      <c r="AF9" s="17"/>
      <c r="AG9" s="17" t="s">
        <v>79</v>
      </c>
      <c r="AH9" s="17"/>
      <c r="AI9" s="17" t="s">
        <v>80</v>
      </c>
      <c r="AJ9" s="17"/>
      <c r="AK9" s="17"/>
      <c r="AL9" s="17"/>
      <c r="AM9" s="17"/>
    </row>
    <row r="10" spans="1:39" ht="20.100000000000001" customHeight="1" x14ac:dyDescent="0.2">
      <c r="B10" s="18"/>
      <c r="C10" s="18"/>
      <c r="D10" s="18"/>
      <c r="E10" s="18"/>
      <c r="F10" s="18"/>
      <c r="G10" s="18"/>
      <c r="H10" s="18"/>
      <c r="I10" s="2778"/>
      <c r="J10" s="2778"/>
      <c r="K10" s="2779" t="s">
        <v>82</v>
      </c>
      <c r="L10" s="2780"/>
      <c r="M10" s="2778"/>
      <c r="N10" s="2778"/>
      <c r="O10" s="2779" t="s">
        <v>83</v>
      </c>
      <c r="P10" s="2782"/>
      <c r="Q10" s="20"/>
      <c r="R10" s="2779" t="s">
        <v>84</v>
      </c>
      <c r="S10" s="2780"/>
      <c r="T10" s="21"/>
      <c r="U10" s="21"/>
      <c r="V10" s="2783" t="s">
        <v>85</v>
      </c>
      <c r="W10" s="2784"/>
      <c r="Z10" s="2779" t="s">
        <v>86</v>
      </c>
      <c r="AA10" s="2780"/>
      <c r="AC10" s="2779" t="s">
        <v>87</v>
      </c>
      <c r="AD10" s="2780"/>
      <c r="AE10" s="16" t="s">
        <v>88</v>
      </c>
      <c r="AF10" s="17"/>
      <c r="AG10" s="17" t="s">
        <v>79</v>
      </c>
      <c r="AH10" s="17"/>
      <c r="AI10" s="17"/>
      <c r="AJ10" s="17"/>
      <c r="AK10" s="17"/>
      <c r="AL10" s="17"/>
      <c r="AM10" s="17"/>
    </row>
    <row r="11" spans="1:39" ht="20.100000000000001" customHeight="1" x14ac:dyDescent="0.2">
      <c r="B11" s="18"/>
      <c r="C11" s="18"/>
      <c r="D11" s="18"/>
      <c r="E11" s="18"/>
      <c r="F11" s="18"/>
      <c r="G11" s="18"/>
      <c r="H11" s="18"/>
      <c r="I11" s="2778"/>
      <c r="J11" s="2778"/>
      <c r="K11" s="2780"/>
      <c r="L11" s="2780"/>
      <c r="M11" s="2778"/>
      <c r="N11" s="2778"/>
      <c r="O11" s="2782"/>
      <c r="P11" s="2782"/>
      <c r="Q11" s="20"/>
      <c r="R11" s="2780"/>
      <c r="S11" s="2780"/>
      <c r="T11" s="21"/>
      <c r="U11" s="21"/>
      <c r="V11" s="2784"/>
      <c r="W11" s="2784"/>
      <c r="Z11" s="2780"/>
      <c r="AA11" s="2780"/>
      <c r="AC11" s="2780"/>
      <c r="AD11" s="2780"/>
      <c r="AE11" s="16" t="s">
        <v>89</v>
      </c>
      <c r="AF11" s="17"/>
      <c r="AG11" s="17" t="s">
        <v>79</v>
      </c>
      <c r="AH11" s="17"/>
      <c r="AI11" s="17"/>
      <c r="AJ11" s="17"/>
      <c r="AK11" s="17"/>
      <c r="AL11" s="17"/>
      <c r="AM11" s="17"/>
    </row>
    <row r="12" spans="1:39" ht="20.100000000000001" customHeight="1" x14ac:dyDescent="0.2">
      <c r="B12" s="18"/>
      <c r="C12" s="18"/>
      <c r="D12" s="18"/>
      <c r="E12" s="18"/>
      <c r="F12" s="18"/>
      <c r="G12" s="18"/>
      <c r="H12" s="18"/>
      <c r="I12" s="2778"/>
      <c r="J12" s="2778"/>
      <c r="K12" s="2780"/>
      <c r="L12" s="2780"/>
      <c r="M12" s="2778"/>
      <c r="N12" s="2778"/>
      <c r="O12" s="2782"/>
      <c r="P12" s="2782"/>
      <c r="Q12" s="20"/>
      <c r="R12" s="2780"/>
      <c r="S12" s="2780"/>
      <c r="T12" s="21"/>
      <c r="U12" s="21"/>
      <c r="V12" s="2784"/>
      <c r="W12" s="2784"/>
      <c r="Z12" s="2780"/>
      <c r="AA12" s="2780"/>
      <c r="AC12" s="2780"/>
      <c r="AD12" s="2780"/>
      <c r="AE12" s="22" t="s">
        <v>90</v>
      </c>
      <c r="AF12" s="23"/>
      <c r="AG12" s="17"/>
      <c r="AH12" s="23"/>
      <c r="AI12" s="17" t="s">
        <v>91</v>
      </c>
      <c r="AJ12" s="17"/>
      <c r="AK12" s="17" t="s">
        <v>91</v>
      </c>
      <c r="AL12" s="23"/>
    </row>
    <row r="13" spans="1:39" ht="20.100000000000001" customHeight="1" x14ac:dyDescent="0.2">
      <c r="B13" s="18"/>
      <c r="C13" s="18"/>
      <c r="D13" s="18"/>
      <c r="E13" s="18"/>
      <c r="F13" s="18"/>
      <c r="G13" s="18"/>
      <c r="H13" s="18"/>
      <c r="I13" s="2778"/>
      <c r="J13" s="2778"/>
      <c r="K13" s="2780"/>
      <c r="L13" s="2780"/>
      <c r="M13" s="2778"/>
      <c r="N13" s="2778"/>
      <c r="O13" s="2782"/>
      <c r="P13" s="2782"/>
      <c r="Q13" s="20"/>
      <c r="R13" s="2780"/>
      <c r="S13" s="2780"/>
      <c r="T13" s="21"/>
      <c r="U13" s="21"/>
      <c r="V13" s="2784"/>
      <c r="W13" s="2784"/>
      <c r="Z13" s="2780"/>
      <c r="AA13" s="2780"/>
      <c r="AC13" s="2780"/>
      <c r="AD13" s="2780"/>
      <c r="AE13" s="22" t="s">
        <v>92</v>
      </c>
      <c r="AF13" s="23"/>
      <c r="AG13" s="17"/>
      <c r="AH13" s="23"/>
      <c r="AI13" s="17" t="s">
        <v>91</v>
      </c>
      <c r="AJ13" s="17"/>
      <c r="AK13" s="17" t="s">
        <v>91</v>
      </c>
      <c r="AL13" s="24"/>
      <c r="AM13" s="25"/>
    </row>
    <row r="14" spans="1:39" ht="20.100000000000001" customHeight="1" x14ac:dyDescent="0.2">
      <c r="B14" s="18"/>
      <c r="C14" s="18"/>
      <c r="D14" s="18"/>
      <c r="E14" s="18"/>
      <c r="F14" s="18"/>
      <c r="G14" s="18"/>
      <c r="H14" s="18"/>
      <c r="I14" s="2778"/>
      <c r="J14" s="2778"/>
      <c r="K14" s="2780"/>
      <c r="L14" s="2780"/>
      <c r="M14" s="2778"/>
      <c r="N14" s="2778"/>
      <c r="O14" s="2782"/>
      <c r="P14" s="2782"/>
      <c r="Q14" s="20"/>
      <c r="R14" s="2780"/>
      <c r="S14" s="2780"/>
      <c r="T14" s="21"/>
      <c r="U14" s="21"/>
      <c r="V14" s="2784"/>
      <c r="W14" s="2784"/>
      <c r="Z14" s="2780"/>
      <c r="AA14" s="2780"/>
      <c r="AC14" s="2780"/>
      <c r="AD14" s="2780"/>
      <c r="AE14" s="26"/>
      <c r="AF14" s="26"/>
      <c r="AG14" s="26"/>
      <c r="AH14" s="26"/>
      <c r="AI14" s="24"/>
      <c r="AJ14" s="24"/>
      <c r="AK14" s="24"/>
      <c r="AL14" s="24"/>
      <c r="AM14" s="25" t="s">
        <v>93</v>
      </c>
    </row>
    <row r="15" spans="1:39" ht="20.100000000000001" customHeight="1" x14ac:dyDescent="0.2">
      <c r="B15" s="18"/>
      <c r="C15" s="18"/>
      <c r="D15" s="18"/>
      <c r="E15" s="18"/>
      <c r="F15" s="18"/>
      <c r="G15" s="18"/>
      <c r="H15" s="18"/>
      <c r="I15" s="2778"/>
      <c r="J15" s="2778"/>
      <c r="K15" s="2780"/>
      <c r="L15" s="2780"/>
      <c r="M15" s="2778"/>
      <c r="N15" s="2778"/>
      <c r="O15" s="2782"/>
      <c r="P15" s="2782"/>
      <c r="Q15" s="20"/>
      <c r="R15" s="2780"/>
      <c r="S15" s="2780"/>
      <c r="T15" s="21"/>
      <c r="U15" s="21"/>
      <c r="V15" s="2784"/>
      <c r="W15" s="2784"/>
      <c r="Z15" s="2780"/>
      <c r="AA15" s="2780"/>
      <c r="AC15" s="2780"/>
      <c r="AD15" s="2780"/>
      <c r="AF15" s="2785" t="s">
        <v>1326</v>
      </c>
      <c r="AG15" s="2785"/>
      <c r="AH15" s="2785"/>
      <c r="AI15" s="2785"/>
      <c r="AJ15" s="2785"/>
      <c r="AK15" s="2785"/>
      <c r="AL15" s="2785"/>
      <c r="AM15" s="2785"/>
    </row>
    <row r="16" spans="1:39" ht="20.100000000000001" customHeight="1" x14ac:dyDescent="0.2">
      <c r="B16" s="18"/>
      <c r="C16" s="18"/>
      <c r="D16" s="18"/>
      <c r="E16" s="18"/>
      <c r="F16" s="18"/>
      <c r="G16" s="18"/>
      <c r="H16" s="18"/>
      <c r="AF16" s="2785"/>
      <c r="AG16" s="2785"/>
      <c r="AH16" s="2785"/>
      <c r="AI16" s="2785"/>
      <c r="AJ16" s="2785"/>
      <c r="AK16" s="2785"/>
      <c r="AL16" s="2785"/>
      <c r="AM16" s="2785"/>
    </row>
    <row r="17" spans="1:40" ht="20.100000000000001" customHeight="1" x14ac:dyDescent="0.2">
      <c r="B17" s="18"/>
      <c r="C17" s="18"/>
      <c r="D17" s="18"/>
      <c r="E17" s="18"/>
      <c r="F17" s="18"/>
      <c r="G17" s="18"/>
      <c r="H17" s="18"/>
      <c r="I17" s="2778"/>
      <c r="J17" s="2778"/>
      <c r="K17" s="2779" t="s">
        <v>97</v>
      </c>
      <c r="L17" s="2780"/>
      <c r="M17" s="2778"/>
      <c r="N17" s="2778"/>
      <c r="O17" s="2779" t="s">
        <v>98</v>
      </c>
      <c r="P17" s="2780"/>
      <c r="Q17" s="13"/>
      <c r="R17" s="2779" t="s">
        <v>99</v>
      </c>
      <c r="S17" s="2780"/>
      <c r="V17" s="2779" t="s">
        <v>100</v>
      </c>
      <c r="W17" s="2780"/>
      <c r="Z17" s="2783" t="s">
        <v>101</v>
      </c>
      <c r="AA17" s="2783"/>
      <c r="AC17" s="2781" t="s">
        <v>102</v>
      </c>
      <c r="AD17" s="2781"/>
      <c r="AF17" s="1118"/>
      <c r="AG17" s="997"/>
      <c r="AH17" s="997"/>
      <c r="AI17" s="997"/>
      <c r="AJ17" s="34"/>
    </row>
    <row r="18" spans="1:40" ht="20.100000000000001" customHeight="1" x14ac:dyDescent="0.2">
      <c r="B18" s="18"/>
      <c r="C18" s="18"/>
      <c r="D18" s="18"/>
      <c r="E18" s="18"/>
      <c r="F18" s="18"/>
      <c r="G18" s="18"/>
      <c r="H18" s="18"/>
      <c r="I18" s="2778"/>
      <c r="J18" s="2778"/>
      <c r="K18" s="2780"/>
      <c r="L18" s="2780"/>
      <c r="M18" s="2778"/>
      <c r="N18" s="2778"/>
      <c r="O18" s="2780"/>
      <c r="P18" s="2780"/>
      <c r="Q18" s="13"/>
      <c r="R18" s="2780"/>
      <c r="S18" s="2780"/>
      <c r="V18" s="2780"/>
      <c r="W18" s="2780"/>
      <c r="Z18" s="2783"/>
      <c r="AA18" s="2783"/>
      <c r="AC18" s="2781"/>
      <c r="AD18" s="2781"/>
      <c r="AE18" s="1185" t="s">
        <v>94</v>
      </c>
      <c r="AF18" s="27"/>
      <c r="AG18" s="27"/>
      <c r="AH18" s="27"/>
      <c r="AI18" s="27"/>
      <c r="AJ18" s="34"/>
      <c r="AK18" s="34"/>
      <c r="AL18" s="35"/>
      <c r="AM18" s="34"/>
    </row>
    <row r="19" spans="1:40" ht="20.100000000000001" customHeight="1" x14ac:dyDescent="0.2">
      <c r="B19" s="18"/>
      <c r="C19" s="18"/>
      <c r="D19" s="18"/>
      <c r="E19" s="18"/>
      <c r="F19" s="18"/>
      <c r="G19" s="18"/>
      <c r="H19" s="18"/>
      <c r="I19" s="2778"/>
      <c r="J19" s="2778"/>
      <c r="K19" s="2780"/>
      <c r="L19" s="2780"/>
      <c r="M19" s="2778"/>
      <c r="N19" s="2778"/>
      <c r="O19" s="2780"/>
      <c r="P19" s="2780"/>
      <c r="Q19" s="13"/>
      <c r="R19" s="2780"/>
      <c r="S19" s="2780"/>
      <c r="V19" s="2780"/>
      <c r="W19" s="2780"/>
      <c r="Z19" s="2783"/>
      <c r="AA19" s="2783"/>
      <c r="AC19" s="2781"/>
      <c r="AD19" s="2781"/>
      <c r="AE19" s="28" t="s">
        <v>54</v>
      </c>
      <c r="AF19" s="997" t="s">
        <v>95</v>
      </c>
      <c r="AG19" s="997"/>
      <c r="AH19" s="997" t="s">
        <v>96</v>
      </c>
      <c r="AI19" s="997"/>
      <c r="AJ19" s="34"/>
      <c r="AK19" s="34"/>
      <c r="AL19" s="35"/>
      <c r="AM19" s="34"/>
      <c r="AN19" s="34"/>
    </row>
    <row r="20" spans="1:40" ht="20.100000000000001" customHeight="1" thickBot="1" x14ac:dyDescent="0.25">
      <c r="B20" s="18"/>
      <c r="C20" s="18"/>
      <c r="D20" s="18"/>
      <c r="E20" s="18"/>
      <c r="F20" s="18"/>
      <c r="G20" s="18"/>
      <c r="H20" s="18"/>
      <c r="I20" s="2778"/>
      <c r="J20" s="2778"/>
      <c r="K20" s="2780"/>
      <c r="L20" s="2780"/>
      <c r="M20" s="2778"/>
      <c r="N20" s="2778"/>
      <c r="O20" s="2780"/>
      <c r="P20" s="2780"/>
      <c r="Q20" s="13"/>
      <c r="R20" s="2780"/>
      <c r="S20" s="2780"/>
      <c r="V20" s="2780"/>
      <c r="W20" s="2780"/>
      <c r="Z20" s="2783"/>
      <c r="AA20" s="2783"/>
      <c r="AC20" s="2781"/>
      <c r="AD20" s="2781"/>
      <c r="AE20" s="29"/>
      <c r="AF20" s="998"/>
      <c r="AG20" s="998"/>
      <c r="AH20" s="30"/>
      <c r="AI20" s="30"/>
      <c r="AJ20" s="34"/>
      <c r="AK20" s="34"/>
      <c r="AL20" s="35"/>
      <c r="AM20" s="34"/>
      <c r="AN20" s="34"/>
    </row>
    <row r="21" spans="1:40" ht="20.100000000000001" customHeight="1" x14ac:dyDescent="0.2">
      <c r="B21" s="18"/>
      <c r="C21" s="18"/>
      <c r="D21" s="18"/>
      <c r="E21" s="18"/>
      <c r="F21" s="18"/>
      <c r="G21" s="18"/>
      <c r="H21" s="18"/>
      <c r="I21" s="2778"/>
      <c r="J21" s="2778"/>
      <c r="K21" s="2780"/>
      <c r="L21" s="2780"/>
      <c r="M21" s="2778"/>
      <c r="N21" s="2778"/>
      <c r="O21" s="2780"/>
      <c r="P21" s="2780"/>
      <c r="Q21" s="13"/>
      <c r="R21" s="2780"/>
      <c r="S21" s="2780"/>
      <c r="V21" s="2780"/>
      <c r="W21" s="2780"/>
      <c r="Z21" s="2783"/>
      <c r="AA21" s="2783"/>
      <c r="AC21" s="2781"/>
      <c r="AD21" s="2781"/>
      <c r="AE21" s="31" t="s">
        <v>103</v>
      </c>
      <c r="AF21" s="32">
        <v>860.44049700000005</v>
      </c>
      <c r="AG21" s="996"/>
      <c r="AH21" s="32">
        <v>21.307140247160479</v>
      </c>
      <c r="AI21" s="33"/>
      <c r="AJ21" s="34"/>
      <c r="AK21" s="34"/>
      <c r="AL21" s="35"/>
      <c r="AM21" s="34"/>
      <c r="AN21" s="34"/>
    </row>
    <row r="22" spans="1:40" ht="20.100000000000001" customHeight="1" x14ac:dyDescent="0.2">
      <c r="B22" s="18"/>
      <c r="C22" s="18"/>
      <c r="D22" s="18"/>
      <c r="E22" s="18"/>
      <c r="F22" s="18"/>
      <c r="G22" s="18"/>
      <c r="H22" s="18"/>
      <c r="I22" s="2778"/>
      <c r="J22" s="2778"/>
      <c r="K22" s="2780"/>
      <c r="L22" s="2780"/>
      <c r="M22" s="2778"/>
      <c r="N22" s="2778"/>
      <c r="O22" s="2780"/>
      <c r="P22" s="2780"/>
      <c r="Q22" s="13"/>
      <c r="R22" s="2780"/>
      <c r="S22" s="2780"/>
      <c r="V22" s="2780"/>
      <c r="W22" s="2780"/>
      <c r="Z22" s="2783"/>
      <c r="AA22" s="2783"/>
      <c r="AC22" s="2781"/>
      <c r="AD22" s="2781"/>
      <c r="AE22" s="31" t="s">
        <v>104</v>
      </c>
      <c r="AF22" s="36">
        <v>158.21744699999999</v>
      </c>
      <c r="AG22" s="996"/>
      <c r="AH22" s="36">
        <v>3.9179482422439724</v>
      </c>
      <c r="AI22" s="36"/>
      <c r="AJ22" s="34"/>
      <c r="AK22" s="34"/>
      <c r="AL22" s="35"/>
      <c r="AM22" s="34"/>
      <c r="AN22" s="34"/>
    </row>
    <row r="23" spans="1:40" ht="20.100000000000001" customHeight="1" x14ac:dyDescent="0.2">
      <c r="A23" s="37"/>
      <c r="B23" s="38"/>
      <c r="C23" s="38"/>
      <c r="D23" s="38"/>
      <c r="E23" s="38"/>
      <c r="F23" s="38"/>
      <c r="G23" s="38"/>
      <c r="H23" s="38"/>
      <c r="AE23" s="31" t="s">
        <v>105</v>
      </c>
      <c r="AF23" s="36">
        <v>99.1</v>
      </c>
      <c r="AG23" s="996"/>
      <c r="AH23" s="36">
        <v>2.4540193143577755</v>
      </c>
      <c r="AI23" s="36"/>
      <c r="AJ23" s="34"/>
      <c r="AK23" s="34"/>
      <c r="AL23" s="35"/>
      <c r="AM23" s="34"/>
      <c r="AN23" s="34"/>
    </row>
    <row r="24" spans="1:40" ht="20.100000000000001" customHeight="1" x14ac:dyDescent="0.2">
      <c r="B24" s="38"/>
      <c r="C24" s="38"/>
      <c r="D24" s="38"/>
      <c r="E24" s="38"/>
      <c r="F24" s="38"/>
      <c r="G24" s="38"/>
      <c r="H24" s="38"/>
      <c r="I24" s="21"/>
      <c r="J24" s="21"/>
      <c r="K24" s="2682"/>
      <c r="L24" s="2682"/>
      <c r="M24" s="21"/>
      <c r="N24" s="21"/>
      <c r="O24" s="2683"/>
      <c r="P24" s="2683"/>
      <c r="Q24" s="2683"/>
      <c r="R24" s="42"/>
      <c r="S24" s="2683"/>
      <c r="T24" s="2778"/>
      <c r="U24" s="2778"/>
      <c r="V24" s="2783" t="s">
        <v>1492</v>
      </c>
      <c r="W24" s="2784"/>
      <c r="X24" s="2778"/>
      <c r="Y24" s="2778"/>
      <c r="Z24" s="2779"/>
      <c r="AA24" s="2780"/>
      <c r="AB24" s="13"/>
      <c r="AC24" s="2781"/>
      <c r="AD24" s="2780"/>
      <c r="AE24" s="31" t="s">
        <v>106</v>
      </c>
      <c r="AF24" s="36">
        <v>96.847309999999993</v>
      </c>
      <c r="AG24" s="996"/>
      <c r="AH24" s="36">
        <v>2.3982358151725021</v>
      </c>
      <c r="AI24" s="36"/>
      <c r="AJ24" s="34"/>
      <c r="AK24" s="34"/>
      <c r="AL24" s="35"/>
      <c r="AM24" s="34"/>
      <c r="AN24" s="34"/>
    </row>
    <row r="25" spans="1:40" ht="20.100000000000001" customHeight="1" x14ac:dyDescent="0.2">
      <c r="A25" s="2325" t="s">
        <v>110</v>
      </c>
      <c r="B25" s="39"/>
      <c r="C25" s="40"/>
      <c r="D25" s="40"/>
      <c r="E25" s="40"/>
      <c r="F25" s="40"/>
      <c r="G25" s="40"/>
      <c r="H25" s="40"/>
      <c r="I25" s="2736" t="s">
        <v>1486</v>
      </c>
      <c r="J25" s="21"/>
      <c r="K25" s="13"/>
      <c r="L25" s="2682"/>
      <c r="M25" s="21"/>
      <c r="N25" s="21"/>
      <c r="O25" s="2683"/>
      <c r="P25" s="2683"/>
      <c r="Q25" s="2683"/>
      <c r="R25" s="2683"/>
      <c r="S25" s="2683"/>
      <c r="T25" s="2778"/>
      <c r="U25" s="2778"/>
      <c r="V25" s="2784"/>
      <c r="W25" s="2784"/>
      <c r="X25" s="2778"/>
      <c r="Y25" s="2778"/>
      <c r="Z25" s="2780"/>
      <c r="AA25" s="2780"/>
      <c r="AB25" s="13"/>
      <c r="AC25" s="2780"/>
      <c r="AD25" s="2780"/>
      <c r="AE25" s="31" t="s">
        <v>107</v>
      </c>
      <c r="AF25" s="36">
        <v>82.300514000000007</v>
      </c>
      <c r="AG25" s="996"/>
      <c r="AH25" s="36">
        <v>2.0380126229825679</v>
      </c>
      <c r="AI25" s="36"/>
      <c r="AJ25" s="34"/>
      <c r="AK25" s="34"/>
      <c r="AL25" s="35"/>
      <c r="AM25" s="34"/>
      <c r="AN25" s="34"/>
    </row>
    <row r="26" spans="1:40" ht="20.100000000000001" customHeight="1" x14ac:dyDescent="0.2">
      <c r="B26" s="40"/>
      <c r="C26" s="40"/>
      <c r="D26" s="40"/>
      <c r="E26" s="40"/>
      <c r="F26" s="40"/>
      <c r="G26" s="40"/>
      <c r="H26" s="40"/>
      <c r="I26" s="2736" t="s">
        <v>1487</v>
      </c>
      <c r="J26" s="21"/>
      <c r="K26" s="13"/>
      <c r="L26" s="2682"/>
      <c r="M26" s="21"/>
      <c r="N26" s="21"/>
      <c r="O26" s="2683"/>
      <c r="P26" s="2683"/>
      <c r="Q26" s="2683"/>
      <c r="R26" s="2683"/>
      <c r="S26" s="2683"/>
      <c r="T26" s="2778"/>
      <c r="U26" s="2778"/>
      <c r="V26" s="2784"/>
      <c r="W26" s="2784"/>
      <c r="X26" s="2778"/>
      <c r="Y26" s="2778"/>
      <c r="Z26" s="2780"/>
      <c r="AA26" s="2780"/>
      <c r="AB26" s="13"/>
      <c r="AC26" s="2780"/>
      <c r="AD26" s="2780"/>
      <c r="AE26" s="31" t="s">
        <v>108</v>
      </c>
      <c r="AF26" s="36">
        <v>74.289073999999999</v>
      </c>
      <c r="AG26" s="996"/>
      <c r="AH26" s="36">
        <v>1.8396248480499904</v>
      </c>
      <c r="AI26" s="36"/>
      <c r="AJ26" s="34"/>
      <c r="AK26" s="34"/>
      <c r="AL26" s="35"/>
      <c r="AM26" s="34"/>
      <c r="AN26" s="34"/>
    </row>
    <row r="27" spans="1:40" ht="20.100000000000001" customHeight="1" x14ac:dyDescent="0.2">
      <c r="B27" s="40"/>
      <c r="C27" s="40"/>
      <c r="D27" s="40"/>
      <c r="E27" s="40"/>
      <c r="F27" s="40"/>
      <c r="G27" s="40"/>
      <c r="H27" s="40"/>
      <c r="I27" s="2736" t="s">
        <v>1488</v>
      </c>
      <c r="J27" s="21"/>
      <c r="K27" s="13"/>
      <c r="L27" s="2682"/>
      <c r="M27" s="21"/>
      <c r="N27" s="21"/>
      <c r="O27" s="2683"/>
      <c r="P27" s="2683"/>
      <c r="Q27" s="2683"/>
      <c r="R27" s="2683"/>
      <c r="S27" s="2683"/>
      <c r="T27" s="2778"/>
      <c r="U27" s="2778"/>
      <c r="V27" s="2784"/>
      <c r="W27" s="2784"/>
      <c r="X27" s="2778"/>
      <c r="Y27" s="2778"/>
      <c r="Z27" s="2780"/>
      <c r="AA27" s="2780"/>
      <c r="AB27" s="13"/>
      <c r="AC27" s="2780"/>
      <c r="AD27" s="2780"/>
      <c r="AE27" s="31" t="s">
        <v>109</v>
      </c>
      <c r="AF27" s="36">
        <v>45.078749000000002</v>
      </c>
      <c r="AG27" s="996"/>
      <c r="AH27" s="36">
        <v>1.1162877973066221</v>
      </c>
      <c r="AI27" s="36"/>
      <c r="AJ27" s="34"/>
      <c r="AK27" s="34"/>
      <c r="AL27" s="35"/>
      <c r="AM27" s="34"/>
      <c r="AN27" s="34"/>
    </row>
    <row r="28" spans="1:40" ht="20.100000000000001" customHeight="1" x14ac:dyDescent="0.2">
      <c r="B28" s="40"/>
      <c r="C28" s="40"/>
      <c r="D28" s="40"/>
      <c r="E28" s="40"/>
      <c r="F28" s="40"/>
      <c r="G28" s="40"/>
      <c r="H28" s="40"/>
      <c r="I28" s="2736" t="s">
        <v>1489</v>
      </c>
      <c r="J28" s="21"/>
      <c r="K28" s="21"/>
      <c r="L28" s="2682"/>
      <c r="M28" s="21"/>
      <c r="N28" s="21"/>
      <c r="O28" s="2683"/>
      <c r="P28" s="2683"/>
      <c r="Q28" s="2683"/>
      <c r="R28" s="2683"/>
      <c r="S28" s="2683"/>
      <c r="T28" s="2778"/>
      <c r="U28" s="2778"/>
      <c r="V28" s="2784"/>
      <c r="W28" s="2784"/>
      <c r="X28" s="2778"/>
      <c r="Y28" s="2778"/>
      <c r="Z28" s="2780"/>
      <c r="AA28" s="2780"/>
      <c r="AB28" s="13"/>
      <c r="AC28" s="2780"/>
      <c r="AD28" s="2780"/>
      <c r="AE28" s="31" t="s">
        <v>111</v>
      </c>
      <c r="AF28" s="36">
        <v>42.851697000000001</v>
      </c>
      <c r="AG28" s="996"/>
      <c r="AH28" s="36">
        <v>1.0611391734713131</v>
      </c>
      <c r="AI28" s="36"/>
      <c r="AJ28" s="34"/>
      <c r="AK28" s="34"/>
      <c r="AL28" s="35"/>
      <c r="AM28" s="34"/>
      <c r="AN28" s="34"/>
    </row>
    <row r="29" spans="1:40" ht="20.100000000000001" customHeight="1" x14ac:dyDescent="0.2">
      <c r="B29" s="40"/>
      <c r="C29" s="40"/>
      <c r="D29" s="40"/>
      <c r="E29" s="40"/>
      <c r="F29" s="40"/>
      <c r="G29" s="40"/>
      <c r="H29" s="40"/>
      <c r="I29" s="2736" t="s">
        <v>1490</v>
      </c>
      <c r="J29" s="21"/>
      <c r="K29" s="13"/>
      <c r="L29" s="2682"/>
      <c r="M29" s="21"/>
      <c r="N29" s="21"/>
      <c r="O29" s="2683"/>
      <c r="P29" s="2683"/>
      <c r="Q29" s="2683"/>
      <c r="R29" s="2683"/>
      <c r="S29" s="2683"/>
      <c r="T29" s="2778"/>
      <c r="U29" s="2778"/>
      <c r="V29" s="2784"/>
      <c r="W29" s="2784"/>
      <c r="X29" s="2778"/>
      <c r="Y29" s="2778"/>
      <c r="Z29" s="2780"/>
      <c r="AA29" s="2780"/>
      <c r="AB29" s="13"/>
      <c r="AC29" s="2780"/>
      <c r="AD29" s="2780"/>
      <c r="AE29" s="31" t="s">
        <v>112</v>
      </c>
      <c r="AF29" s="36">
        <v>37.540199000000001</v>
      </c>
      <c r="AG29" s="996"/>
      <c r="AH29" s="36">
        <v>0.92961022614363731</v>
      </c>
      <c r="AI29" s="36"/>
      <c r="AJ29" s="34"/>
      <c r="AK29" s="34"/>
      <c r="AL29" s="35"/>
      <c r="AM29" s="34"/>
      <c r="AN29" s="34"/>
    </row>
    <row r="30" spans="1:40" ht="20.100000000000001" customHeight="1" x14ac:dyDescent="0.2">
      <c r="B30" s="40"/>
      <c r="C30" s="40"/>
      <c r="D30" s="40"/>
      <c r="E30" s="40"/>
      <c r="F30" s="40"/>
      <c r="G30" s="40"/>
      <c r="H30" s="40"/>
      <c r="AE30" s="31" t="s">
        <v>113</v>
      </c>
      <c r="AF30" s="36">
        <v>32.707551000000002</v>
      </c>
      <c r="AG30" s="996"/>
      <c r="AH30" s="36">
        <v>0.80993907042726521</v>
      </c>
      <c r="AI30" s="36"/>
      <c r="AJ30" s="34"/>
      <c r="AK30" s="34"/>
      <c r="AL30" s="35"/>
      <c r="AM30" s="34"/>
      <c r="AN30" s="34"/>
    </row>
    <row r="31" spans="1:40" ht="20.100000000000001" customHeight="1" x14ac:dyDescent="0.2">
      <c r="B31" s="40"/>
      <c r="C31" s="40"/>
      <c r="D31" s="40"/>
      <c r="E31" s="40"/>
      <c r="F31" s="40"/>
      <c r="G31" s="40"/>
      <c r="H31" s="40"/>
      <c r="L31" s="13"/>
      <c r="M31" s="21"/>
      <c r="N31" s="21"/>
      <c r="O31" s="13"/>
      <c r="P31" s="13"/>
      <c r="Q31" s="21"/>
      <c r="R31" s="13"/>
      <c r="S31" s="13"/>
      <c r="T31" s="21"/>
      <c r="U31" s="21"/>
      <c r="V31" s="13"/>
      <c r="W31" s="13"/>
      <c r="X31" s="21"/>
      <c r="Y31" s="21"/>
      <c r="Z31" s="13"/>
      <c r="AA31" s="13"/>
      <c r="AB31" s="21"/>
      <c r="AC31" s="13"/>
      <c r="AD31" s="13"/>
      <c r="AE31" s="31" t="s">
        <v>114</v>
      </c>
      <c r="AF31" s="36">
        <v>32.683839999999996</v>
      </c>
      <c r="AG31" s="996"/>
      <c r="AH31" s="36">
        <v>0.8093519134952496</v>
      </c>
      <c r="AI31" s="36"/>
      <c r="AJ31" s="34"/>
      <c r="AK31" s="34"/>
      <c r="AL31" s="35"/>
      <c r="AM31" s="34"/>
      <c r="AN31" s="34"/>
    </row>
    <row r="32" spans="1:40" ht="30" customHeight="1" x14ac:dyDescent="0.2">
      <c r="B32" s="41"/>
      <c r="C32" s="41"/>
      <c r="D32" s="41"/>
      <c r="E32" s="41"/>
      <c r="F32" s="41"/>
      <c r="G32" s="41"/>
      <c r="H32" s="41"/>
      <c r="L32" s="13"/>
      <c r="M32" s="21"/>
      <c r="N32" s="21"/>
      <c r="O32" s="13"/>
      <c r="P32" s="13"/>
      <c r="Q32" s="21"/>
      <c r="R32" s="13"/>
      <c r="S32" s="13"/>
      <c r="T32" s="21"/>
      <c r="U32" s="21"/>
      <c r="V32" s="13"/>
      <c r="W32" s="13"/>
      <c r="X32" s="21"/>
      <c r="Y32" s="21"/>
      <c r="Z32" s="13"/>
      <c r="AA32" s="13"/>
      <c r="AB32" s="21"/>
      <c r="AC32" s="13"/>
      <c r="AD32" s="13"/>
      <c r="AE32" s="31" t="s">
        <v>115</v>
      </c>
      <c r="AF32" s="36">
        <v>31.431411000000001</v>
      </c>
      <c r="AG32" s="996"/>
      <c r="AH32" s="36">
        <v>0.77833793815860186</v>
      </c>
      <c r="AI32" s="36"/>
      <c r="AJ32" s="34"/>
      <c r="AK32" s="34"/>
      <c r="AL32" s="35"/>
      <c r="AM32" s="34"/>
      <c r="AN32" s="34"/>
    </row>
    <row r="33" spans="2:40" ht="20.100000000000001" customHeight="1" x14ac:dyDescent="0.2">
      <c r="B33" s="40"/>
      <c r="C33" s="40"/>
      <c r="D33" s="40"/>
      <c r="E33" s="40"/>
      <c r="F33" s="40"/>
      <c r="G33" s="40"/>
      <c r="H33" s="40"/>
      <c r="L33" s="13"/>
      <c r="M33" s="21"/>
      <c r="N33" s="21"/>
      <c r="O33" s="13"/>
      <c r="P33" s="13"/>
      <c r="Q33" s="21"/>
      <c r="R33" s="13"/>
      <c r="S33" s="13"/>
      <c r="T33" s="21"/>
      <c r="U33" s="21"/>
      <c r="V33" s="13"/>
      <c r="W33" s="13"/>
      <c r="X33" s="21"/>
      <c r="Y33" s="21"/>
      <c r="Z33" s="13"/>
      <c r="AA33" s="13"/>
      <c r="AB33" s="21"/>
      <c r="AC33" s="13"/>
      <c r="AD33" s="13"/>
      <c r="AE33" s="31" t="s">
        <v>116</v>
      </c>
      <c r="AF33" s="36">
        <v>31.272041999999999</v>
      </c>
      <c r="AG33" s="996"/>
      <c r="AH33" s="36">
        <v>0.77439147393953134</v>
      </c>
      <c r="AI33" s="36"/>
      <c r="AJ33" s="34"/>
      <c r="AK33" s="34"/>
      <c r="AL33" s="35"/>
      <c r="AM33" s="34"/>
      <c r="AN33" s="34"/>
    </row>
    <row r="34" spans="2:40" ht="20.100000000000001" customHeight="1" x14ac:dyDescent="0.2">
      <c r="C34" s="40"/>
      <c r="D34" s="40"/>
      <c r="E34" s="40"/>
      <c r="F34" s="40"/>
      <c r="G34" s="40"/>
      <c r="H34" s="40"/>
      <c r="L34" s="13"/>
      <c r="M34" s="21"/>
      <c r="N34" s="21"/>
      <c r="O34" s="13"/>
      <c r="P34" s="13"/>
      <c r="Q34" s="21"/>
      <c r="R34" s="13"/>
      <c r="S34" s="13"/>
      <c r="T34" s="21"/>
      <c r="U34" s="21"/>
      <c r="V34" s="13"/>
      <c r="W34" s="13"/>
      <c r="X34" s="21"/>
      <c r="Y34" s="21"/>
      <c r="Z34" s="13"/>
      <c r="AA34" s="13"/>
      <c r="AB34" s="21"/>
      <c r="AC34" s="13"/>
      <c r="AD34" s="13"/>
      <c r="AE34" s="31" t="s">
        <v>117</v>
      </c>
      <c r="AF34" s="36">
        <v>30.618863000000001</v>
      </c>
      <c r="AG34" s="996"/>
      <c r="AH34" s="36">
        <v>0.75821676272123772</v>
      </c>
      <c r="AI34" s="36"/>
      <c r="AJ34" s="34"/>
      <c r="AK34" s="34"/>
      <c r="AL34" s="35"/>
      <c r="AM34" s="34"/>
      <c r="AN34" s="34"/>
    </row>
    <row r="35" spans="2:40" ht="20.100000000000001" customHeight="1" x14ac:dyDescent="0.2">
      <c r="C35" s="40"/>
      <c r="D35" s="40"/>
      <c r="E35" s="40"/>
      <c r="F35" s="40"/>
      <c r="G35" s="40"/>
      <c r="H35" s="40"/>
      <c r="L35" s="13"/>
      <c r="M35" s="21"/>
      <c r="N35" s="21"/>
      <c r="O35" s="13"/>
      <c r="P35" s="13"/>
      <c r="Q35" s="21"/>
      <c r="R35" s="13"/>
      <c r="S35" s="13"/>
      <c r="T35" s="21"/>
      <c r="U35" s="21"/>
      <c r="V35" s="13"/>
      <c r="W35" s="13"/>
      <c r="X35" s="21"/>
      <c r="Y35" s="21"/>
      <c r="Z35" s="13"/>
      <c r="AA35" s="13"/>
      <c r="AB35" s="21"/>
      <c r="AC35" s="13"/>
      <c r="AD35" s="13"/>
      <c r="AE35" s="31" t="s">
        <v>118</v>
      </c>
      <c r="AF35" s="36">
        <v>29.983387</v>
      </c>
      <c r="AG35" s="996"/>
      <c r="AH35" s="36">
        <v>0.7424804319663354</v>
      </c>
      <c r="AI35" s="36"/>
      <c r="AJ35" s="34"/>
      <c r="AK35" s="34"/>
      <c r="AL35" s="35"/>
      <c r="AM35" s="34"/>
      <c r="AN35" s="34"/>
    </row>
    <row r="36" spans="2:40" ht="20.100000000000001" customHeight="1" x14ac:dyDescent="0.2">
      <c r="C36" s="40"/>
      <c r="D36" s="40"/>
      <c r="E36" s="40"/>
      <c r="F36" s="40"/>
      <c r="G36" s="40"/>
      <c r="H36" s="40"/>
      <c r="L36" s="13"/>
      <c r="M36" s="21"/>
      <c r="N36" s="21"/>
      <c r="O36" s="13"/>
      <c r="P36" s="13"/>
      <c r="Q36" s="21"/>
      <c r="R36" s="13"/>
      <c r="S36" s="13"/>
      <c r="T36" s="21"/>
      <c r="U36" s="21"/>
      <c r="V36" s="13"/>
      <c r="W36" s="13"/>
      <c r="X36" s="21"/>
      <c r="Y36" s="21"/>
      <c r="Z36" s="13"/>
      <c r="AA36" s="13"/>
      <c r="AB36" s="21"/>
      <c r="AC36" s="13"/>
      <c r="AD36" s="13"/>
      <c r="AE36" s="31" t="s">
        <v>119</v>
      </c>
      <c r="AF36" s="36">
        <v>28.356470999999999</v>
      </c>
      <c r="AG36" s="996"/>
      <c r="AH36" s="36">
        <v>0.70219301232115183</v>
      </c>
      <c r="AI36" s="36"/>
      <c r="AJ36" s="34"/>
      <c r="AK36" s="34"/>
      <c r="AL36" s="35"/>
      <c r="AM36" s="34"/>
      <c r="AN36" s="34"/>
    </row>
    <row r="37" spans="2:40" ht="20.100000000000001" customHeight="1" x14ac:dyDescent="0.25">
      <c r="B37" s="40"/>
      <c r="C37" s="40"/>
      <c r="D37" s="40"/>
      <c r="E37" s="40"/>
      <c r="F37" s="40"/>
      <c r="G37" s="40"/>
      <c r="H37" s="40"/>
      <c r="L37" s="21"/>
      <c r="M37" s="21"/>
      <c r="N37" s="21"/>
      <c r="O37" s="21"/>
      <c r="P37" s="21"/>
      <c r="Q37" s="21"/>
      <c r="R37" s="21"/>
      <c r="S37" s="21"/>
      <c r="T37" s="21"/>
      <c r="U37" s="21"/>
      <c r="V37" s="21"/>
      <c r="W37" s="21"/>
      <c r="X37" s="21"/>
      <c r="Y37" s="21"/>
      <c r="Z37" s="21"/>
      <c r="AA37" s="21"/>
      <c r="AB37" s="21"/>
      <c r="AC37" s="21"/>
      <c r="AD37" s="21"/>
      <c r="AE37" s="31" t="s">
        <v>120</v>
      </c>
      <c r="AF37" s="36">
        <v>25.331333999999998</v>
      </c>
      <c r="AG37" s="996"/>
      <c r="AH37" s="36">
        <v>0.62728136119523525</v>
      </c>
      <c r="AI37" s="36"/>
      <c r="AJ37" s="34"/>
      <c r="AK37" s="1"/>
      <c r="AL37" s="35"/>
      <c r="AM37" s="34"/>
      <c r="AN37" s="34"/>
    </row>
    <row r="38" spans="2:40" ht="20.100000000000001" customHeight="1" x14ac:dyDescent="0.2">
      <c r="L38" s="13"/>
      <c r="M38" s="21"/>
      <c r="N38" s="21"/>
      <c r="O38" s="13"/>
      <c r="P38" s="13"/>
      <c r="Q38" s="21"/>
      <c r="R38" s="42"/>
      <c r="S38" s="13"/>
      <c r="T38" s="21"/>
      <c r="U38" s="21"/>
      <c r="V38" s="13"/>
      <c r="W38" s="13"/>
      <c r="X38" s="21"/>
      <c r="Y38" s="21"/>
      <c r="Z38" s="13"/>
      <c r="AA38" s="13"/>
      <c r="AB38" s="21"/>
      <c r="AC38" s="42"/>
      <c r="AD38" s="13"/>
      <c r="AE38" s="31" t="s">
        <v>121</v>
      </c>
      <c r="AF38" s="36">
        <v>24.49569</v>
      </c>
      <c r="AG38" s="996"/>
      <c r="AH38" s="36">
        <v>0.60658825810817985</v>
      </c>
      <c r="AI38" s="36"/>
      <c r="AJ38" s="34"/>
      <c r="AK38" s="34"/>
      <c r="AL38" s="35"/>
      <c r="AM38" s="34"/>
      <c r="AN38" s="34"/>
    </row>
    <row r="39" spans="2:40" ht="20.100000000000001" customHeight="1" x14ac:dyDescent="0.2">
      <c r="I39" s="2734"/>
      <c r="J39" s="21"/>
      <c r="K39" s="13"/>
      <c r="L39" s="13"/>
      <c r="M39" s="21"/>
      <c r="N39" s="21"/>
      <c r="O39" s="13"/>
      <c r="P39" s="13"/>
      <c r="Q39" s="21"/>
      <c r="R39" s="13"/>
      <c r="S39" s="13"/>
      <c r="T39" s="21"/>
      <c r="U39" s="21"/>
      <c r="V39" s="13"/>
      <c r="W39" s="13"/>
      <c r="X39" s="21"/>
      <c r="Y39" s="21"/>
      <c r="Z39" s="13"/>
      <c r="AA39" s="13"/>
      <c r="AB39" s="21"/>
      <c r="AC39" s="13"/>
      <c r="AD39" s="13"/>
      <c r="AE39" s="31" t="s">
        <v>122</v>
      </c>
      <c r="AF39" s="36">
        <v>23.048615999999999</v>
      </c>
      <c r="AG39" s="996"/>
      <c r="AH39" s="36">
        <v>0.57075427682356861</v>
      </c>
      <c r="AI39" s="36"/>
      <c r="AJ39" s="34"/>
      <c r="AL39" s="34"/>
      <c r="AM39" s="34"/>
      <c r="AN39" s="34"/>
    </row>
    <row r="40" spans="2:40" ht="20.100000000000001" customHeight="1" x14ac:dyDescent="0.2">
      <c r="I40" s="2735"/>
      <c r="J40" s="21"/>
      <c r="K40" s="13"/>
      <c r="L40" s="13"/>
      <c r="M40" s="21"/>
      <c r="N40" s="21"/>
      <c r="O40" s="13"/>
      <c r="P40" s="13"/>
      <c r="Q40" s="21"/>
      <c r="R40" s="13"/>
      <c r="S40" s="13"/>
      <c r="T40" s="21"/>
      <c r="U40" s="21"/>
      <c r="V40" s="13"/>
      <c r="W40" s="13"/>
      <c r="X40" s="21"/>
      <c r="Y40" s="21"/>
      <c r="Z40" s="13"/>
      <c r="AA40" s="13"/>
      <c r="AB40" s="21"/>
      <c r="AC40" s="13"/>
      <c r="AD40" s="13"/>
      <c r="AE40" s="31" t="s">
        <v>123</v>
      </c>
      <c r="AF40" s="36">
        <v>22.034680999999999</v>
      </c>
      <c r="AG40" s="996"/>
      <c r="AH40" s="36">
        <v>0.54564614288307067</v>
      </c>
      <c r="AI40" s="36"/>
      <c r="AN40" s="34"/>
    </row>
    <row r="41" spans="2:40" ht="20.100000000000001" customHeight="1" thickBot="1" x14ac:dyDescent="0.25">
      <c r="I41" s="21"/>
      <c r="J41" s="21"/>
      <c r="K41" s="13"/>
      <c r="L41" s="13"/>
      <c r="M41" s="21"/>
      <c r="N41" s="21"/>
      <c r="O41" s="13"/>
      <c r="P41" s="13"/>
      <c r="Q41" s="21"/>
      <c r="R41" s="13"/>
      <c r="S41" s="13"/>
      <c r="T41" s="21"/>
      <c r="U41" s="21"/>
      <c r="V41" s="13"/>
      <c r="W41" s="13"/>
      <c r="X41" s="21"/>
      <c r="Y41" s="21"/>
      <c r="Z41" s="13"/>
      <c r="AA41" s="13"/>
      <c r="AB41" s="21"/>
      <c r="AC41" s="13"/>
      <c r="AD41" s="13"/>
      <c r="AE41" s="43" t="s">
        <v>124</v>
      </c>
      <c r="AF41" s="44">
        <v>2229.6436520000002</v>
      </c>
      <c r="AG41" s="44"/>
      <c r="AH41" s="45">
        <v>55.212801071071716</v>
      </c>
      <c r="AI41" s="45"/>
    </row>
    <row r="42" spans="2:40" ht="20.100000000000001" customHeight="1" x14ac:dyDescent="0.2">
      <c r="I42" s="21"/>
      <c r="J42" s="21"/>
      <c r="K42" s="13"/>
      <c r="L42" s="13"/>
      <c r="M42" s="21"/>
      <c r="N42" s="21"/>
      <c r="O42" s="13"/>
      <c r="P42" s="13"/>
      <c r="Q42" s="21"/>
      <c r="R42" s="13"/>
      <c r="S42" s="13"/>
      <c r="T42" s="21"/>
      <c r="U42" s="21"/>
      <c r="V42" s="13"/>
      <c r="W42" s="13"/>
      <c r="X42" s="21"/>
      <c r="Y42" s="21"/>
      <c r="Z42" s="13"/>
      <c r="AA42" s="13"/>
      <c r="AB42" s="21"/>
      <c r="AC42" s="13"/>
      <c r="AD42" s="13"/>
      <c r="AE42" s="46" t="s">
        <v>125</v>
      </c>
      <c r="AF42" s="2740">
        <v>4038.3</v>
      </c>
      <c r="AG42" s="994"/>
      <c r="AH42" s="995" t="s">
        <v>126</v>
      </c>
      <c r="AI42" s="995"/>
    </row>
    <row r="43" spans="2:40" ht="20.100000000000001" customHeight="1" x14ac:dyDescent="0.25">
      <c r="I43" s="21"/>
      <c r="J43" s="21"/>
      <c r="K43" s="13"/>
      <c r="L43" s="13"/>
      <c r="M43" s="21"/>
      <c r="N43" s="21"/>
      <c r="O43" s="13"/>
      <c r="P43" s="13"/>
      <c r="Q43" s="21"/>
      <c r="R43" s="13"/>
      <c r="S43" s="13"/>
      <c r="T43" s="21"/>
      <c r="U43" s="21"/>
      <c r="V43" s="13"/>
      <c r="W43" s="13"/>
      <c r="X43" s="21"/>
      <c r="Y43" s="21"/>
      <c r="Z43" s="13"/>
      <c r="AA43" s="13"/>
      <c r="AB43" s="21"/>
      <c r="AC43" s="13"/>
      <c r="AD43" s="13"/>
      <c r="AE43" s="1" t="s">
        <v>127</v>
      </c>
      <c r="AF43" s="996"/>
      <c r="AG43" s="996"/>
      <c r="AH43" s="996"/>
      <c r="AI43" s="996"/>
    </row>
    <row r="44" spans="2:40" ht="20.100000000000001" customHeight="1" x14ac:dyDescent="0.2">
      <c r="T44" s="21"/>
      <c r="U44" s="21"/>
      <c r="V44" s="21"/>
      <c r="W44" s="21"/>
      <c r="X44" s="21"/>
      <c r="Y44" s="21"/>
      <c r="Z44" s="21"/>
      <c r="AA44" s="21"/>
      <c r="AB44" s="21"/>
      <c r="AC44" s="21"/>
      <c r="AD44" s="21"/>
    </row>
    <row r="45" spans="2:40" ht="20.100000000000001" customHeight="1" x14ac:dyDescent="0.2">
      <c r="T45" s="21"/>
      <c r="U45" s="21"/>
      <c r="V45" s="21"/>
      <c r="W45" s="21"/>
      <c r="X45" s="21"/>
      <c r="Y45" s="21"/>
      <c r="Z45" s="21"/>
      <c r="AA45" s="21"/>
      <c r="AB45" s="21"/>
      <c r="AC45" s="21"/>
      <c r="AD45" s="21"/>
    </row>
    <row r="46" spans="2:40" ht="20.100000000000001" customHeight="1" x14ac:dyDescent="0.2">
      <c r="T46" s="21"/>
      <c r="U46" s="21"/>
      <c r="V46" s="21"/>
      <c r="W46" s="21"/>
      <c r="X46" s="21"/>
      <c r="Y46" s="21"/>
      <c r="Z46" s="21"/>
      <c r="AA46" s="21"/>
      <c r="AB46" s="21"/>
      <c r="AC46" s="21"/>
      <c r="AD46" s="21"/>
    </row>
    <row r="47" spans="2:40" ht="20.100000000000001" customHeight="1" x14ac:dyDescent="0.2">
      <c r="T47" s="21"/>
      <c r="U47" s="21"/>
      <c r="V47" s="21"/>
      <c r="W47" s="21"/>
      <c r="X47" s="21"/>
      <c r="Y47" s="21"/>
      <c r="Z47" s="21"/>
      <c r="AA47" s="21"/>
      <c r="AB47" s="21"/>
      <c r="AC47" s="21"/>
      <c r="AD47" s="21"/>
    </row>
    <row r="48" spans="2:40" ht="20.100000000000001" customHeight="1" x14ac:dyDescent="0.2">
      <c r="T48" s="21"/>
      <c r="U48" s="21"/>
      <c r="V48" s="21"/>
      <c r="W48" s="21"/>
      <c r="X48" s="21"/>
      <c r="Y48" s="21"/>
      <c r="Z48" s="21"/>
      <c r="AA48" s="21"/>
      <c r="AB48" s="21"/>
      <c r="AC48" s="21"/>
      <c r="AD48" s="21"/>
    </row>
    <row r="49" spans="1:1" ht="20.100000000000001" customHeight="1" x14ac:dyDescent="0.2"/>
    <row r="50" spans="1:1" ht="20.100000000000001" customHeight="1" x14ac:dyDescent="0.2"/>
    <row r="51" spans="1:1" ht="20.100000000000001" customHeight="1" x14ac:dyDescent="0.2"/>
    <row r="52" spans="1:1" ht="20.100000000000001" customHeight="1" x14ac:dyDescent="0.2"/>
    <row r="53" spans="1:1" ht="20.100000000000001" customHeight="1" x14ac:dyDescent="0.2"/>
    <row r="54" spans="1:1" ht="20.100000000000001" customHeight="1" x14ac:dyDescent="0.2"/>
    <row r="55" spans="1:1" ht="20.100000000000001" customHeight="1" x14ac:dyDescent="0.2"/>
    <row r="56" spans="1:1" ht="20.100000000000001" customHeight="1" x14ac:dyDescent="0.25">
      <c r="A56" s="1"/>
    </row>
    <row r="57" spans="1:1" ht="20.100000000000001" customHeight="1" x14ac:dyDescent="0.2"/>
    <row r="58" spans="1:1" ht="20.100000000000001" customHeight="1" x14ac:dyDescent="0.2"/>
    <row r="59" spans="1:1" ht="20.100000000000001" customHeight="1" x14ac:dyDescent="0.2"/>
    <row r="60" spans="1:1" ht="20.100000000000001" customHeight="1" x14ac:dyDescent="0.2"/>
    <row r="61" spans="1:1" ht="20.100000000000001" customHeight="1" x14ac:dyDescent="0.2"/>
    <row r="62" spans="1:1" ht="20.100000000000001" customHeight="1" x14ac:dyDescent="0.2"/>
    <row r="63" spans="1:1" ht="20.100000000000001" customHeight="1" x14ac:dyDescent="0.2"/>
    <row r="64" spans="1:1" ht="20.100000000000001" customHeight="1" x14ac:dyDescent="0.2"/>
    <row r="65" ht="20.100000000000001" customHeight="1" x14ac:dyDescent="0.2"/>
    <row r="66" ht="20.100000000000001" customHeight="1" x14ac:dyDescent="0.2"/>
    <row r="67" ht="20.100000000000001" customHeight="1" x14ac:dyDescent="0.2"/>
  </sheetData>
  <mergeCells count="34">
    <mergeCell ref="AF15:AM16"/>
    <mergeCell ref="Z17:AA22"/>
    <mergeCell ref="AC17:AD22"/>
    <mergeCell ref="I17:J22"/>
    <mergeCell ref="K17:L22"/>
    <mergeCell ref="M17:N22"/>
    <mergeCell ref="O17:P22"/>
    <mergeCell ref="R17:S22"/>
    <mergeCell ref="V10:W15"/>
    <mergeCell ref="Z10:AA15"/>
    <mergeCell ref="AC10:AD15"/>
    <mergeCell ref="AC24:AD29"/>
    <mergeCell ref="I10:J15"/>
    <mergeCell ref="K10:L15"/>
    <mergeCell ref="M10:N15"/>
    <mergeCell ref="O10:P15"/>
    <mergeCell ref="R10:S15"/>
    <mergeCell ref="T24:U29"/>
    <mergeCell ref="V24:W29"/>
    <mergeCell ref="X24:Y29"/>
    <mergeCell ref="V17:W22"/>
    <mergeCell ref="Z24:AA29"/>
    <mergeCell ref="I1:P1"/>
    <mergeCell ref="T1:AD1"/>
    <mergeCell ref="I3:J8"/>
    <mergeCell ref="K3:L8"/>
    <mergeCell ref="M3:N8"/>
    <mergeCell ref="O3:P8"/>
    <mergeCell ref="R3:S8"/>
    <mergeCell ref="T3:U8"/>
    <mergeCell ref="V3:W8"/>
    <mergeCell ref="X3:Y8"/>
    <mergeCell ref="Z3:AA8"/>
    <mergeCell ref="AC3:AD8"/>
  </mergeCells>
  <printOptions horizontalCentered="1"/>
  <pageMargins left="0.7" right="0.7" top="0.75" bottom="0.75" header="0.3" footer="0.3"/>
  <pageSetup paperSize="9" scale="77" orientation="portrait" verticalDpi="597" r:id="rId1"/>
  <headerFooter>
    <oddHeader>&amp;R&amp;"Arial,Normal"&amp;8Nordea in brief</oddHeader>
    <oddFooter>&amp;C&amp;"Arial,Normal"&amp;7Fact book - Q4 2016</oddFooter>
  </headerFooter>
  <colBreaks count="3" manualBreakCount="3">
    <brk id="8" max="51" man="1"/>
    <brk id="19" max="51" man="1"/>
    <brk id="30" max="51" man="1"/>
  </colBreaks>
  <ignoredErrors>
    <ignoredError sqref="AH42"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70C0"/>
  </sheetPr>
  <dimension ref="A1:J73"/>
  <sheetViews>
    <sheetView view="pageBreakPreview" topLeftCell="A19" zoomScaleNormal="100" zoomScaleSheetLayoutView="100" workbookViewId="0">
      <selection activeCell="A54" sqref="A54"/>
    </sheetView>
  </sheetViews>
  <sheetFormatPr defaultRowHeight="15" x14ac:dyDescent="0.25"/>
  <cols>
    <col min="1" max="1" width="54.5" style="1" customWidth="1"/>
    <col min="2" max="2" width="13.33203125" style="1" customWidth="1"/>
    <col min="3" max="6" width="11" style="1" customWidth="1"/>
    <col min="7" max="7" width="13.6640625" style="1" customWidth="1"/>
    <col min="8" max="10" width="11" style="1" customWidth="1"/>
    <col min="11" max="16384" width="9.33203125" style="1"/>
  </cols>
  <sheetData>
    <row r="1" spans="1:10" x14ac:dyDescent="0.25">
      <c r="A1" s="2520" t="s">
        <v>948</v>
      </c>
      <c r="B1" s="627"/>
      <c r="C1" s="628"/>
      <c r="D1" s="628"/>
      <c r="E1" s="628"/>
      <c r="F1" s="628"/>
      <c r="G1" s="628"/>
      <c r="H1" s="640"/>
      <c r="I1" s="708"/>
      <c r="J1" s="628"/>
    </row>
    <row r="2" spans="1:10" x14ac:dyDescent="0.25">
      <c r="A2" s="709" t="s">
        <v>1288</v>
      </c>
      <c r="B2" s="627"/>
      <c r="C2" s="628"/>
      <c r="D2" s="628"/>
      <c r="E2" s="628"/>
      <c r="F2" s="628"/>
      <c r="G2" s="628"/>
      <c r="H2" s="640"/>
      <c r="I2" s="708"/>
      <c r="J2" s="628"/>
    </row>
    <row r="3" spans="1:10" ht="15.75" thickBot="1" x14ac:dyDescent="0.3">
      <c r="A3" s="640"/>
      <c r="B3" s="710"/>
      <c r="C3" s="711"/>
      <c r="D3" s="711"/>
      <c r="E3" s="711"/>
      <c r="F3" s="711"/>
      <c r="G3" s="711"/>
      <c r="H3" s="711"/>
      <c r="I3" s="711"/>
      <c r="J3" s="640"/>
    </row>
    <row r="4" spans="1:10" ht="15.75" thickBot="1" x14ac:dyDescent="0.3">
      <c r="A4" s="712" t="s">
        <v>142</v>
      </c>
      <c r="B4" s="713" t="s">
        <v>1289</v>
      </c>
      <c r="C4" s="714" t="s">
        <v>1290</v>
      </c>
      <c r="D4" s="714" t="s">
        <v>1291</v>
      </c>
      <c r="E4" s="714" t="s">
        <v>145</v>
      </c>
      <c r="F4" s="714" t="s">
        <v>1292</v>
      </c>
      <c r="G4" s="714" t="s">
        <v>147</v>
      </c>
      <c r="H4" s="714" t="s">
        <v>148</v>
      </c>
      <c r="I4" s="714" t="s">
        <v>149</v>
      </c>
      <c r="J4" s="563" t="s">
        <v>1293</v>
      </c>
    </row>
    <row r="5" spans="1:10" x14ac:dyDescent="0.25">
      <c r="A5" s="715" t="s">
        <v>950</v>
      </c>
      <c r="B5" s="716"/>
      <c r="C5" s="717"/>
      <c r="D5" s="717"/>
      <c r="E5" s="717"/>
      <c r="F5" s="717"/>
      <c r="G5" s="717"/>
      <c r="H5" s="717"/>
      <c r="I5" s="717"/>
      <c r="J5" s="718"/>
    </row>
    <row r="6" spans="1:10" x14ac:dyDescent="0.25">
      <c r="A6" s="719" t="s">
        <v>951</v>
      </c>
      <c r="B6" s="720">
        <v>31533</v>
      </c>
      <c r="C6" s="721">
        <v>30359</v>
      </c>
      <c r="D6" s="721">
        <v>29138</v>
      </c>
      <c r="E6" s="721">
        <v>27254</v>
      </c>
      <c r="F6" s="721">
        <v>29959</v>
      </c>
      <c r="G6" s="721">
        <v>26423</v>
      </c>
      <c r="H6" s="721">
        <v>26981</v>
      </c>
      <c r="I6" s="721">
        <v>26598</v>
      </c>
      <c r="J6" s="722">
        <v>29063</v>
      </c>
    </row>
    <row r="7" spans="1:10" x14ac:dyDescent="0.25">
      <c r="A7" s="723" t="s">
        <v>952</v>
      </c>
      <c r="B7" s="724">
        <v>-2625</v>
      </c>
      <c r="C7" s="725">
        <v>-1882</v>
      </c>
      <c r="D7" s="725">
        <v>-1255</v>
      </c>
      <c r="E7" s="725"/>
      <c r="F7" s="725">
        <v>-2584</v>
      </c>
      <c r="G7" s="725"/>
      <c r="H7" s="725"/>
      <c r="I7" s="725"/>
      <c r="J7" s="726">
        <v>-2501</v>
      </c>
    </row>
    <row r="8" spans="1:10" x14ac:dyDescent="0.25">
      <c r="A8" s="727" t="s">
        <v>953</v>
      </c>
      <c r="B8" s="728">
        <v>28908</v>
      </c>
      <c r="C8" s="722">
        <v>28477</v>
      </c>
      <c r="D8" s="722">
        <v>27883</v>
      </c>
      <c r="E8" s="722">
        <v>27254</v>
      </c>
      <c r="F8" s="722">
        <v>27375</v>
      </c>
      <c r="G8" s="722">
        <v>26423</v>
      </c>
      <c r="H8" s="722">
        <v>26981</v>
      </c>
      <c r="I8" s="722">
        <v>26598</v>
      </c>
      <c r="J8" s="722">
        <v>26562</v>
      </c>
    </row>
    <row r="9" spans="1:10" x14ac:dyDescent="0.25">
      <c r="A9" s="727" t="s">
        <v>954</v>
      </c>
      <c r="B9" s="728" t="s">
        <v>0</v>
      </c>
      <c r="C9" s="722"/>
      <c r="D9" s="722"/>
      <c r="E9" s="722"/>
      <c r="F9" s="722"/>
      <c r="G9" s="722"/>
      <c r="H9" s="722"/>
      <c r="I9" s="722"/>
      <c r="J9" s="722"/>
    </row>
    <row r="10" spans="1:10" x14ac:dyDescent="0.25">
      <c r="A10" s="719" t="s">
        <v>955</v>
      </c>
      <c r="B10" s="728">
        <v>-3435</v>
      </c>
      <c r="C10" s="722">
        <v>-3247</v>
      </c>
      <c r="D10" s="722">
        <v>-3100</v>
      </c>
      <c r="E10" s="722">
        <v>-2956</v>
      </c>
      <c r="F10" s="722">
        <v>-2866</v>
      </c>
      <c r="G10" s="722">
        <v>-2736</v>
      </c>
      <c r="H10" s="722">
        <v>-2759</v>
      </c>
      <c r="I10" s="722">
        <v>-2695</v>
      </c>
      <c r="J10" s="722">
        <v>-2584</v>
      </c>
    </row>
    <row r="11" spans="1:10" x14ac:dyDescent="0.25">
      <c r="A11" s="719" t="s">
        <v>956</v>
      </c>
      <c r="B11" s="728">
        <v>-212</v>
      </c>
      <c r="C11" s="722">
        <v>-213</v>
      </c>
      <c r="D11" s="722">
        <v>-305</v>
      </c>
      <c r="E11" s="722">
        <v>-303</v>
      </c>
      <c r="F11" s="722">
        <v>-296</v>
      </c>
      <c r="G11" s="722">
        <v>-211</v>
      </c>
      <c r="H11" s="722">
        <v>-249</v>
      </c>
      <c r="I11" s="722">
        <v>-330</v>
      </c>
      <c r="J11" s="722">
        <v>-344</v>
      </c>
    </row>
    <row r="12" spans="1:10" x14ac:dyDescent="0.25">
      <c r="A12" s="719" t="s">
        <v>957</v>
      </c>
      <c r="B12" s="728"/>
      <c r="C12" s="722"/>
      <c r="D12" s="722"/>
      <c r="E12" s="722"/>
      <c r="F12" s="722"/>
      <c r="G12" s="722"/>
      <c r="H12" s="722"/>
      <c r="I12" s="722"/>
      <c r="J12" s="722"/>
    </row>
    <row r="13" spans="1:10" x14ac:dyDescent="0.25">
      <c r="A13" s="719" t="s">
        <v>958</v>
      </c>
      <c r="B13" s="728">
        <v>-240</v>
      </c>
      <c r="C13" s="722">
        <v>-96</v>
      </c>
      <c r="D13" s="722">
        <v>-104</v>
      </c>
      <c r="E13" s="722">
        <v>-168</v>
      </c>
      <c r="F13" s="722">
        <v>-296</v>
      </c>
      <c r="G13" s="722">
        <v>-53</v>
      </c>
      <c r="H13" s="722">
        <v>-90</v>
      </c>
      <c r="I13" s="722">
        <v>-24</v>
      </c>
      <c r="J13" s="722">
        <v>-33</v>
      </c>
    </row>
    <row r="14" spans="1:10" x14ac:dyDescent="0.25">
      <c r="A14" s="727" t="s">
        <v>959</v>
      </c>
      <c r="B14" s="728">
        <v>-483</v>
      </c>
      <c r="C14" s="722">
        <v>-493</v>
      </c>
      <c r="D14" s="722">
        <v>-355</v>
      </c>
      <c r="E14" s="722">
        <v>-427</v>
      </c>
      <c r="F14" s="722">
        <v>-342</v>
      </c>
      <c r="G14" s="722">
        <v>-397</v>
      </c>
      <c r="H14" s="722">
        <v>-506</v>
      </c>
      <c r="I14" s="722">
        <v>-283</v>
      </c>
      <c r="J14" s="722">
        <v>-780</v>
      </c>
    </row>
    <row r="15" spans="1:10" x14ac:dyDescent="0.25">
      <c r="A15" s="723" t="s">
        <v>960</v>
      </c>
      <c r="B15" s="729">
        <v>-4370</v>
      </c>
      <c r="C15" s="726">
        <v>-4049</v>
      </c>
      <c r="D15" s="726">
        <v>-3864</v>
      </c>
      <c r="E15" s="726">
        <v>-3854</v>
      </c>
      <c r="F15" s="726">
        <v>-3800</v>
      </c>
      <c r="G15" s="726">
        <v>-3397</v>
      </c>
      <c r="H15" s="726">
        <v>-3604</v>
      </c>
      <c r="I15" s="726">
        <v>-3332</v>
      </c>
      <c r="J15" s="726">
        <v>-3741</v>
      </c>
    </row>
    <row r="16" spans="1:10" x14ac:dyDescent="0.25">
      <c r="A16" s="730" t="s">
        <v>961</v>
      </c>
      <c r="B16" s="731">
        <v>24538</v>
      </c>
      <c r="C16" s="732">
        <v>24428</v>
      </c>
      <c r="D16" s="732">
        <v>24019</v>
      </c>
      <c r="E16" s="732">
        <v>23400</v>
      </c>
      <c r="F16" s="732">
        <v>23575</v>
      </c>
      <c r="G16" s="732">
        <v>23026</v>
      </c>
      <c r="H16" s="732">
        <v>23377</v>
      </c>
      <c r="I16" s="732">
        <v>23266</v>
      </c>
      <c r="J16" s="732">
        <v>22821</v>
      </c>
    </row>
    <row r="17" spans="1:10" x14ac:dyDescent="0.25">
      <c r="A17" s="733" t="s">
        <v>962</v>
      </c>
      <c r="B17" s="734">
        <v>3042</v>
      </c>
      <c r="C17" s="735">
        <v>2955</v>
      </c>
      <c r="D17" s="735">
        <v>2956</v>
      </c>
      <c r="E17" s="735">
        <v>2892</v>
      </c>
      <c r="F17" s="735">
        <v>2968</v>
      </c>
      <c r="G17" s="735">
        <v>2903</v>
      </c>
      <c r="H17" s="735">
        <v>2917</v>
      </c>
      <c r="I17" s="735">
        <v>2986</v>
      </c>
      <c r="J17" s="735">
        <v>2779</v>
      </c>
    </row>
    <row r="18" spans="1:10" x14ac:dyDescent="0.25">
      <c r="A18" s="736" t="s">
        <v>963</v>
      </c>
      <c r="B18" s="728">
        <v>-25</v>
      </c>
      <c r="C18" s="722">
        <v>-23</v>
      </c>
      <c r="D18" s="722">
        <v>-17</v>
      </c>
      <c r="E18" s="722">
        <v>-25</v>
      </c>
      <c r="F18" s="722">
        <v>-27</v>
      </c>
      <c r="G18" s="722">
        <v>-26</v>
      </c>
      <c r="H18" s="722">
        <v>-27</v>
      </c>
      <c r="I18" s="722">
        <v>-12</v>
      </c>
      <c r="J18" s="722">
        <v>-12</v>
      </c>
    </row>
    <row r="19" spans="1:10" x14ac:dyDescent="0.25">
      <c r="A19" s="737" t="s">
        <v>964</v>
      </c>
      <c r="B19" s="729">
        <v>3017</v>
      </c>
      <c r="C19" s="726">
        <v>2932</v>
      </c>
      <c r="D19" s="726">
        <v>2939</v>
      </c>
      <c r="E19" s="726">
        <v>2868</v>
      </c>
      <c r="F19" s="726">
        <v>2941</v>
      </c>
      <c r="G19" s="726">
        <v>2877</v>
      </c>
      <c r="H19" s="726">
        <v>2890</v>
      </c>
      <c r="I19" s="726">
        <v>2974</v>
      </c>
      <c r="J19" s="726">
        <v>2767</v>
      </c>
    </row>
    <row r="20" spans="1:10" x14ac:dyDescent="0.25">
      <c r="A20" s="730" t="s">
        <v>965</v>
      </c>
      <c r="B20" s="731">
        <v>27555</v>
      </c>
      <c r="C20" s="732">
        <v>27360</v>
      </c>
      <c r="D20" s="732">
        <v>26958</v>
      </c>
      <c r="E20" s="732">
        <v>26268</v>
      </c>
      <c r="F20" s="732">
        <v>26516</v>
      </c>
      <c r="G20" s="732">
        <v>25903</v>
      </c>
      <c r="H20" s="732">
        <v>26267</v>
      </c>
      <c r="I20" s="732">
        <v>26240</v>
      </c>
      <c r="J20" s="732">
        <v>25588</v>
      </c>
    </row>
    <row r="21" spans="1:10" x14ac:dyDescent="0.25">
      <c r="A21" s="738" t="s">
        <v>966</v>
      </c>
      <c r="B21" s="731">
        <v>6541</v>
      </c>
      <c r="C21" s="732">
        <v>6581</v>
      </c>
      <c r="D21" s="732">
        <v>5754</v>
      </c>
      <c r="E21" s="732">
        <v>5800</v>
      </c>
      <c r="F21" s="732">
        <v>5940</v>
      </c>
      <c r="G21" s="732">
        <v>5057</v>
      </c>
      <c r="H21" s="732">
        <v>4685</v>
      </c>
      <c r="I21" s="732">
        <v>4827</v>
      </c>
      <c r="J21" s="732">
        <v>5011</v>
      </c>
    </row>
    <row r="22" spans="1:10" x14ac:dyDescent="0.25">
      <c r="A22" s="727" t="s">
        <v>967</v>
      </c>
      <c r="B22" s="728">
        <v>78</v>
      </c>
      <c r="C22" s="722">
        <v>95</v>
      </c>
      <c r="D22" s="722">
        <v>82</v>
      </c>
      <c r="E22" s="722"/>
      <c r="F22" s="722"/>
      <c r="G22" s="722"/>
      <c r="H22" s="722"/>
      <c r="I22" s="722"/>
      <c r="J22" s="722"/>
    </row>
    <row r="23" spans="1:10" x14ac:dyDescent="0.25">
      <c r="A23" s="727" t="s">
        <v>968</v>
      </c>
      <c r="B23" s="728"/>
      <c r="C23" s="722"/>
      <c r="D23" s="722"/>
      <c r="E23" s="722"/>
      <c r="F23" s="722"/>
      <c r="G23" s="722"/>
      <c r="H23" s="722"/>
      <c r="I23" s="722"/>
      <c r="J23" s="722"/>
    </row>
    <row r="24" spans="1:10" x14ac:dyDescent="0.25">
      <c r="A24" s="727" t="s">
        <v>858</v>
      </c>
      <c r="B24" s="728">
        <v>-1205</v>
      </c>
      <c r="C24" s="722">
        <v>-1205</v>
      </c>
      <c r="D24" s="722">
        <v>-1205</v>
      </c>
      <c r="E24" s="722">
        <v>-1205</v>
      </c>
      <c r="F24" s="722">
        <v>-1501</v>
      </c>
      <c r="G24" s="722">
        <v>-502</v>
      </c>
      <c r="H24" s="722">
        <v>-509</v>
      </c>
      <c r="I24" s="722">
        <v>-510</v>
      </c>
      <c r="J24" s="722">
        <v>-505</v>
      </c>
    </row>
    <row r="25" spans="1:10" x14ac:dyDescent="0.25">
      <c r="A25" s="727" t="s">
        <v>969</v>
      </c>
      <c r="B25" s="728"/>
      <c r="C25" s="722"/>
      <c r="D25" s="722"/>
      <c r="E25" s="722"/>
      <c r="F25" s="722"/>
      <c r="G25" s="722"/>
      <c r="H25" s="722"/>
      <c r="I25" s="722"/>
      <c r="J25" s="722"/>
    </row>
    <row r="26" spans="1:10" x14ac:dyDescent="0.25">
      <c r="A26" s="727" t="s">
        <v>959</v>
      </c>
      <c r="B26" s="728">
        <v>-65</v>
      </c>
      <c r="C26" s="722">
        <v>-66</v>
      </c>
      <c r="D26" s="722">
        <v>-59</v>
      </c>
      <c r="E26" s="722">
        <v>-58</v>
      </c>
      <c r="F26" s="722">
        <v>-55</v>
      </c>
      <c r="G26" s="722">
        <v>-46</v>
      </c>
      <c r="H26" s="722">
        <v>-44</v>
      </c>
      <c r="I26" s="722">
        <v>-46</v>
      </c>
      <c r="J26" s="722">
        <v>-45</v>
      </c>
    </row>
    <row r="27" spans="1:10" x14ac:dyDescent="0.25">
      <c r="A27" s="730" t="s">
        <v>970</v>
      </c>
      <c r="B27" s="731">
        <v>-1192</v>
      </c>
      <c r="C27" s="732">
        <v>-1176</v>
      </c>
      <c r="D27" s="732">
        <v>-1182</v>
      </c>
      <c r="E27" s="732">
        <v>-1263</v>
      </c>
      <c r="F27" s="732">
        <v>-1556</v>
      </c>
      <c r="G27" s="732">
        <v>-548</v>
      </c>
      <c r="H27" s="732">
        <v>-553</v>
      </c>
      <c r="I27" s="732">
        <v>-556</v>
      </c>
      <c r="J27" s="732">
        <v>-550</v>
      </c>
    </row>
    <row r="28" spans="1:10" x14ac:dyDescent="0.25">
      <c r="A28" s="730" t="s">
        <v>856</v>
      </c>
      <c r="B28" s="731">
        <v>5349</v>
      </c>
      <c r="C28" s="732">
        <v>5405</v>
      </c>
      <c r="D28" s="732">
        <v>4572</v>
      </c>
      <c r="E28" s="732">
        <v>4537</v>
      </c>
      <c r="F28" s="732">
        <v>4384</v>
      </c>
      <c r="G28" s="732">
        <v>4509</v>
      </c>
      <c r="H28" s="732">
        <v>4132</v>
      </c>
      <c r="I28" s="732">
        <v>4271</v>
      </c>
      <c r="J28" s="732">
        <v>4461</v>
      </c>
    </row>
    <row r="29" spans="1:10" x14ac:dyDescent="0.25">
      <c r="A29" s="730" t="s">
        <v>971</v>
      </c>
      <c r="B29" s="731">
        <v>32904</v>
      </c>
      <c r="C29" s="732">
        <v>32765</v>
      </c>
      <c r="D29" s="732">
        <v>31530</v>
      </c>
      <c r="E29" s="732">
        <v>30805</v>
      </c>
      <c r="F29" s="732">
        <v>30900</v>
      </c>
      <c r="G29" s="732">
        <v>30412</v>
      </c>
      <c r="H29" s="732">
        <v>30399</v>
      </c>
      <c r="I29" s="732">
        <v>30511</v>
      </c>
      <c r="J29" s="732">
        <v>30049</v>
      </c>
    </row>
    <row r="30" spans="1:10" x14ac:dyDescent="0.25">
      <c r="A30" s="739" t="s">
        <v>1294</v>
      </c>
      <c r="B30" s="594"/>
      <c r="C30" s="18"/>
      <c r="D30" s="18"/>
      <c r="E30" s="18"/>
      <c r="F30" s="18"/>
      <c r="G30" s="18"/>
      <c r="H30" s="18"/>
      <c r="I30" s="18"/>
      <c r="J30" s="18"/>
    </row>
    <row r="31" spans="1:10" x14ac:dyDescent="0.25">
      <c r="A31" s="2852" t="s">
        <v>1295</v>
      </c>
      <c r="B31" s="2853"/>
      <c r="C31" s="2853"/>
      <c r="D31" s="740"/>
      <c r="E31" s="740"/>
      <c r="F31" s="740"/>
      <c r="G31" s="18"/>
      <c r="H31" s="18"/>
      <c r="I31" s="18"/>
      <c r="J31" s="18"/>
    </row>
    <row r="32" spans="1:10" x14ac:dyDescent="0.25">
      <c r="A32" s="739" t="s">
        <v>1296</v>
      </c>
      <c r="B32" s="594"/>
      <c r="C32" s="18"/>
      <c r="D32" s="18"/>
      <c r="E32" s="18"/>
      <c r="F32" s="18"/>
      <c r="G32" s="18"/>
      <c r="H32" s="18"/>
      <c r="I32" s="266"/>
      <c r="J32" s="18"/>
    </row>
    <row r="33" spans="1:10" x14ac:dyDescent="0.25">
      <c r="A33" s="72"/>
      <c r="B33" s="741"/>
      <c r="C33" s="72"/>
      <c r="D33" s="72"/>
      <c r="E33" s="72"/>
      <c r="F33" s="72"/>
      <c r="G33" s="72"/>
      <c r="H33" s="72"/>
      <c r="I33" s="72"/>
      <c r="J33" s="72"/>
    </row>
    <row r="34" spans="1:10" x14ac:dyDescent="0.25">
      <c r="A34" s="2521" t="s">
        <v>972</v>
      </c>
      <c r="B34" s="743"/>
      <c r="C34" s="744"/>
      <c r="D34" s="744"/>
      <c r="E34" s="744"/>
      <c r="F34" s="744"/>
      <c r="G34" s="744"/>
      <c r="H34" s="744"/>
      <c r="I34" s="745"/>
      <c r="J34" s="18"/>
    </row>
    <row r="35" spans="1:10" ht="15.75" thickBot="1" x14ac:dyDescent="0.3">
      <c r="A35" s="744"/>
      <c r="B35" s="600"/>
      <c r="C35" s="746"/>
      <c r="D35" s="746"/>
      <c r="E35" s="746"/>
      <c r="F35" s="746"/>
      <c r="G35" s="746"/>
      <c r="H35" s="746"/>
      <c r="I35" s="747"/>
      <c r="J35" s="18"/>
    </row>
    <row r="36" spans="1:10" ht="15.75" thickBot="1" x14ac:dyDescent="0.3">
      <c r="A36" s="748" t="s">
        <v>142</v>
      </c>
      <c r="B36" s="604" t="s">
        <v>619</v>
      </c>
      <c r="C36" s="563" t="s">
        <v>143</v>
      </c>
      <c r="D36" s="563" t="s">
        <v>144</v>
      </c>
      <c r="E36" s="563" t="s">
        <v>145</v>
      </c>
      <c r="F36" s="563" t="s">
        <v>146</v>
      </c>
      <c r="G36" s="563" t="s">
        <v>147</v>
      </c>
      <c r="H36" s="563" t="s">
        <v>148</v>
      </c>
      <c r="I36" s="563" t="s">
        <v>149</v>
      </c>
      <c r="J36" s="563" t="s">
        <v>150</v>
      </c>
    </row>
    <row r="37" spans="1:10" x14ac:dyDescent="0.25">
      <c r="A37" s="727" t="s">
        <v>973</v>
      </c>
      <c r="B37" s="749">
        <v>23167</v>
      </c>
      <c r="C37" s="750">
        <v>23245</v>
      </c>
      <c r="D37" s="750">
        <v>23317</v>
      </c>
      <c r="E37" s="750">
        <v>23400</v>
      </c>
      <c r="F37" s="750">
        <v>22802</v>
      </c>
      <c r="G37" s="750">
        <v>23026</v>
      </c>
      <c r="H37" s="750">
        <v>23377</v>
      </c>
      <c r="I37" s="750">
        <v>23266</v>
      </c>
      <c r="J37" s="751">
        <v>22270</v>
      </c>
    </row>
    <row r="38" spans="1:10" x14ac:dyDescent="0.25">
      <c r="A38" s="723" t="s">
        <v>974</v>
      </c>
      <c r="B38" s="752">
        <v>31533</v>
      </c>
      <c r="C38" s="753">
        <v>31582</v>
      </c>
      <c r="D38" s="753">
        <v>30828</v>
      </c>
      <c r="E38" s="753">
        <v>30805</v>
      </c>
      <c r="F38" s="753">
        <v>30127</v>
      </c>
      <c r="G38" s="753">
        <v>30412</v>
      </c>
      <c r="H38" s="753">
        <v>30399</v>
      </c>
      <c r="I38" s="753">
        <v>30511</v>
      </c>
      <c r="J38" s="754">
        <v>29498</v>
      </c>
    </row>
    <row r="39" spans="1:10" x14ac:dyDescent="0.25">
      <c r="A39" s="626"/>
      <c r="B39" s="755"/>
      <c r="C39" s="756"/>
      <c r="D39" s="756"/>
      <c r="E39" s="756"/>
      <c r="F39" s="756"/>
      <c r="G39" s="756"/>
      <c r="H39" s="756"/>
      <c r="I39" s="266"/>
      <c r="J39" s="18"/>
    </row>
    <row r="40" spans="1:10" x14ac:dyDescent="0.25">
      <c r="A40" s="606"/>
      <c r="B40" s="757"/>
      <c r="C40" s="758"/>
      <c r="D40" s="758"/>
      <c r="E40" s="758"/>
      <c r="F40" s="758"/>
      <c r="G40" s="758"/>
      <c r="H40" s="758"/>
      <c r="I40" s="759"/>
      <c r="J40" s="760"/>
    </row>
    <row r="41" spans="1:10" x14ac:dyDescent="0.25">
      <c r="A41" s="761" t="s">
        <v>975</v>
      </c>
      <c r="B41" s="762"/>
      <c r="C41" s="763"/>
      <c r="D41" s="763"/>
      <c r="E41" s="764"/>
      <c r="F41" s="764"/>
      <c r="G41" s="763"/>
      <c r="H41" s="763"/>
      <c r="I41" s="759"/>
      <c r="J41" s="760"/>
    </row>
    <row r="42" spans="1:10" x14ac:dyDescent="0.25">
      <c r="A42" s="761"/>
      <c r="B42" s="762"/>
      <c r="C42" s="763"/>
      <c r="D42" s="763"/>
      <c r="E42" s="764"/>
      <c r="F42" s="764"/>
      <c r="G42" s="763"/>
      <c r="H42" s="763"/>
      <c r="I42" s="759"/>
      <c r="J42" s="760"/>
    </row>
    <row r="43" spans="1:10" ht="20.25" customHeight="1" x14ac:dyDescent="0.25">
      <c r="A43" s="763"/>
      <c r="B43" s="2854" t="s">
        <v>907</v>
      </c>
      <c r="C43" s="2856" t="s">
        <v>976</v>
      </c>
      <c r="D43" s="2856"/>
      <c r="E43" s="2856"/>
      <c r="F43" s="2856"/>
      <c r="G43" s="2857" t="s">
        <v>977</v>
      </c>
      <c r="H43" s="765"/>
      <c r="I43" s="759"/>
      <c r="J43" s="760"/>
    </row>
    <row r="44" spans="1:10" ht="15.75" thickBot="1" x14ac:dyDescent="0.3">
      <c r="A44" s="766" t="s">
        <v>609</v>
      </c>
      <c r="B44" s="2855"/>
      <c r="C44" s="767" t="s">
        <v>978</v>
      </c>
      <c r="D44" s="768" t="s">
        <v>979</v>
      </c>
      <c r="E44" s="768" t="s">
        <v>980</v>
      </c>
      <c r="F44" s="767" t="s">
        <v>981</v>
      </c>
      <c r="G44" s="2858"/>
      <c r="H44" s="767" t="s">
        <v>445</v>
      </c>
      <c r="I44" s="759"/>
      <c r="J44" s="760"/>
    </row>
    <row r="45" spans="1:10" x14ac:dyDescent="0.25">
      <c r="A45" s="769" t="s">
        <v>982</v>
      </c>
      <c r="B45" s="770">
        <v>4.5</v>
      </c>
      <c r="C45" s="771">
        <v>2.5</v>
      </c>
      <c r="D45" s="771">
        <v>0.5</v>
      </c>
      <c r="E45" s="771">
        <v>2</v>
      </c>
      <c r="F45" s="771">
        <v>3</v>
      </c>
      <c r="G45" s="771">
        <v>6</v>
      </c>
      <c r="H45" s="771">
        <v>10.5</v>
      </c>
      <c r="I45" s="759"/>
      <c r="J45" s="760"/>
    </row>
    <row r="46" spans="1:10" x14ac:dyDescent="0.25">
      <c r="A46" s="769" t="s">
        <v>854</v>
      </c>
      <c r="B46" s="770">
        <v>6</v>
      </c>
      <c r="C46" s="771">
        <v>2.5</v>
      </c>
      <c r="D46" s="771">
        <v>0.5</v>
      </c>
      <c r="E46" s="771">
        <v>2</v>
      </c>
      <c r="F46" s="771">
        <v>3</v>
      </c>
      <c r="G46" s="771">
        <v>6</v>
      </c>
      <c r="H46" s="771">
        <v>12</v>
      </c>
      <c r="I46" s="759"/>
      <c r="J46" s="760"/>
    </row>
    <row r="47" spans="1:10" x14ac:dyDescent="0.25">
      <c r="A47" s="769" t="s">
        <v>983</v>
      </c>
      <c r="B47" s="770">
        <v>8</v>
      </c>
      <c r="C47" s="771">
        <v>2.5</v>
      </c>
      <c r="D47" s="771">
        <v>0.5</v>
      </c>
      <c r="E47" s="771">
        <v>2</v>
      </c>
      <c r="F47" s="771">
        <v>3</v>
      </c>
      <c r="G47" s="771">
        <v>6</v>
      </c>
      <c r="H47" s="771">
        <v>14</v>
      </c>
      <c r="I47" s="759"/>
      <c r="J47" s="760"/>
    </row>
    <row r="48" spans="1:10" x14ac:dyDescent="0.25">
      <c r="A48" s="772" t="s">
        <v>142</v>
      </c>
      <c r="B48" s="773"/>
      <c r="C48" s="774"/>
      <c r="D48" s="774"/>
      <c r="E48" s="774"/>
      <c r="F48" s="774"/>
      <c r="G48" s="774"/>
      <c r="H48" s="774"/>
      <c r="I48" s="759"/>
      <c r="J48" s="760"/>
    </row>
    <row r="49" spans="1:10" x14ac:dyDescent="0.25">
      <c r="A49" s="769" t="s">
        <v>982</v>
      </c>
      <c r="B49" s="775">
        <v>5992</v>
      </c>
      <c r="C49" s="775">
        <v>3329</v>
      </c>
      <c r="D49" s="775">
        <v>711</v>
      </c>
      <c r="E49" s="775"/>
      <c r="F49" s="775">
        <v>3995</v>
      </c>
      <c r="G49" s="775">
        <v>8034</v>
      </c>
      <c r="H49" s="775">
        <v>14026</v>
      </c>
      <c r="I49" s="759"/>
      <c r="J49" s="760"/>
    </row>
    <row r="50" spans="1:10" x14ac:dyDescent="0.25">
      <c r="A50" s="769" t="s">
        <v>854</v>
      </c>
      <c r="B50" s="775">
        <v>7989</v>
      </c>
      <c r="C50" s="775">
        <v>3329</v>
      </c>
      <c r="D50" s="775">
        <v>711</v>
      </c>
      <c r="E50" s="775"/>
      <c r="F50" s="775">
        <v>3995</v>
      </c>
      <c r="G50" s="775">
        <v>8034</v>
      </c>
      <c r="H50" s="775">
        <v>16024</v>
      </c>
      <c r="I50" s="759"/>
      <c r="J50" s="760"/>
    </row>
    <row r="51" spans="1:10" x14ac:dyDescent="0.25">
      <c r="A51" s="776" t="s">
        <v>983</v>
      </c>
      <c r="B51" s="777">
        <v>10653</v>
      </c>
      <c r="C51" s="777">
        <v>3329</v>
      </c>
      <c r="D51" s="777">
        <v>711</v>
      </c>
      <c r="E51" s="777"/>
      <c r="F51" s="777">
        <v>3995</v>
      </c>
      <c r="G51" s="777">
        <v>8034</v>
      </c>
      <c r="H51" s="777">
        <v>18687</v>
      </c>
      <c r="I51" s="759"/>
      <c r="J51" s="760"/>
    </row>
    <row r="52" spans="1:10" x14ac:dyDescent="0.25">
      <c r="A52" s="778" t="s">
        <v>1297</v>
      </c>
      <c r="B52" s="757"/>
      <c r="C52" s="758"/>
      <c r="D52" s="758"/>
      <c r="E52" s="758"/>
      <c r="F52" s="758"/>
      <c r="G52" s="758"/>
      <c r="H52" s="758"/>
      <c r="I52" s="759"/>
      <c r="J52" s="760"/>
    </row>
    <row r="53" spans="1:10" x14ac:dyDescent="0.25">
      <c r="A53" s="2521" t="s">
        <v>984</v>
      </c>
      <c r="B53" s="779"/>
      <c r="C53" s="780"/>
      <c r="D53" s="780"/>
      <c r="E53" s="781"/>
      <c r="F53" s="781"/>
      <c r="G53" s="708"/>
      <c r="H53" s="708"/>
      <c r="I53" s="708"/>
      <c r="J53" s="696"/>
    </row>
    <row r="54" spans="1:10" ht="15.75" thickBot="1" x14ac:dyDescent="0.3">
      <c r="A54" s="782"/>
      <c r="B54" s="710"/>
      <c r="C54" s="763"/>
      <c r="D54" s="763"/>
      <c r="E54" s="764"/>
      <c r="F54" s="764"/>
      <c r="G54" s="696"/>
      <c r="H54" s="696"/>
      <c r="I54" s="783"/>
      <c r="J54" s="696"/>
    </row>
    <row r="55" spans="1:10" ht="15.75" thickBot="1" x14ac:dyDescent="0.3">
      <c r="A55" s="784" t="s">
        <v>985</v>
      </c>
      <c r="B55" s="785" t="s">
        <v>1277</v>
      </c>
      <c r="C55" s="786" t="s">
        <v>1278</v>
      </c>
      <c r="D55" s="786" t="s">
        <v>1298</v>
      </c>
      <c r="E55" s="786" t="s">
        <v>145</v>
      </c>
      <c r="F55" s="786" t="s">
        <v>1280</v>
      </c>
      <c r="G55" s="786" t="s">
        <v>147</v>
      </c>
      <c r="H55" s="786" t="s">
        <v>148</v>
      </c>
      <c r="I55" s="786" t="s">
        <v>149</v>
      </c>
      <c r="J55" s="786" t="s">
        <v>1299</v>
      </c>
    </row>
    <row r="56" spans="1:10" x14ac:dyDescent="0.25">
      <c r="A56" s="776" t="s">
        <v>982</v>
      </c>
      <c r="B56" s="787">
        <v>13.9</v>
      </c>
      <c r="C56" s="788">
        <v>13.4</v>
      </c>
      <c r="D56" s="788">
        <v>12.3</v>
      </c>
      <c r="E56" s="788">
        <v>11.9</v>
      </c>
      <c r="F56" s="788">
        <v>12</v>
      </c>
      <c r="G56" s="788">
        <v>11.2</v>
      </c>
      <c r="H56" s="788">
        <v>11.1</v>
      </c>
      <c r="I56" s="788">
        <v>10.9</v>
      </c>
      <c r="J56" s="788">
        <v>11.2</v>
      </c>
    </row>
    <row r="57" spans="1:10" x14ac:dyDescent="0.25">
      <c r="A57" s="778" t="s">
        <v>1300</v>
      </c>
      <c r="B57" s="789"/>
      <c r="C57" s="790"/>
      <c r="D57" s="791"/>
      <c r="E57" s="792"/>
      <c r="F57" s="793"/>
      <c r="G57" s="793"/>
      <c r="H57" s="793"/>
      <c r="I57" s="794"/>
      <c r="J57" s="795"/>
    </row>
    <row r="58" spans="1:10" x14ac:dyDescent="0.25">
      <c r="A58" s="796"/>
      <c r="B58" s="757"/>
      <c r="C58" s="758"/>
      <c r="D58" s="758"/>
      <c r="E58" s="758"/>
      <c r="F58" s="758"/>
      <c r="G58" s="758"/>
      <c r="H58" s="758"/>
      <c r="I58" s="759"/>
      <c r="J58" s="760"/>
    </row>
    <row r="59" spans="1:10" x14ac:dyDescent="0.25">
      <c r="A59" s="796"/>
      <c r="B59" s="758"/>
      <c r="C59" s="758"/>
      <c r="D59" s="758"/>
      <c r="E59" s="758"/>
      <c r="F59" s="758"/>
      <c r="G59" s="758"/>
      <c r="H59" s="758"/>
      <c r="I59" s="759"/>
      <c r="J59" s="760"/>
    </row>
    <row r="60" spans="1:10" x14ac:dyDescent="0.25">
      <c r="A60" s="677"/>
      <c r="B60" s="797"/>
      <c r="C60" s="797"/>
      <c r="D60" s="797"/>
      <c r="E60" s="797"/>
      <c r="F60" s="797"/>
      <c r="G60" s="797"/>
      <c r="H60" s="797"/>
      <c r="I60" s="759"/>
      <c r="J60" s="760"/>
    </row>
    <row r="61" spans="1:10" x14ac:dyDescent="0.25">
      <c r="A61" s="798"/>
      <c r="B61" s="797"/>
      <c r="C61" s="797"/>
      <c r="D61" s="797"/>
      <c r="E61" s="797"/>
      <c r="F61" s="797"/>
      <c r="G61" s="797"/>
      <c r="H61" s="797"/>
      <c r="I61" s="759"/>
      <c r="J61" s="760"/>
    </row>
    <row r="62" spans="1:10" x14ac:dyDescent="0.25">
      <c r="A62" s="606"/>
      <c r="B62" s="758"/>
      <c r="C62" s="758"/>
      <c r="D62" s="758"/>
      <c r="E62" s="758"/>
      <c r="F62" s="758"/>
      <c r="G62" s="758"/>
      <c r="H62" s="758"/>
      <c r="I62" s="759"/>
      <c r="J62" s="760"/>
    </row>
    <row r="63" spans="1:10" x14ac:dyDescent="0.25">
      <c r="A63" s="606"/>
      <c r="B63" s="758"/>
      <c r="C63" s="758"/>
      <c r="D63" s="758"/>
      <c r="E63" s="758"/>
      <c r="F63" s="758"/>
      <c r="G63" s="758"/>
      <c r="H63" s="758"/>
      <c r="I63" s="759"/>
      <c r="J63" s="760"/>
    </row>
    <row r="64" spans="1:10" x14ac:dyDescent="0.25">
      <c r="A64" s="606"/>
      <c r="B64" s="758"/>
      <c r="C64" s="758"/>
      <c r="D64" s="758"/>
      <c r="E64" s="758"/>
      <c r="F64" s="758"/>
      <c r="G64" s="758"/>
      <c r="H64" s="758"/>
      <c r="I64" s="759"/>
      <c r="J64" s="760"/>
    </row>
    <row r="65" spans="1:10" x14ac:dyDescent="0.25">
      <c r="A65" s="606"/>
      <c r="B65" s="758"/>
      <c r="C65" s="758"/>
      <c r="D65" s="758"/>
      <c r="E65" s="758"/>
      <c r="F65" s="758"/>
      <c r="G65" s="758"/>
      <c r="H65" s="758"/>
      <c r="I65" s="759"/>
      <c r="J65" s="760"/>
    </row>
    <row r="66" spans="1:10" x14ac:dyDescent="0.25">
      <c r="A66" s="365"/>
      <c r="B66" s="376"/>
      <c r="C66" s="376"/>
      <c r="D66" s="376"/>
      <c r="E66" s="376"/>
      <c r="F66" s="376"/>
      <c r="G66" s="376"/>
      <c r="H66" s="376"/>
      <c r="I66" s="377"/>
      <c r="J66" s="799"/>
    </row>
    <row r="67" spans="1:10" x14ac:dyDescent="0.25">
      <c r="A67" s="373"/>
      <c r="B67" s="379"/>
      <c r="C67" s="379"/>
      <c r="D67" s="379"/>
      <c r="E67" s="379"/>
      <c r="F67" s="379"/>
      <c r="G67" s="379"/>
      <c r="H67" s="379"/>
      <c r="I67" s="377"/>
      <c r="J67" s="799"/>
    </row>
    <row r="68" spans="1:10" x14ac:dyDescent="0.25">
      <c r="A68" s="373"/>
      <c r="B68" s="379"/>
      <c r="C68" s="379"/>
      <c r="D68" s="379"/>
      <c r="E68" s="379"/>
      <c r="F68" s="379"/>
      <c r="G68" s="379"/>
      <c r="H68" s="379"/>
      <c r="I68" s="377"/>
      <c r="J68" s="799"/>
    </row>
    <row r="69" spans="1:10" x14ac:dyDescent="0.25">
      <c r="A69" s="373"/>
      <c r="B69" s="379"/>
      <c r="C69" s="379"/>
      <c r="D69" s="379"/>
      <c r="E69" s="379"/>
      <c r="F69" s="379"/>
      <c r="G69" s="379"/>
      <c r="H69" s="379"/>
      <c r="I69" s="377"/>
      <c r="J69" s="799"/>
    </row>
    <row r="70" spans="1:10" x14ac:dyDescent="0.25">
      <c r="A70" s="800"/>
      <c r="B70" s="53"/>
      <c r="C70" s="53"/>
      <c r="D70" s="53"/>
      <c r="E70" s="53"/>
      <c r="F70" s="53"/>
      <c r="G70" s="53"/>
      <c r="H70" s="53"/>
      <c r="I70" s="53"/>
      <c r="J70" s="53"/>
    </row>
    <row r="71" spans="1:10" x14ac:dyDescent="0.25">
      <c r="A71" s="800"/>
      <c r="B71" s="800"/>
      <c r="C71" s="800"/>
      <c r="D71" s="800"/>
      <c r="E71" s="800"/>
      <c r="F71" s="800"/>
      <c r="G71" s="53"/>
      <c r="H71" s="53"/>
      <c r="I71" s="53"/>
      <c r="J71" s="53"/>
    </row>
    <row r="72" spans="1:10" x14ac:dyDescent="0.25">
      <c r="A72" s="800"/>
      <c r="B72" s="53"/>
      <c r="C72" s="53"/>
      <c r="D72" s="53"/>
      <c r="E72" s="53"/>
      <c r="F72" s="53"/>
      <c r="G72" s="53"/>
      <c r="H72" s="53"/>
      <c r="I72" s="53"/>
      <c r="J72" s="53"/>
    </row>
    <row r="73" spans="1:10" x14ac:dyDescent="0.25">
      <c r="A73" s="100"/>
      <c r="B73" s="100"/>
      <c r="C73" s="100"/>
      <c r="D73" s="100"/>
      <c r="E73" s="100"/>
      <c r="F73" s="100"/>
      <c r="G73" s="100"/>
      <c r="H73" s="100"/>
      <c r="I73" s="100"/>
      <c r="J73" s="100"/>
    </row>
  </sheetData>
  <mergeCells count="4">
    <mergeCell ref="A31:C31"/>
    <mergeCell ref="B43:B44"/>
    <mergeCell ref="C43:F43"/>
    <mergeCell ref="G43:G44"/>
  </mergeCells>
  <pageMargins left="0.7" right="0.7" top="0.75" bottom="0.75" header="0.3" footer="0.3"/>
  <pageSetup paperSize="9" scale="5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70C0"/>
  </sheetPr>
  <dimension ref="A1:I65"/>
  <sheetViews>
    <sheetView view="pageBreakPreview" zoomScaleNormal="100" zoomScaleSheetLayoutView="100" workbookViewId="0">
      <selection activeCell="A54" sqref="A54"/>
    </sheetView>
  </sheetViews>
  <sheetFormatPr defaultRowHeight="15" x14ac:dyDescent="0.25"/>
  <cols>
    <col min="1" max="1" width="42.1640625" style="1" customWidth="1"/>
    <col min="2" max="6" width="17.83203125" style="1" customWidth="1"/>
    <col min="7" max="9" width="13.6640625" style="1" customWidth="1"/>
    <col min="10" max="16384" width="9.33203125" style="1"/>
  </cols>
  <sheetData>
    <row r="1" spans="1:9" ht="36" customHeight="1" x14ac:dyDescent="0.25">
      <c r="A1" s="2859" t="s">
        <v>986</v>
      </c>
      <c r="B1" s="2859"/>
      <c r="C1" s="2859"/>
      <c r="D1" s="2859"/>
      <c r="E1" s="2859"/>
      <c r="F1" s="801"/>
    </row>
    <row r="2" spans="1:9" ht="46.5" thickBot="1" x14ac:dyDescent="0.3">
      <c r="A2" s="802"/>
      <c r="B2" s="802" t="s">
        <v>987</v>
      </c>
      <c r="C2" s="802" t="s">
        <v>988</v>
      </c>
      <c r="D2" s="802" t="s">
        <v>1301</v>
      </c>
      <c r="E2" s="803" t="s">
        <v>990</v>
      </c>
      <c r="F2" s="804" t="s">
        <v>991</v>
      </c>
    </row>
    <row r="3" spans="1:9" x14ac:dyDescent="0.25">
      <c r="A3" s="805" t="s">
        <v>992</v>
      </c>
      <c r="B3" s="806">
        <v>14333</v>
      </c>
      <c r="C3" s="806">
        <v>4840</v>
      </c>
      <c r="D3" s="806">
        <v>29806</v>
      </c>
      <c r="E3" s="806">
        <v>938</v>
      </c>
      <c r="F3" s="807">
        <v>45.7</v>
      </c>
      <c r="G3" s="808"/>
      <c r="H3" s="808"/>
      <c r="I3" s="808"/>
    </row>
    <row r="4" spans="1:9" x14ac:dyDescent="0.25">
      <c r="A4" s="809" t="s">
        <v>993</v>
      </c>
      <c r="B4" s="806"/>
      <c r="C4" s="806"/>
      <c r="D4" s="806"/>
      <c r="E4" s="806"/>
      <c r="F4" s="807"/>
      <c r="G4" s="808"/>
      <c r="H4" s="808"/>
      <c r="I4" s="808"/>
    </row>
    <row r="5" spans="1:9" x14ac:dyDescent="0.25">
      <c r="A5" s="810" t="s">
        <v>994</v>
      </c>
      <c r="B5" s="806">
        <v>2004</v>
      </c>
      <c r="C5" s="806">
        <v>415</v>
      </c>
      <c r="D5" s="806">
        <v>5934</v>
      </c>
      <c r="E5" s="806">
        <v>89</v>
      </c>
      <c r="F5" s="807">
        <v>16.100000000000001</v>
      </c>
      <c r="G5" s="253"/>
      <c r="H5" s="253"/>
      <c r="I5" s="253"/>
    </row>
    <row r="6" spans="1:9" x14ac:dyDescent="0.25">
      <c r="A6" s="810" t="s">
        <v>995</v>
      </c>
      <c r="B6" s="806">
        <v>3916</v>
      </c>
      <c r="C6" s="806">
        <v>1164</v>
      </c>
      <c r="D6" s="806">
        <v>8547</v>
      </c>
      <c r="E6" s="806">
        <v>263</v>
      </c>
      <c r="F6" s="807">
        <v>30.4</v>
      </c>
      <c r="G6" s="253"/>
      <c r="H6" s="253"/>
      <c r="I6" s="253"/>
    </row>
    <row r="7" spans="1:9" x14ac:dyDescent="0.25">
      <c r="A7" s="810" t="s">
        <v>996</v>
      </c>
      <c r="B7" s="806">
        <v>5009</v>
      </c>
      <c r="C7" s="806">
        <v>1909</v>
      </c>
      <c r="D7" s="806">
        <v>11097</v>
      </c>
      <c r="E7" s="806">
        <v>435</v>
      </c>
      <c r="F7" s="807">
        <v>57.5</v>
      </c>
    </row>
    <row r="8" spans="1:9" x14ac:dyDescent="0.25">
      <c r="A8" s="810" t="s">
        <v>997</v>
      </c>
      <c r="B8" s="806">
        <v>1784</v>
      </c>
      <c r="C8" s="806">
        <v>856</v>
      </c>
      <c r="D8" s="806">
        <v>2638</v>
      </c>
      <c r="E8" s="806">
        <v>124</v>
      </c>
      <c r="F8" s="807">
        <v>87.6</v>
      </c>
    </row>
    <row r="9" spans="1:9" x14ac:dyDescent="0.25">
      <c r="A9" s="810" t="s">
        <v>998</v>
      </c>
      <c r="B9" s="806">
        <v>467</v>
      </c>
      <c r="C9" s="806">
        <v>112</v>
      </c>
      <c r="D9" s="806">
        <v>606</v>
      </c>
      <c r="E9" s="806">
        <v>3</v>
      </c>
      <c r="F9" s="807">
        <v>156.30000000000001</v>
      </c>
    </row>
    <row r="10" spans="1:9" x14ac:dyDescent="0.25">
      <c r="A10" s="810" t="s">
        <v>999</v>
      </c>
      <c r="B10" s="806">
        <v>57</v>
      </c>
      <c r="C10" s="806">
        <v>27</v>
      </c>
      <c r="D10" s="806">
        <v>78</v>
      </c>
      <c r="E10" s="806">
        <v>0</v>
      </c>
      <c r="F10" s="807">
        <v>200.9</v>
      </c>
    </row>
    <row r="11" spans="1:9" x14ac:dyDescent="0.25">
      <c r="A11" s="810" t="s">
        <v>1000</v>
      </c>
      <c r="B11" s="806">
        <v>598</v>
      </c>
      <c r="C11" s="806">
        <v>283</v>
      </c>
      <c r="D11" s="806">
        <v>270</v>
      </c>
      <c r="E11" s="806">
        <v>12</v>
      </c>
      <c r="F11" s="807">
        <v>102.8</v>
      </c>
    </row>
    <row r="12" spans="1:9" x14ac:dyDescent="0.25">
      <c r="A12" s="810" t="s">
        <v>1001</v>
      </c>
      <c r="B12" s="806">
        <v>498</v>
      </c>
      <c r="C12" s="806">
        <v>74</v>
      </c>
      <c r="D12" s="806">
        <v>636</v>
      </c>
      <c r="E12" s="806">
        <v>12</v>
      </c>
      <c r="F12" s="811"/>
    </row>
    <row r="13" spans="1:9" x14ac:dyDescent="0.25">
      <c r="A13" s="809"/>
      <c r="B13" s="806"/>
      <c r="C13" s="806"/>
      <c r="D13" s="806"/>
      <c r="E13" s="806"/>
      <c r="F13" s="807"/>
    </row>
    <row r="14" spans="1:9" x14ac:dyDescent="0.25">
      <c r="A14" s="805" t="s">
        <v>1002</v>
      </c>
      <c r="B14" s="806">
        <v>102656</v>
      </c>
      <c r="C14" s="806">
        <v>64979</v>
      </c>
      <c r="D14" s="806">
        <v>133378</v>
      </c>
      <c r="E14" s="806">
        <v>33906</v>
      </c>
      <c r="F14" s="807">
        <v>36.4</v>
      </c>
    </row>
    <row r="15" spans="1:9" x14ac:dyDescent="0.25">
      <c r="A15" s="809" t="s">
        <v>993</v>
      </c>
      <c r="B15" s="806"/>
      <c r="C15" s="806"/>
      <c r="D15" s="806"/>
      <c r="E15" s="806"/>
      <c r="F15" s="807"/>
    </row>
    <row r="16" spans="1:9" x14ac:dyDescent="0.25">
      <c r="A16" s="810" t="s">
        <v>994</v>
      </c>
      <c r="B16" s="806">
        <v>14040</v>
      </c>
      <c r="C16" s="806">
        <v>6668</v>
      </c>
      <c r="D16" s="806">
        <v>16890</v>
      </c>
      <c r="E16" s="806">
        <v>3650</v>
      </c>
      <c r="F16" s="807">
        <v>8.8000000000000007</v>
      </c>
    </row>
    <row r="17" spans="1:6" x14ac:dyDescent="0.25">
      <c r="A17" s="810" t="s">
        <v>995</v>
      </c>
      <c r="B17" s="806">
        <v>24381</v>
      </c>
      <c r="C17" s="806">
        <v>25304</v>
      </c>
      <c r="D17" s="806">
        <v>38006</v>
      </c>
      <c r="E17" s="806">
        <v>13656</v>
      </c>
      <c r="F17" s="807">
        <v>22.2</v>
      </c>
    </row>
    <row r="18" spans="1:6" x14ac:dyDescent="0.25">
      <c r="A18" s="810" t="s">
        <v>996</v>
      </c>
      <c r="B18" s="806">
        <v>44589</v>
      </c>
      <c r="C18" s="806">
        <v>26244</v>
      </c>
      <c r="D18" s="806">
        <v>56956</v>
      </c>
      <c r="E18" s="806">
        <v>13558</v>
      </c>
      <c r="F18" s="807">
        <v>36.9</v>
      </c>
    </row>
    <row r="19" spans="1:6" x14ac:dyDescent="0.25">
      <c r="A19" s="810" t="s">
        <v>997</v>
      </c>
      <c r="B19" s="806">
        <v>10386</v>
      </c>
      <c r="C19" s="806">
        <v>4474</v>
      </c>
      <c r="D19" s="806">
        <v>12009</v>
      </c>
      <c r="E19" s="806">
        <v>2152</v>
      </c>
      <c r="F19" s="807">
        <v>55.6</v>
      </c>
    </row>
    <row r="20" spans="1:6" x14ac:dyDescent="0.25">
      <c r="A20" s="810" t="s">
        <v>998</v>
      </c>
      <c r="B20" s="806">
        <v>3747</v>
      </c>
      <c r="C20" s="806">
        <v>883</v>
      </c>
      <c r="D20" s="806">
        <v>4041</v>
      </c>
      <c r="E20" s="806">
        <v>449</v>
      </c>
      <c r="F20" s="807">
        <v>100.1</v>
      </c>
    </row>
    <row r="21" spans="1:6" x14ac:dyDescent="0.25">
      <c r="A21" s="810" t="s">
        <v>999</v>
      </c>
      <c r="B21" s="806">
        <v>648</v>
      </c>
      <c r="C21" s="806">
        <v>229</v>
      </c>
      <c r="D21" s="806">
        <v>659</v>
      </c>
      <c r="E21" s="806">
        <v>111</v>
      </c>
      <c r="F21" s="807">
        <v>135.69999999999999</v>
      </c>
    </row>
    <row r="22" spans="1:6" x14ac:dyDescent="0.25">
      <c r="A22" s="810" t="s">
        <v>1000</v>
      </c>
      <c r="B22" s="806">
        <v>814</v>
      </c>
      <c r="C22" s="806">
        <v>563</v>
      </c>
      <c r="D22" s="806">
        <v>962</v>
      </c>
      <c r="E22" s="806">
        <v>327</v>
      </c>
      <c r="F22" s="807">
        <v>62</v>
      </c>
    </row>
    <row r="23" spans="1:6" x14ac:dyDescent="0.25">
      <c r="A23" s="810" t="s">
        <v>1001</v>
      </c>
      <c r="B23" s="806">
        <v>4051</v>
      </c>
      <c r="C23" s="806">
        <v>614</v>
      </c>
      <c r="D23" s="806">
        <v>3855</v>
      </c>
      <c r="E23" s="806">
        <v>3</v>
      </c>
      <c r="F23" s="807">
        <v>141.1</v>
      </c>
    </row>
    <row r="24" spans="1:6" x14ac:dyDescent="0.25">
      <c r="A24" s="809"/>
      <c r="B24" s="806"/>
      <c r="C24" s="806"/>
      <c r="D24" s="806"/>
      <c r="E24" s="806"/>
      <c r="F24" s="807"/>
    </row>
    <row r="25" spans="1:6" x14ac:dyDescent="0.25">
      <c r="A25" s="805" t="s">
        <v>1003</v>
      </c>
      <c r="B25" s="806">
        <v>30609</v>
      </c>
      <c r="C25" s="806">
        <v>2827</v>
      </c>
      <c r="D25" s="806">
        <v>37861</v>
      </c>
      <c r="E25" s="806">
        <v>960</v>
      </c>
      <c r="F25" s="807">
        <v>18.899999999999999</v>
      </c>
    </row>
    <row r="26" spans="1:6" x14ac:dyDescent="0.25">
      <c r="A26" s="809" t="s">
        <v>993</v>
      </c>
      <c r="B26" s="806"/>
      <c r="C26" s="806"/>
      <c r="D26" s="806"/>
      <c r="E26" s="806"/>
      <c r="F26" s="807"/>
    </row>
    <row r="27" spans="1:6" x14ac:dyDescent="0.25">
      <c r="A27" s="810" t="s">
        <v>994</v>
      </c>
      <c r="B27" s="806">
        <v>12670</v>
      </c>
      <c r="C27" s="806">
        <v>628</v>
      </c>
      <c r="D27" s="806">
        <v>14444</v>
      </c>
      <c r="E27" s="806">
        <v>413</v>
      </c>
      <c r="F27" s="807">
        <v>8.1</v>
      </c>
    </row>
    <row r="28" spans="1:6" x14ac:dyDescent="0.25">
      <c r="A28" s="810" t="s">
        <v>995</v>
      </c>
      <c r="B28" s="806">
        <v>17504</v>
      </c>
      <c r="C28" s="806">
        <v>967</v>
      </c>
      <c r="D28" s="806">
        <v>21435</v>
      </c>
      <c r="E28" s="806">
        <v>258</v>
      </c>
      <c r="F28" s="807">
        <v>21.4</v>
      </c>
    </row>
    <row r="29" spans="1:6" x14ac:dyDescent="0.25">
      <c r="A29" s="810" t="s">
        <v>996</v>
      </c>
      <c r="B29" s="806">
        <v>255</v>
      </c>
      <c r="C29" s="806">
        <v>718</v>
      </c>
      <c r="D29" s="806">
        <v>1656</v>
      </c>
      <c r="E29" s="806">
        <v>141</v>
      </c>
      <c r="F29" s="807">
        <v>56.4</v>
      </c>
    </row>
    <row r="30" spans="1:6" x14ac:dyDescent="0.25">
      <c r="A30" s="810" t="s">
        <v>997</v>
      </c>
      <c r="B30" s="806">
        <v>109</v>
      </c>
      <c r="C30" s="806">
        <v>328</v>
      </c>
      <c r="D30" s="806">
        <v>205</v>
      </c>
      <c r="E30" s="806">
        <v>108</v>
      </c>
      <c r="F30" s="807">
        <v>131.9</v>
      </c>
    </row>
    <row r="31" spans="1:6" x14ac:dyDescent="0.25">
      <c r="A31" s="810" t="s">
        <v>998</v>
      </c>
      <c r="B31" s="806">
        <v>30</v>
      </c>
      <c r="C31" s="806">
        <v>52</v>
      </c>
      <c r="D31" s="806">
        <v>36</v>
      </c>
      <c r="E31" s="806">
        <v>13</v>
      </c>
      <c r="F31" s="807">
        <v>212.2</v>
      </c>
    </row>
    <row r="32" spans="1:6" x14ac:dyDescent="0.25">
      <c r="A32" s="810" t="s">
        <v>999</v>
      </c>
      <c r="B32" s="806">
        <v>0</v>
      </c>
      <c r="C32" s="806">
        <v>3</v>
      </c>
      <c r="D32" s="806">
        <v>2</v>
      </c>
      <c r="E32" s="806">
        <v>1</v>
      </c>
      <c r="F32" s="807">
        <v>269.60000000000002</v>
      </c>
    </row>
    <row r="33" spans="1:6" x14ac:dyDescent="0.25">
      <c r="A33" s="810" t="s">
        <v>1000</v>
      </c>
      <c r="B33" s="806">
        <v>41</v>
      </c>
      <c r="C33" s="806">
        <v>131</v>
      </c>
      <c r="D33" s="806">
        <v>83</v>
      </c>
      <c r="E33" s="806">
        <v>26</v>
      </c>
      <c r="F33" s="807">
        <v>137.69999999999999</v>
      </c>
    </row>
    <row r="34" spans="1:6" x14ac:dyDescent="0.25">
      <c r="A34" s="810" t="s">
        <v>1001</v>
      </c>
      <c r="B34" s="806">
        <v>0</v>
      </c>
      <c r="C34" s="806"/>
      <c r="D34" s="806">
        <v>0</v>
      </c>
      <c r="E34" s="811"/>
      <c r="F34" s="807"/>
    </row>
    <row r="35" spans="1:6" x14ac:dyDescent="0.25">
      <c r="A35" s="809"/>
      <c r="B35" s="806"/>
      <c r="C35" s="806"/>
      <c r="D35" s="806"/>
      <c r="E35" s="806"/>
      <c r="F35" s="807"/>
    </row>
    <row r="36" spans="1:6" x14ac:dyDescent="0.25">
      <c r="A36" s="805" t="s">
        <v>1004</v>
      </c>
      <c r="B36" s="806">
        <v>139919</v>
      </c>
      <c r="C36" s="806">
        <v>8768</v>
      </c>
      <c r="D36" s="806">
        <v>145399</v>
      </c>
      <c r="E36" s="806">
        <v>5480</v>
      </c>
      <c r="F36" s="806" t="s">
        <v>1302</v>
      </c>
    </row>
    <row r="37" spans="1:6" x14ac:dyDescent="0.25">
      <c r="A37" s="809" t="s">
        <v>993</v>
      </c>
      <c r="B37" s="806"/>
      <c r="C37" s="806"/>
      <c r="D37" s="806"/>
      <c r="E37" s="806"/>
      <c r="F37" s="807"/>
    </row>
    <row r="38" spans="1:6" x14ac:dyDescent="0.25">
      <c r="A38" s="810" t="s">
        <v>1303</v>
      </c>
      <c r="B38" s="806">
        <v>91653</v>
      </c>
      <c r="C38" s="806">
        <v>7025</v>
      </c>
      <c r="D38" s="806">
        <v>96172</v>
      </c>
      <c r="E38" s="806">
        <v>4520</v>
      </c>
      <c r="F38" s="807">
        <v>3.5</v>
      </c>
    </row>
    <row r="39" spans="1:6" x14ac:dyDescent="0.25">
      <c r="A39" s="810" t="s">
        <v>1304</v>
      </c>
      <c r="B39" s="806">
        <v>28970</v>
      </c>
      <c r="C39" s="806">
        <v>1058</v>
      </c>
      <c r="D39" s="806">
        <v>29610</v>
      </c>
      <c r="E39" s="806">
        <v>641</v>
      </c>
      <c r="F39" s="807">
        <v>8</v>
      </c>
    </row>
    <row r="40" spans="1:6" x14ac:dyDescent="0.25">
      <c r="A40" s="810" t="s">
        <v>1305</v>
      </c>
      <c r="B40" s="806">
        <v>12061</v>
      </c>
      <c r="C40" s="806">
        <v>339</v>
      </c>
      <c r="D40" s="806">
        <v>12228</v>
      </c>
      <c r="E40" s="806">
        <v>167</v>
      </c>
      <c r="F40" s="807">
        <v>16.2</v>
      </c>
    </row>
    <row r="41" spans="1:6" x14ac:dyDescent="0.25">
      <c r="A41" s="810" t="s">
        <v>1306</v>
      </c>
      <c r="B41" s="806">
        <v>3585</v>
      </c>
      <c r="C41" s="806">
        <v>194</v>
      </c>
      <c r="D41" s="806">
        <v>3676</v>
      </c>
      <c r="E41" s="806">
        <v>90</v>
      </c>
      <c r="F41" s="807">
        <v>31.1</v>
      </c>
    </row>
    <row r="42" spans="1:6" x14ac:dyDescent="0.25">
      <c r="A42" s="810" t="s">
        <v>1307</v>
      </c>
      <c r="B42" s="806">
        <v>1407</v>
      </c>
      <c r="C42" s="806">
        <v>126</v>
      </c>
      <c r="D42" s="806">
        <v>1456</v>
      </c>
      <c r="E42" s="806">
        <v>50</v>
      </c>
      <c r="F42" s="807">
        <v>65.8</v>
      </c>
    </row>
    <row r="43" spans="1:6" x14ac:dyDescent="0.25">
      <c r="A43" s="810" t="s">
        <v>1308</v>
      </c>
      <c r="B43" s="806">
        <v>776</v>
      </c>
      <c r="C43" s="806">
        <v>18</v>
      </c>
      <c r="D43" s="806">
        <v>784</v>
      </c>
      <c r="E43" s="806">
        <v>7</v>
      </c>
      <c r="F43" s="807">
        <v>90.3</v>
      </c>
    </row>
    <row r="44" spans="1:6" x14ac:dyDescent="0.25">
      <c r="A44" s="810" t="s">
        <v>1309</v>
      </c>
      <c r="B44" s="806">
        <v>28</v>
      </c>
      <c r="C44" s="806">
        <v>2</v>
      </c>
      <c r="D44" s="806">
        <v>29</v>
      </c>
      <c r="E44" s="806">
        <v>1</v>
      </c>
      <c r="F44" s="807">
        <v>30.3</v>
      </c>
    </row>
    <row r="45" spans="1:6" x14ac:dyDescent="0.25">
      <c r="A45" s="810" t="s">
        <v>1001</v>
      </c>
      <c r="B45" s="806">
        <v>1439</v>
      </c>
      <c r="C45" s="806">
        <v>6</v>
      </c>
      <c r="D45" s="806">
        <v>1444</v>
      </c>
      <c r="E45" s="806">
        <v>4</v>
      </c>
      <c r="F45" s="807">
        <v>137.80000000000001</v>
      </c>
    </row>
    <row r="46" spans="1:6" x14ac:dyDescent="0.25">
      <c r="A46" s="809"/>
      <c r="B46" s="806"/>
      <c r="C46" s="806"/>
      <c r="D46" s="806"/>
      <c r="E46" s="806"/>
      <c r="F46" s="807"/>
    </row>
    <row r="47" spans="1:6" x14ac:dyDescent="0.25">
      <c r="A47" s="805" t="s">
        <v>1005</v>
      </c>
      <c r="B47" s="806">
        <v>25119</v>
      </c>
      <c r="C47" s="806">
        <v>12610</v>
      </c>
      <c r="D47" s="806">
        <v>31951</v>
      </c>
      <c r="E47" s="806">
        <v>8033</v>
      </c>
      <c r="F47" s="807">
        <v>29.5</v>
      </c>
    </row>
    <row r="48" spans="1:6" x14ac:dyDescent="0.25">
      <c r="A48" s="809" t="s">
        <v>1035</v>
      </c>
      <c r="B48" s="806"/>
      <c r="C48" s="806"/>
      <c r="D48" s="806"/>
      <c r="E48" s="806"/>
      <c r="F48" s="807"/>
    </row>
    <row r="49" spans="1:6" x14ac:dyDescent="0.25">
      <c r="A49" s="810" t="s">
        <v>1303</v>
      </c>
      <c r="B49" s="806">
        <v>7289</v>
      </c>
      <c r="C49" s="806">
        <v>6956</v>
      </c>
      <c r="D49" s="806">
        <v>11561</v>
      </c>
      <c r="E49" s="806">
        <v>4444</v>
      </c>
      <c r="F49" s="807">
        <v>9.1</v>
      </c>
    </row>
    <row r="50" spans="1:6" x14ac:dyDescent="0.25">
      <c r="A50" s="810" t="s">
        <v>1304</v>
      </c>
      <c r="B50" s="806">
        <v>5986</v>
      </c>
      <c r="C50" s="806">
        <v>2885</v>
      </c>
      <c r="D50" s="806">
        <v>7540</v>
      </c>
      <c r="E50" s="806">
        <v>1838</v>
      </c>
      <c r="F50" s="807">
        <v>19.100000000000001</v>
      </c>
    </row>
    <row r="51" spans="1:6" x14ac:dyDescent="0.25">
      <c r="A51" s="810" t="s">
        <v>1305</v>
      </c>
      <c r="B51" s="806">
        <v>3912</v>
      </c>
      <c r="C51" s="806">
        <v>1392</v>
      </c>
      <c r="D51" s="806">
        <v>4479</v>
      </c>
      <c r="E51" s="806">
        <v>913</v>
      </c>
      <c r="F51" s="807">
        <v>30.9</v>
      </c>
    </row>
    <row r="52" spans="1:6" x14ac:dyDescent="0.25">
      <c r="A52" s="810" t="s">
        <v>1306</v>
      </c>
      <c r="B52" s="806">
        <v>2800</v>
      </c>
      <c r="C52" s="806">
        <v>724</v>
      </c>
      <c r="D52" s="806">
        <v>3045</v>
      </c>
      <c r="E52" s="806">
        <v>470</v>
      </c>
      <c r="F52" s="807">
        <v>37.1</v>
      </c>
    </row>
    <row r="53" spans="1:6" x14ac:dyDescent="0.25">
      <c r="A53" s="810" t="s">
        <v>1307</v>
      </c>
      <c r="B53" s="806">
        <v>2477</v>
      </c>
      <c r="C53" s="806">
        <v>293</v>
      </c>
      <c r="D53" s="806">
        <v>2595</v>
      </c>
      <c r="E53" s="806">
        <v>192</v>
      </c>
      <c r="F53" s="807">
        <v>39.9</v>
      </c>
    </row>
    <row r="54" spans="1:6" x14ac:dyDescent="0.25">
      <c r="A54" s="810" t="s">
        <v>1308</v>
      </c>
      <c r="B54" s="806">
        <v>1733</v>
      </c>
      <c r="C54" s="806">
        <v>122</v>
      </c>
      <c r="D54" s="806">
        <v>1726</v>
      </c>
      <c r="E54" s="806">
        <v>75</v>
      </c>
      <c r="F54" s="807">
        <v>54.1</v>
      </c>
    </row>
    <row r="55" spans="1:6" x14ac:dyDescent="0.25">
      <c r="A55" s="810" t="s">
        <v>1309</v>
      </c>
      <c r="B55" s="806">
        <v>81</v>
      </c>
      <c r="C55" s="806">
        <v>113</v>
      </c>
      <c r="D55" s="806">
        <v>114</v>
      </c>
      <c r="E55" s="806">
        <v>30</v>
      </c>
      <c r="F55" s="807">
        <v>44.3</v>
      </c>
    </row>
    <row r="56" spans="1:6" x14ac:dyDescent="0.25">
      <c r="A56" s="810" t="s">
        <v>1001</v>
      </c>
      <c r="B56" s="806">
        <v>841</v>
      </c>
      <c r="C56" s="806">
        <v>125</v>
      </c>
      <c r="D56" s="806">
        <v>891</v>
      </c>
      <c r="E56" s="806">
        <v>71</v>
      </c>
      <c r="F56" s="807">
        <v>270.10000000000002</v>
      </c>
    </row>
    <row r="57" spans="1:6" x14ac:dyDescent="0.25">
      <c r="A57" s="810"/>
      <c r="B57" s="806"/>
      <c r="C57" s="806"/>
      <c r="D57" s="806"/>
      <c r="E57" s="806"/>
      <c r="F57" s="807"/>
    </row>
    <row r="58" spans="1:6" x14ac:dyDescent="0.25">
      <c r="A58" s="812" t="s">
        <v>1006</v>
      </c>
      <c r="B58" s="806">
        <v>2118</v>
      </c>
      <c r="C58" s="806">
        <v>28</v>
      </c>
      <c r="D58" s="806">
        <v>1841</v>
      </c>
      <c r="E58" s="806">
        <v>8</v>
      </c>
      <c r="F58" s="807">
        <v>100</v>
      </c>
    </row>
    <row r="59" spans="1:6" x14ac:dyDescent="0.25">
      <c r="A59" s="2860" t="s">
        <v>1007</v>
      </c>
      <c r="B59" s="2860"/>
      <c r="C59" s="2860"/>
      <c r="D59" s="2860"/>
      <c r="E59" s="2860"/>
      <c r="F59" s="2860"/>
    </row>
    <row r="60" spans="1:6" x14ac:dyDescent="0.25">
      <c r="A60" s="813" t="s">
        <v>1008</v>
      </c>
      <c r="B60" s="814"/>
      <c r="C60" s="814"/>
      <c r="D60" s="814"/>
      <c r="E60" s="814"/>
      <c r="F60" s="814"/>
    </row>
    <row r="61" spans="1:6" x14ac:dyDescent="0.25">
      <c r="A61" s="815"/>
      <c r="B61" s="816"/>
      <c r="C61" s="816"/>
      <c r="D61" s="816"/>
      <c r="E61" s="816"/>
      <c r="F61" s="817"/>
    </row>
    <row r="62" spans="1:6" x14ac:dyDescent="0.25">
      <c r="A62" s="628"/>
      <c r="B62" s="628"/>
      <c r="C62" s="628"/>
      <c r="D62" s="628"/>
      <c r="E62" s="628"/>
      <c r="F62" s="801"/>
    </row>
    <row r="63" spans="1:6" x14ac:dyDescent="0.25">
      <c r="A63" s="628"/>
      <c r="B63" s="628"/>
      <c r="C63" s="628"/>
      <c r="D63" s="628"/>
      <c r="E63" s="628"/>
      <c r="F63" s="801"/>
    </row>
    <row r="64" spans="1:6" x14ac:dyDescent="0.25">
      <c r="A64" s="100"/>
      <c r="B64" s="100"/>
      <c r="C64" s="100"/>
      <c r="D64" s="100"/>
      <c r="E64" s="100"/>
      <c r="F64" s="818"/>
    </row>
    <row r="65" spans="1:6" x14ac:dyDescent="0.25">
      <c r="A65" s="100"/>
      <c r="B65" s="100"/>
      <c r="C65" s="100"/>
      <c r="D65" s="100"/>
      <c r="E65" s="100"/>
      <c r="F65" s="818"/>
    </row>
  </sheetData>
  <mergeCells count="2">
    <mergeCell ref="A1:E1"/>
    <mergeCell ref="A59:F59"/>
  </mergeCells>
  <pageMargins left="0.7" right="0.7" top="0.75" bottom="0.75" header="0.3" footer="0.3"/>
  <pageSetup paperSize="9"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70C0"/>
  </sheetPr>
  <dimension ref="A1:J59"/>
  <sheetViews>
    <sheetView view="pageBreakPreview" zoomScaleNormal="100" zoomScaleSheetLayoutView="100" workbookViewId="0">
      <selection activeCell="A54" sqref="A54"/>
    </sheetView>
  </sheetViews>
  <sheetFormatPr defaultRowHeight="14.25" customHeight="1" x14ac:dyDescent="0.25"/>
  <cols>
    <col min="1" max="1" width="51.1640625" style="1" bestFit="1" customWidth="1"/>
    <col min="2" max="10" width="9.6640625" style="1" customWidth="1"/>
    <col min="11" max="16384" width="9.33203125" style="1"/>
  </cols>
  <sheetData>
    <row r="1" spans="1:10" ht="14.25" customHeight="1" x14ac:dyDescent="0.25">
      <c r="A1" s="2859" t="s">
        <v>1013</v>
      </c>
      <c r="B1" s="2859"/>
      <c r="C1" s="2859"/>
      <c r="D1" s="2859"/>
      <c r="E1" s="628"/>
      <c r="F1" s="628"/>
      <c r="G1" s="696"/>
      <c r="H1" s="696"/>
      <c r="I1" s="628"/>
      <c r="J1" s="72"/>
    </row>
    <row r="2" spans="1:10" ht="14.25" customHeight="1" thickBot="1" x14ac:dyDescent="0.3">
      <c r="A2" s="863"/>
      <c r="B2" s="863"/>
      <c r="C2" s="863"/>
      <c r="D2" s="863"/>
      <c r="E2" s="628"/>
      <c r="F2" s="628"/>
      <c r="G2" s="696"/>
      <c r="H2" s="696"/>
      <c r="I2" s="628"/>
      <c r="J2" s="72"/>
    </row>
    <row r="3" spans="1:10" ht="14.25" customHeight="1" thickBot="1" x14ac:dyDescent="0.3">
      <c r="A3" s="864" t="s">
        <v>142</v>
      </c>
      <c r="B3" s="562" t="s">
        <v>619</v>
      </c>
      <c r="C3" s="562" t="s">
        <v>143</v>
      </c>
      <c r="D3" s="562" t="s">
        <v>144</v>
      </c>
      <c r="E3" s="562" t="s">
        <v>145</v>
      </c>
      <c r="F3" s="562" t="s">
        <v>146</v>
      </c>
      <c r="G3" s="563" t="s">
        <v>147</v>
      </c>
      <c r="H3" s="563" t="s">
        <v>148</v>
      </c>
      <c r="I3" s="563" t="s">
        <v>149</v>
      </c>
      <c r="J3" s="563" t="s">
        <v>150</v>
      </c>
    </row>
    <row r="4" spans="1:10" ht="14.25" customHeight="1" x14ac:dyDescent="0.25">
      <c r="A4" s="865" t="s">
        <v>879</v>
      </c>
      <c r="B4" s="631">
        <v>107512</v>
      </c>
      <c r="C4" s="631">
        <v>111732</v>
      </c>
      <c r="D4" s="631">
        <v>116573</v>
      </c>
      <c r="E4" s="631">
        <v>115563</v>
      </c>
      <c r="F4" s="631">
        <v>116978</v>
      </c>
      <c r="G4" s="631">
        <v>116937</v>
      </c>
      <c r="H4" s="631">
        <v>117383</v>
      </c>
      <c r="I4" s="631">
        <v>124240</v>
      </c>
      <c r="J4" s="632">
        <v>119029</v>
      </c>
    </row>
    <row r="5" spans="1:10" ht="14.25" customHeight="1" x14ac:dyDescent="0.25">
      <c r="A5" s="866" t="s">
        <v>591</v>
      </c>
      <c r="B5" s="634"/>
      <c r="C5" s="634"/>
      <c r="D5" s="634"/>
      <c r="E5" s="634"/>
      <c r="F5" s="634"/>
      <c r="G5" s="634"/>
      <c r="H5" s="634"/>
      <c r="I5" s="634"/>
      <c r="J5" s="635"/>
    </row>
    <row r="6" spans="1:10" ht="14.25" customHeight="1" x14ac:dyDescent="0.25">
      <c r="A6" s="867" t="s">
        <v>1014</v>
      </c>
      <c r="B6" s="634">
        <v>24254</v>
      </c>
      <c r="C6" s="634">
        <v>25698</v>
      </c>
      <c r="D6" s="634">
        <v>28844</v>
      </c>
      <c r="E6" s="634">
        <v>28667</v>
      </c>
      <c r="F6" s="634">
        <v>28459</v>
      </c>
      <c r="G6" s="634">
        <v>27809</v>
      </c>
      <c r="H6" s="634">
        <v>28607</v>
      </c>
      <c r="I6" s="634">
        <v>29702</v>
      </c>
      <c r="J6" s="634">
        <v>25442</v>
      </c>
    </row>
    <row r="7" spans="1:10" ht="14.25" customHeight="1" x14ac:dyDescent="0.25">
      <c r="A7" s="867" t="s">
        <v>1015</v>
      </c>
      <c r="B7" s="634">
        <v>2802</v>
      </c>
      <c r="C7" s="634">
        <v>2891</v>
      </c>
      <c r="D7" s="634">
        <v>2984</v>
      </c>
      <c r="E7" s="634">
        <v>3019</v>
      </c>
      <c r="F7" s="634">
        <v>3003</v>
      </c>
      <c r="G7" s="634">
        <v>3070</v>
      </c>
      <c r="H7" s="634">
        <v>3100</v>
      </c>
      <c r="I7" s="634">
        <v>3132</v>
      </c>
      <c r="J7" s="634">
        <v>3128</v>
      </c>
    </row>
    <row r="8" spans="1:10" ht="14.25" customHeight="1" x14ac:dyDescent="0.25">
      <c r="A8" s="867" t="s">
        <v>1016</v>
      </c>
      <c r="B8" s="635">
        <v>2445</v>
      </c>
      <c r="C8" s="635">
        <v>2429</v>
      </c>
      <c r="D8" s="635">
        <v>2480</v>
      </c>
      <c r="E8" s="635">
        <v>2476</v>
      </c>
      <c r="F8" s="635">
        <v>2512</v>
      </c>
      <c r="G8" s="635">
        <v>2478</v>
      </c>
      <c r="H8" s="635">
        <v>2553</v>
      </c>
      <c r="I8" s="635">
        <v>2581</v>
      </c>
      <c r="J8" s="635">
        <v>2571</v>
      </c>
    </row>
    <row r="9" spans="1:10" ht="14.25" customHeight="1" x14ac:dyDescent="0.25">
      <c r="A9" s="867" t="s">
        <v>1017</v>
      </c>
      <c r="B9" s="635">
        <v>19</v>
      </c>
      <c r="C9" s="635">
        <v>15</v>
      </c>
      <c r="D9" s="635">
        <v>23</v>
      </c>
      <c r="E9" s="635">
        <v>25</v>
      </c>
      <c r="F9" s="635">
        <v>41</v>
      </c>
      <c r="G9" s="635">
        <v>46</v>
      </c>
      <c r="H9" s="635">
        <v>41</v>
      </c>
      <c r="I9" s="635">
        <v>57</v>
      </c>
      <c r="J9" s="635">
        <v>40</v>
      </c>
    </row>
    <row r="10" spans="1:10" ht="14.25" customHeight="1" x14ac:dyDescent="0.25">
      <c r="A10" s="866" t="s">
        <v>588</v>
      </c>
      <c r="B10" s="635"/>
      <c r="C10" s="635"/>
      <c r="D10" s="635"/>
      <c r="E10" s="635"/>
      <c r="F10" s="635"/>
      <c r="G10" s="635"/>
      <c r="H10" s="635"/>
      <c r="I10" s="635"/>
      <c r="J10" s="635"/>
    </row>
    <row r="11" spans="1:10" ht="14.25" customHeight="1" x14ac:dyDescent="0.25">
      <c r="A11" s="867" t="s">
        <v>76</v>
      </c>
      <c r="B11" s="635">
        <v>22309</v>
      </c>
      <c r="C11" s="635">
        <v>26280</v>
      </c>
      <c r="D11" s="635">
        <v>26882</v>
      </c>
      <c r="E11" s="635">
        <v>26860</v>
      </c>
      <c r="F11" s="635">
        <v>26816</v>
      </c>
      <c r="G11" s="635">
        <v>27328</v>
      </c>
      <c r="H11" s="635">
        <v>25851</v>
      </c>
      <c r="I11" s="635">
        <v>29456</v>
      </c>
      <c r="J11" s="635">
        <v>30828</v>
      </c>
    </row>
    <row r="12" spans="1:10" ht="14.25" customHeight="1" x14ac:dyDescent="0.25">
      <c r="A12" s="867" t="s">
        <v>1018</v>
      </c>
      <c r="B12" s="635">
        <v>3185</v>
      </c>
      <c r="C12" s="635">
        <v>3174</v>
      </c>
      <c r="D12" s="635">
        <v>3188</v>
      </c>
      <c r="E12" s="635">
        <v>3117</v>
      </c>
      <c r="F12" s="635">
        <v>3101</v>
      </c>
      <c r="G12" s="635">
        <v>3047</v>
      </c>
      <c r="H12" s="635">
        <v>3128</v>
      </c>
      <c r="I12" s="635">
        <v>2993</v>
      </c>
      <c r="J12" s="635">
        <v>3065</v>
      </c>
    </row>
    <row r="13" spans="1:10" ht="14.25" customHeight="1" x14ac:dyDescent="0.25">
      <c r="A13" s="867" t="s">
        <v>1312</v>
      </c>
      <c r="B13" s="635">
        <v>2215</v>
      </c>
      <c r="C13" s="635"/>
      <c r="D13" s="635"/>
      <c r="E13" s="635"/>
      <c r="F13" s="635"/>
      <c r="G13" s="635"/>
      <c r="H13" s="635"/>
      <c r="I13" s="635"/>
      <c r="J13" s="635"/>
    </row>
    <row r="14" spans="1:10" ht="14.25" customHeight="1" x14ac:dyDescent="0.25">
      <c r="A14" s="867" t="s">
        <v>1019</v>
      </c>
      <c r="B14" s="635">
        <v>33</v>
      </c>
      <c r="C14" s="635">
        <v>31</v>
      </c>
      <c r="D14" s="635">
        <v>29</v>
      </c>
      <c r="E14" s="635">
        <v>29</v>
      </c>
      <c r="F14" s="635">
        <v>29</v>
      </c>
      <c r="G14" s="635">
        <v>28</v>
      </c>
      <c r="H14" s="635">
        <v>63</v>
      </c>
      <c r="I14" s="635">
        <v>33</v>
      </c>
      <c r="J14" s="635">
        <v>31</v>
      </c>
    </row>
    <row r="15" spans="1:10" ht="14.25" customHeight="1" x14ac:dyDescent="0.25">
      <c r="A15" s="866" t="s">
        <v>586</v>
      </c>
      <c r="B15" s="635"/>
      <c r="C15" s="635"/>
      <c r="D15" s="635"/>
      <c r="E15" s="635"/>
      <c r="F15" s="635"/>
      <c r="G15" s="635"/>
      <c r="H15" s="635"/>
      <c r="I15" s="635"/>
      <c r="J15" s="635"/>
    </row>
    <row r="16" spans="1:10" ht="14.25" customHeight="1" x14ac:dyDescent="0.25">
      <c r="A16" s="867" t="s">
        <v>1020</v>
      </c>
      <c r="B16" s="635">
        <v>13904</v>
      </c>
      <c r="C16" s="635">
        <v>13990</v>
      </c>
      <c r="D16" s="635">
        <v>14787</v>
      </c>
      <c r="E16" s="635">
        <v>14673</v>
      </c>
      <c r="F16" s="635">
        <v>15528</v>
      </c>
      <c r="G16" s="635">
        <v>15865</v>
      </c>
      <c r="H16" s="635">
        <v>15764</v>
      </c>
      <c r="I16" s="635">
        <v>16701</v>
      </c>
      <c r="J16" s="635">
        <v>16617</v>
      </c>
    </row>
    <row r="17" spans="1:10" ht="14.25" customHeight="1" x14ac:dyDescent="0.25">
      <c r="A17" s="867" t="s">
        <v>81</v>
      </c>
      <c r="B17" s="635">
        <v>10523</v>
      </c>
      <c r="C17" s="635">
        <v>10688</v>
      </c>
      <c r="D17" s="635">
        <v>10984</v>
      </c>
      <c r="E17" s="635">
        <v>10858</v>
      </c>
      <c r="F17" s="635">
        <v>11118</v>
      </c>
      <c r="G17" s="635">
        <v>10940</v>
      </c>
      <c r="H17" s="635">
        <v>11278</v>
      </c>
      <c r="I17" s="635">
        <v>11940</v>
      </c>
      <c r="J17" s="635">
        <v>11054</v>
      </c>
    </row>
    <row r="18" spans="1:10" ht="14.25" customHeight="1" x14ac:dyDescent="0.25">
      <c r="A18" s="866" t="s">
        <v>589</v>
      </c>
      <c r="B18" s="635"/>
      <c r="C18" s="635"/>
      <c r="D18" s="635"/>
      <c r="E18" s="635"/>
      <c r="F18" s="635"/>
      <c r="G18" s="635"/>
      <c r="H18" s="635"/>
      <c r="I18" s="635"/>
      <c r="J18" s="635"/>
    </row>
    <row r="19" spans="1:10" ht="14.25" customHeight="1" x14ac:dyDescent="0.25">
      <c r="A19" s="867" t="s">
        <v>77</v>
      </c>
      <c r="B19" s="635">
        <v>16304</v>
      </c>
      <c r="C19" s="635">
        <v>16799</v>
      </c>
      <c r="D19" s="635">
        <v>16576</v>
      </c>
      <c r="E19" s="635">
        <v>16439</v>
      </c>
      <c r="F19" s="635">
        <v>16480</v>
      </c>
      <c r="G19" s="635">
        <v>15835</v>
      </c>
      <c r="H19" s="635">
        <v>16419</v>
      </c>
      <c r="I19" s="635">
        <v>16738</v>
      </c>
      <c r="J19" s="635">
        <v>15902</v>
      </c>
    </row>
    <row r="20" spans="1:10" ht="14.25" customHeight="1" x14ac:dyDescent="0.25">
      <c r="A20" s="867" t="s">
        <v>1021</v>
      </c>
      <c r="B20" s="635">
        <v>1200</v>
      </c>
      <c r="C20" s="635">
        <v>1344</v>
      </c>
      <c r="D20" s="635">
        <v>1344</v>
      </c>
      <c r="E20" s="635">
        <v>1234</v>
      </c>
      <c r="F20" s="635">
        <v>1241</v>
      </c>
      <c r="G20" s="635">
        <v>1206</v>
      </c>
      <c r="H20" s="635">
        <v>1418</v>
      </c>
      <c r="I20" s="635">
        <v>1431</v>
      </c>
      <c r="J20" s="635">
        <v>1355</v>
      </c>
    </row>
    <row r="21" spans="1:10" ht="14.25" customHeight="1" x14ac:dyDescent="0.25">
      <c r="A21" s="867" t="s">
        <v>1022</v>
      </c>
      <c r="B21" s="635">
        <v>2048</v>
      </c>
      <c r="C21" s="635">
        <v>2066</v>
      </c>
      <c r="D21" s="635">
        <v>1984</v>
      </c>
      <c r="E21" s="635">
        <v>1821</v>
      </c>
      <c r="F21" s="635">
        <v>1764</v>
      </c>
      <c r="G21" s="635">
        <v>1784</v>
      </c>
      <c r="H21" s="635">
        <v>1889</v>
      </c>
      <c r="I21" s="635">
        <v>1888</v>
      </c>
      <c r="J21" s="635">
        <v>1710</v>
      </c>
    </row>
    <row r="22" spans="1:10" ht="14.25" customHeight="1" x14ac:dyDescent="0.25">
      <c r="A22" s="866" t="s">
        <v>1023</v>
      </c>
      <c r="B22" s="635"/>
      <c r="C22" s="635"/>
      <c r="D22" s="635"/>
      <c r="E22" s="635"/>
      <c r="F22" s="635"/>
      <c r="G22" s="635"/>
      <c r="H22" s="635"/>
      <c r="I22" s="635"/>
      <c r="J22" s="635"/>
    </row>
    <row r="23" spans="1:10" ht="14.25" customHeight="1" x14ac:dyDescent="0.25">
      <c r="A23" s="867" t="s">
        <v>1024</v>
      </c>
      <c r="B23" s="635">
        <v>1126</v>
      </c>
      <c r="C23" s="635">
        <v>942</v>
      </c>
      <c r="D23" s="635">
        <v>876</v>
      </c>
      <c r="E23" s="635">
        <v>881</v>
      </c>
      <c r="F23" s="635">
        <v>1196</v>
      </c>
      <c r="G23" s="635">
        <v>1028</v>
      </c>
      <c r="H23" s="635">
        <v>1003</v>
      </c>
      <c r="I23" s="635">
        <v>1050</v>
      </c>
      <c r="J23" s="635">
        <v>949</v>
      </c>
    </row>
    <row r="24" spans="1:10" ht="14.25" customHeight="1" x14ac:dyDescent="0.25">
      <c r="A24" s="866" t="s">
        <v>535</v>
      </c>
      <c r="B24" s="635"/>
      <c r="C24" s="635"/>
      <c r="D24" s="635"/>
      <c r="E24" s="635"/>
      <c r="F24" s="635"/>
      <c r="G24" s="635"/>
      <c r="H24" s="635"/>
      <c r="I24" s="635"/>
      <c r="J24" s="635"/>
    </row>
    <row r="25" spans="1:10" ht="14.25" customHeight="1" x14ac:dyDescent="0.25">
      <c r="A25" s="867" t="s">
        <v>1025</v>
      </c>
      <c r="B25" s="635">
        <v>1852</v>
      </c>
      <c r="C25" s="635">
        <v>1944</v>
      </c>
      <c r="D25" s="635">
        <v>2075</v>
      </c>
      <c r="E25" s="635">
        <v>2268</v>
      </c>
      <c r="F25" s="635">
        <v>2282</v>
      </c>
      <c r="G25" s="635">
        <v>0</v>
      </c>
      <c r="H25" s="635">
        <v>2335</v>
      </c>
      <c r="I25" s="635">
        <v>2641</v>
      </c>
      <c r="J25" s="635">
        <v>2354</v>
      </c>
    </row>
    <row r="26" spans="1:10" ht="14.25" customHeight="1" x14ac:dyDescent="0.25">
      <c r="A26" s="868" t="s">
        <v>124</v>
      </c>
      <c r="B26" s="635">
        <v>3291</v>
      </c>
      <c r="C26" s="635">
        <v>3442</v>
      </c>
      <c r="D26" s="635">
        <v>3515</v>
      </c>
      <c r="E26" s="635">
        <v>3197</v>
      </c>
      <c r="F26" s="635">
        <v>3409</v>
      </c>
      <c r="G26" s="635">
        <v>6472</v>
      </c>
      <c r="H26" s="635">
        <v>3936</v>
      </c>
      <c r="I26" s="635">
        <v>3897</v>
      </c>
      <c r="J26" s="635">
        <v>3983</v>
      </c>
    </row>
    <row r="27" spans="1:10" ht="14.25" customHeight="1" x14ac:dyDescent="0.25">
      <c r="A27" s="869"/>
      <c r="B27" s="635"/>
      <c r="C27" s="635"/>
      <c r="D27" s="635"/>
      <c r="E27" s="635"/>
      <c r="F27" s="635"/>
      <c r="G27" s="635"/>
      <c r="H27" s="635"/>
      <c r="I27" s="635"/>
      <c r="J27" s="870"/>
    </row>
    <row r="28" spans="1:10" ht="14.25" customHeight="1" x14ac:dyDescent="0.25">
      <c r="A28" s="865" t="s">
        <v>890</v>
      </c>
      <c r="B28" s="632">
        <v>1798</v>
      </c>
      <c r="C28" s="632">
        <v>1828</v>
      </c>
      <c r="D28" s="632">
        <v>1889</v>
      </c>
      <c r="E28" s="632">
        <v>1704</v>
      </c>
      <c r="F28" s="632">
        <v>1751</v>
      </c>
      <c r="G28" s="632">
        <v>1938</v>
      </c>
      <c r="H28" s="632">
        <v>2061</v>
      </c>
      <c r="I28" s="632">
        <v>2460</v>
      </c>
      <c r="J28" s="632">
        <v>2308</v>
      </c>
    </row>
    <row r="29" spans="1:10" ht="14.25" customHeight="1" x14ac:dyDescent="0.25">
      <c r="A29" s="871"/>
      <c r="B29" s="194"/>
      <c r="C29" s="194"/>
      <c r="D29" s="194"/>
      <c r="E29" s="194"/>
      <c r="F29" s="194"/>
      <c r="G29" s="194"/>
      <c r="H29" s="194"/>
      <c r="I29" s="194"/>
      <c r="J29" s="194"/>
    </row>
    <row r="30" spans="1:10" ht="14.25" customHeight="1" x14ac:dyDescent="0.25">
      <c r="A30" s="865" t="s">
        <v>891</v>
      </c>
      <c r="B30" s="632">
        <v>4474</v>
      </c>
      <c r="C30" s="632">
        <v>4758</v>
      </c>
      <c r="D30" s="632">
        <v>6578</v>
      </c>
      <c r="E30" s="632">
        <v>6922</v>
      </c>
      <c r="F30" s="632">
        <v>6534</v>
      </c>
      <c r="G30" s="632">
        <v>6903</v>
      </c>
      <c r="H30" s="632">
        <v>8698</v>
      </c>
      <c r="I30" s="632">
        <v>7783</v>
      </c>
      <c r="J30" s="632">
        <v>7341</v>
      </c>
    </row>
    <row r="31" spans="1:10" ht="14.25" customHeight="1" x14ac:dyDescent="0.25">
      <c r="A31" s="872"/>
      <c r="B31" s="698"/>
      <c r="C31" s="698"/>
      <c r="D31" s="698"/>
      <c r="E31" s="698"/>
      <c r="F31" s="698"/>
      <c r="G31" s="698"/>
      <c r="H31" s="698"/>
      <c r="I31" s="698"/>
      <c r="J31" s="698"/>
    </row>
    <row r="32" spans="1:10" ht="14.25" customHeight="1" x14ac:dyDescent="0.25">
      <c r="A32" s="865" t="s">
        <v>894</v>
      </c>
      <c r="B32" s="632">
        <v>16873</v>
      </c>
      <c r="C32" s="632">
        <v>16873</v>
      </c>
      <c r="D32" s="632">
        <v>16873</v>
      </c>
      <c r="E32" s="632">
        <v>16873</v>
      </c>
      <c r="F32" s="632">
        <v>17031</v>
      </c>
      <c r="G32" s="632">
        <v>17031</v>
      </c>
      <c r="H32" s="632">
        <v>17031</v>
      </c>
      <c r="I32" s="632">
        <v>17031</v>
      </c>
      <c r="J32" s="632">
        <v>16842</v>
      </c>
    </row>
    <row r="33" spans="1:10" ht="14.25" customHeight="1" x14ac:dyDescent="0.25">
      <c r="A33" s="873"/>
      <c r="B33" s="874"/>
      <c r="C33" s="874"/>
      <c r="D33" s="874"/>
      <c r="E33" s="874"/>
      <c r="F33" s="874"/>
      <c r="G33" s="874"/>
      <c r="H33" s="874"/>
      <c r="I33" s="874"/>
      <c r="J33" s="874"/>
    </row>
    <row r="34" spans="1:10" ht="14.25" customHeight="1" x14ac:dyDescent="0.25">
      <c r="A34" s="865" t="s">
        <v>895</v>
      </c>
      <c r="B34" s="632">
        <v>2500</v>
      </c>
      <c r="C34" s="632">
        <v>1000</v>
      </c>
      <c r="D34" s="632">
        <v>1000</v>
      </c>
      <c r="E34" s="632">
        <v>2000</v>
      </c>
      <c r="F34" s="632">
        <v>1000</v>
      </c>
      <c r="G34" s="632">
        <v>3896</v>
      </c>
      <c r="H34" s="632">
        <v>4600</v>
      </c>
      <c r="I34" s="632">
        <v>0</v>
      </c>
      <c r="J34" s="632">
        <v>0</v>
      </c>
    </row>
    <row r="35" spans="1:10" ht="14.25" customHeight="1" thickBot="1" x14ac:dyDescent="0.3">
      <c r="A35" s="875"/>
      <c r="B35" s="876"/>
      <c r="C35" s="876"/>
      <c r="D35" s="876"/>
      <c r="E35" s="876"/>
      <c r="F35" s="876"/>
      <c r="G35" s="876"/>
      <c r="H35" s="876"/>
      <c r="I35" s="876"/>
      <c r="J35" s="876"/>
    </row>
    <row r="36" spans="1:10" ht="14.25" customHeight="1" x14ac:dyDescent="0.25">
      <c r="A36" s="877" t="s">
        <v>896</v>
      </c>
      <c r="B36" s="878">
        <v>133157</v>
      </c>
      <c r="C36" s="878">
        <v>136191</v>
      </c>
      <c r="D36" s="878">
        <v>142913</v>
      </c>
      <c r="E36" s="878">
        <v>143063</v>
      </c>
      <c r="F36" s="878">
        <v>143294</v>
      </c>
      <c r="G36" s="878">
        <v>146705</v>
      </c>
      <c r="H36" s="878">
        <v>149772</v>
      </c>
      <c r="I36" s="878">
        <v>151514</v>
      </c>
      <c r="J36" s="878">
        <v>145520</v>
      </c>
    </row>
    <row r="37" spans="1:10" ht="14.25" customHeight="1" x14ac:dyDescent="0.25">
      <c r="A37" s="872"/>
      <c r="B37" s="698"/>
      <c r="C37" s="698"/>
      <c r="D37" s="698"/>
      <c r="E37" s="698"/>
      <c r="F37" s="698"/>
      <c r="G37" s="698"/>
      <c r="H37" s="698"/>
      <c r="I37" s="698"/>
      <c r="J37" s="698"/>
    </row>
    <row r="38" spans="1:10" ht="14.25" customHeight="1" x14ac:dyDescent="0.25">
      <c r="A38" s="869" t="s">
        <v>897</v>
      </c>
      <c r="B38" s="635">
        <v>82655</v>
      </c>
      <c r="C38" s="635">
        <v>81873</v>
      </c>
      <c r="D38" s="635">
        <v>78049</v>
      </c>
      <c r="E38" s="635">
        <v>77215</v>
      </c>
      <c r="F38" s="635">
        <v>78533</v>
      </c>
      <c r="G38" s="635">
        <v>75493</v>
      </c>
      <c r="H38" s="635">
        <v>75350</v>
      </c>
      <c r="I38" s="635">
        <v>76728</v>
      </c>
      <c r="J38" s="635">
        <v>74938</v>
      </c>
    </row>
    <row r="39" spans="1:10" ht="14.25" customHeight="1" x14ac:dyDescent="0.25">
      <c r="A39" s="872"/>
      <c r="B39" s="698"/>
      <c r="C39" s="698"/>
      <c r="D39" s="698"/>
      <c r="E39" s="698"/>
      <c r="F39" s="698"/>
      <c r="G39" s="698"/>
      <c r="H39" s="698"/>
      <c r="I39" s="698"/>
      <c r="J39" s="698"/>
    </row>
    <row r="40" spans="1:10" ht="14.25" customHeight="1" x14ac:dyDescent="0.25">
      <c r="A40" s="865" t="s">
        <v>445</v>
      </c>
      <c r="B40" s="632">
        <v>215812</v>
      </c>
      <c r="C40" s="632">
        <v>218064</v>
      </c>
      <c r="D40" s="632">
        <v>220962</v>
      </c>
      <c r="E40" s="632">
        <v>220277</v>
      </c>
      <c r="F40" s="632">
        <v>221827</v>
      </c>
      <c r="G40" s="632">
        <v>222198</v>
      </c>
      <c r="H40" s="632">
        <v>225122</v>
      </c>
      <c r="I40" s="632">
        <v>228242</v>
      </c>
      <c r="J40" s="632">
        <v>220458</v>
      </c>
    </row>
    <row r="41" spans="1:10" ht="14.25" customHeight="1" x14ac:dyDescent="0.25">
      <c r="A41" s="628"/>
      <c r="B41" s="628"/>
      <c r="C41" s="628"/>
      <c r="D41" s="628"/>
      <c r="E41" s="628"/>
      <c r="F41" s="628"/>
      <c r="G41" s="696"/>
      <c r="H41" s="696"/>
      <c r="I41" s="628"/>
      <c r="J41" s="72"/>
    </row>
    <row r="42" spans="1:10" ht="14.25" customHeight="1" x14ac:dyDescent="0.25">
      <c r="A42" s="628"/>
      <c r="B42" s="628"/>
      <c r="C42" s="628"/>
      <c r="D42" s="628"/>
      <c r="E42" s="628"/>
      <c r="F42" s="628"/>
      <c r="G42" s="696"/>
      <c r="H42" s="696"/>
      <c r="I42" s="628"/>
      <c r="J42" s="72"/>
    </row>
    <row r="43" spans="1:10" ht="14.25" customHeight="1" x14ac:dyDescent="0.25">
      <c r="A43" s="628"/>
      <c r="B43" s="628"/>
      <c r="C43" s="628"/>
      <c r="D43" s="628"/>
      <c r="E43" s="628"/>
      <c r="F43" s="628"/>
      <c r="G43" s="696"/>
      <c r="H43" s="696"/>
      <c r="I43" s="628"/>
      <c r="J43" s="72"/>
    </row>
    <row r="44" spans="1:10" ht="14.25" customHeight="1" x14ac:dyDescent="0.25">
      <c r="A44" s="628"/>
      <c r="B44" s="628"/>
      <c r="C44" s="628"/>
      <c r="D44" s="628"/>
      <c r="E44" s="628"/>
      <c r="F44" s="628"/>
      <c r="G44" s="696"/>
      <c r="H44" s="696"/>
      <c r="I44" s="628"/>
      <c r="J44" s="72"/>
    </row>
    <row r="45" spans="1:10" ht="14.25" customHeight="1" x14ac:dyDescent="0.25">
      <c r="A45" s="628"/>
      <c r="B45" s="628"/>
      <c r="C45" s="628"/>
      <c r="D45" s="628"/>
      <c r="E45" s="628"/>
      <c r="F45" s="628"/>
      <c r="G45" s="696"/>
      <c r="H45" s="696"/>
      <c r="I45" s="628"/>
      <c r="J45" s="72"/>
    </row>
    <row r="46" spans="1:10" ht="14.25" customHeight="1" x14ac:dyDescent="0.25">
      <c r="A46" s="628"/>
      <c r="B46" s="628"/>
      <c r="C46" s="628"/>
      <c r="D46" s="628"/>
      <c r="E46" s="628"/>
      <c r="F46" s="628"/>
      <c r="G46" s="696"/>
      <c r="H46" s="696"/>
      <c r="I46" s="628"/>
      <c r="J46" s="72"/>
    </row>
    <row r="47" spans="1:10" ht="14.25" customHeight="1" x14ac:dyDescent="0.25">
      <c r="A47" s="628"/>
      <c r="B47" s="628"/>
      <c r="C47" s="628"/>
      <c r="D47" s="628"/>
      <c r="E47" s="628"/>
      <c r="F47" s="628"/>
      <c r="G47" s="696"/>
      <c r="H47" s="696"/>
      <c r="I47" s="628"/>
      <c r="J47" s="72"/>
    </row>
    <row r="48" spans="1:10" ht="14.25" customHeight="1" x14ac:dyDescent="0.25">
      <c r="A48" s="72"/>
      <c r="B48" s="72"/>
      <c r="C48" s="72"/>
      <c r="D48" s="72"/>
      <c r="E48" s="72"/>
      <c r="F48" s="72"/>
      <c r="G48" s="72"/>
      <c r="H48" s="72"/>
      <c r="I48" s="72"/>
      <c r="J48" s="72"/>
    </row>
    <row r="49" spans="1:10" ht="14.25" customHeight="1" x14ac:dyDescent="0.25">
      <c r="A49" s="72"/>
      <c r="B49" s="72"/>
      <c r="C49" s="72"/>
      <c r="D49" s="72"/>
      <c r="E49" s="72"/>
      <c r="F49" s="72"/>
      <c r="G49" s="72"/>
      <c r="H49" s="72"/>
      <c r="I49" s="72"/>
      <c r="J49" s="72"/>
    </row>
    <row r="50" spans="1:10" ht="14.25" customHeight="1" x14ac:dyDescent="0.25">
      <c r="A50" s="72"/>
      <c r="B50" s="72"/>
      <c r="C50" s="72"/>
      <c r="D50" s="72"/>
      <c r="E50" s="72"/>
      <c r="F50" s="72"/>
      <c r="G50" s="72"/>
      <c r="H50" s="72"/>
      <c r="I50" s="72"/>
      <c r="J50" s="72"/>
    </row>
    <row r="51" spans="1:10" ht="14.25" customHeight="1" x14ac:dyDescent="0.25">
      <c r="A51" s="72"/>
      <c r="B51" s="72"/>
      <c r="C51" s="72"/>
      <c r="D51" s="72"/>
      <c r="E51" s="72"/>
      <c r="F51" s="72"/>
      <c r="G51" s="72"/>
      <c r="H51" s="72"/>
      <c r="I51" s="72"/>
      <c r="J51" s="72"/>
    </row>
    <row r="52" spans="1:10" ht="14.25" customHeight="1" x14ac:dyDescent="0.25">
      <c r="A52" s="72"/>
      <c r="B52" s="72"/>
      <c r="C52" s="72"/>
      <c r="D52" s="72"/>
      <c r="E52" s="72"/>
      <c r="F52" s="72"/>
      <c r="G52" s="72"/>
      <c r="H52" s="72"/>
      <c r="I52" s="72"/>
      <c r="J52" s="72"/>
    </row>
    <row r="53" spans="1:10" ht="14.25" customHeight="1" x14ac:dyDescent="0.25">
      <c r="A53" s="72"/>
      <c r="B53" s="72"/>
      <c r="C53" s="72"/>
      <c r="D53" s="72"/>
      <c r="E53" s="72"/>
      <c r="F53" s="72"/>
      <c r="G53" s="72"/>
      <c r="H53" s="72"/>
      <c r="I53" s="72"/>
      <c r="J53" s="72"/>
    </row>
    <row r="54" spans="1:10" ht="14.25" customHeight="1" x14ac:dyDescent="0.25">
      <c r="A54" s="72"/>
      <c r="B54" s="72"/>
      <c r="C54" s="72"/>
      <c r="D54" s="72"/>
      <c r="E54" s="72"/>
      <c r="F54" s="72"/>
      <c r="G54" s="72"/>
      <c r="H54" s="72"/>
      <c r="I54" s="72"/>
      <c r="J54" s="72"/>
    </row>
    <row r="55" spans="1:10" ht="14.25" customHeight="1" x14ac:dyDescent="0.25">
      <c r="A55" s="72"/>
      <c r="B55" s="72"/>
      <c r="C55" s="72"/>
      <c r="D55" s="72"/>
      <c r="E55" s="72"/>
      <c r="F55" s="72"/>
      <c r="G55" s="72"/>
      <c r="H55" s="72"/>
      <c r="I55" s="72"/>
      <c r="J55" s="72"/>
    </row>
    <row r="56" spans="1:10" ht="14.25" customHeight="1" x14ac:dyDescent="0.25">
      <c r="A56" s="72"/>
      <c r="B56" s="72"/>
      <c r="C56" s="72"/>
      <c r="D56" s="72"/>
      <c r="E56" s="72"/>
      <c r="F56" s="72"/>
      <c r="G56" s="72"/>
      <c r="H56" s="72"/>
      <c r="I56" s="72"/>
      <c r="J56" s="72"/>
    </row>
    <row r="57" spans="1:10" ht="14.25" customHeight="1" x14ac:dyDescent="0.25">
      <c r="A57" s="72"/>
      <c r="B57" s="72"/>
      <c r="C57" s="72"/>
      <c r="D57" s="72"/>
      <c r="E57" s="72"/>
      <c r="F57" s="72"/>
      <c r="G57" s="72"/>
      <c r="H57" s="72"/>
      <c r="I57" s="72"/>
      <c r="J57" s="72"/>
    </row>
    <row r="58" spans="1:10" ht="14.25" customHeight="1" x14ac:dyDescent="0.25">
      <c r="A58" s="72"/>
      <c r="B58" s="72"/>
      <c r="C58" s="72"/>
      <c r="D58" s="72"/>
      <c r="E58" s="72"/>
      <c r="F58" s="72"/>
      <c r="G58" s="72"/>
      <c r="H58" s="72"/>
      <c r="I58" s="72"/>
      <c r="J58" s="72"/>
    </row>
    <row r="59" spans="1:10" ht="14.25" customHeight="1" x14ac:dyDescent="0.25">
      <c r="A59" s="72"/>
      <c r="B59" s="72"/>
      <c r="C59" s="72"/>
      <c r="D59" s="72"/>
      <c r="E59" s="72"/>
      <c r="F59" s="72"/>
      <c r="G59" s="72"/>
      <c r="H59" s="72"/>
      <c r="I59" s="72"/>
      <c r="J59" s="72"/>
    </row>
  </sheetData>
  <mergeCells count="1">
    <mergeCell ref="A1:D1"/>
  </mergeCells>
  <pageMargins left="0.7" right="0.7" top="0.75" bottom="0.75" header="0.3" footer="0.3"/>
  <pageSetup paperSize="9"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70C0"/>
  </sheetPr>
  <dimension ref="A1:V79"/>
  <sheetViews>
    <sheetView view="pageBreakPreview" topLeftCell="A37" zoomScaleNormal="100" zoomScaleSheetLayoutView="100" workbookViewId="0">
      <selection activeCell="A54" sqref="A54"/>
    </sheetView>
  </sheetViews>
  <sheetFormatPr defaultRowHeight="15" x14ac:dyDescent="0.25"/>
  <cols>
    <col min="1" max="12" width="10.5" style="1" customWidth="1"/>
    <col min="13" max="16384" width="9.33203125" style="1"/>
  </cols>
  <sheetData>
    <row r="1" spans="1:22" x14ac:dyDescent="0.25">
      <c r="A1" s="2680" t="s">
        <v>1009</v>
      </c>
      <c r="B1" s="819"/>
      <c r="C1" s="559"/>
      <c r="D1" s="559"/>
      <c r="E1" s="559"/>
      <c r="F1" s="559"/>
      <c r="G1" s="628"/>
      <c r="H1" s="628"/>
      <c r="I1" s="628"/>
      <c r="J1" s="72"/>
      <c r="K1" s="72"/>
      <c r="L1" s="72"/>
    </row>
    <row r="2" spans="1:22" x14ac:dyDescent="0.25">
      <c r="A2" s="820"/>
      <c r="B2" s="821"/>
      <c r="C2" s="822"/>
      <c r="D2" s="642"/>
      <c r="E2" s="642"/>
      <c r="F2" s="642"/>
      <c r="G2" s="628"/>
      <c r="H2" s="628"/>
      <c r="I2" s="628"/>
      <c r="J2" s="72"/>
      <c r="K2" s="72"/>
      <c r="L2" s="72"/>
    </row>
    <row r="3" spans="1:22" x14ac:dyDescent="0.25">
      <c r="A3" s="823"/>
      <c r="B3" s="824"/>
      <c r="C3" s="824"/>
      <c r="D3" s="825"/>
      <c r="E3" s="826"/>
      <c r="F3" s="826"/>
      <c r="G3" s="825"/>
      <c r="H3" s="827"/>
      <c r="I3" s="827"/>
      <c r="J3" s="72"/>
      <c r="K3" s="72"/>
      <c r="L3" s="72"/>
    </row>
    <row r="4" spans="1:22" x14ac:dyDescent="0.25">
      <c r="A4" s="828"/>
      <c r="B4" s="829"/>
      <c r="C4" s="830"/>
      <c r="D4" s="827"/>
      <c r="E4" s="831"/>
      <c r="F4" s="815"/>
      <c r="G4" s="827"/>
      <c r="H4" s="707"/>
      <c r="I4" s="827"/>
      <c r="J4" s="72"/>
      <c r="K4" s="72"/>
      <c r="L4" s="72"/>
    </row>
    <row r="5" spans="1:22" x14ac:dyDescent="0.25">
      <c r="A5" s="828"/>
      <c r="B5" s="832"/>
      <c r="C5" s="833"/>
      <c r="D5" s="698"/>
      <c r="E5" s="831"/>
      <c r="F5" s="834"/>
      <c r="G5" s="698"/>
      <c r="H5" s="834"/>
      <c r="I5" s="698"/>
      <c r="J5" s="72"/>
      <c r="K5" s="72"/>
      <c r="L5" s="72"/>
      <c r="U5" s="835"/>
      <c r="V5" s="836"/>
    </row>
    <row r="6" spans="1:22" x14ac:dyDescent="0.25">
      <c r="A6" s="828"/>
      <c r="B6" s="832"/>
      <c r="C6" s="833"/>
      <c r="D6" s="698"/>
      <c r="E6" s="831"/>
      <c r="F6" s="834"/>
      <c r="G6" s="698"/>
      <c r="H6" s="834"/>
      <c r="I6" s="698"/>
      <c r="J6" s="72"/>
      <c r="K6" s="72"/>
      <c r="L6" s="72"/>
      <c r="U6" s="837"/>
      <c r="V6" s="836"/>
    </row>
    <row r="7" spans="1:22" x14ac:dyDescent="0.25">
      <c r="A7" s="828"/>
      <c r="B7" s="828"/>
      <c r="C7" s="838"/>
      <c r="D7" s="628"/>
      <c r="E7" s="839"/>
      <c r="F7" s="840"/>
      <c r="G7" s="628"/>
      <c r="H7" s="841"/>
      <c r="I7" s="640"/>
      <c r="J7" s="72"/>
      <c r="K7" s="72"/>
      <c r="L7" s="72"/>
      <c r="U7" s="837"/>
      <c r="V7" s="836"/>
    </row>
    <row r="8" spans="1:22" x14ac:dyDescent="0.25">
      <c r="A8" s="828"/>
      <c r="B8" s="828"/>
      <c r="C8" s="838"/>
      <c r="D8" s="628"/>
      <c r="E8" s="839"/>
      <c r="F8" s="840"/>
      <c r="G8" s="628"/>
      <c r="H8" s="841"/>
      <c r="I8" s="640"/>
      <c r="J8" s="72"/>
      <c r="K8" s="72"/>
      <c r="L8" s="72"/>
      <c r="T8" s="837"/>
      <c r="U8" s="837"/>
      <c r="V8" s="842"/>
    </row>
    <row r="9" spans="1:22" x14ac:dyDescent="0.25">
      <c r="A9" s="72"/>
      <c r="B9" s="828"/>
      <c r="C9" s="838"/>
      <c r="D9" s="628"/>
      <c r="E9" s="839"/>
      <c r="F9" s="840"/>
      <c r="G9" s="628"/>
      <c r="H9" s="841"/>
      <c r="I9" s="640"/>
      <c r="J9" s="72"/>
      <c r="K9" s="72"/>
      <c r="L9" s="72"/>
      <c r="T9" s="843"/>
      <c r="U9" s="843"/>
      <c r="V9" s="842"/>
    </row>
    <row r="10" spans="1:22" x14ac:dyDescent="0.25">
      <c r="A10" s="72"/>
      <c r="B10" s="828"/>
      <c r="C10" s="838"/>
      <c r="D10" s="628"/>
      <c r="E10" s="839"/>
      <c r="F10" s="840"/>
      <c r="G10" s="628"/>
      <c r="H10" s="841"/>
      <c r="I10" s="640"/>
      <c r="J10" s="72"/>
      <c r="K10" s="72"/>
      <c r="L10" s="72"/>
      <c r="T10" s="844"/>
      <c r="U10" s="835"/>
      <c r="V10" s="842"/>
    </row>
    <row r="11" spans="1:22" x14ac:dyDescent="0.25">
      <c r="A11" s="72"/>
      <c r="B11" s="828"/>
      <c r="C11" s="838"/>
      <c r="D11" s="628"/>
      <c r="E11" s="839"/>
      <c r="F11" s="840"/>
      <c r="G11" s="628"/>
      <c r="H11" s="841"/>
      <c r="I11" s="640"/>
      <c r="J11" s="72"/>
      <c r="K11" s="72"/>
      <c r="L11" s="72"/>
      <c r="T11" s="845"/>
      <c r="U11" s="381"/>
      <c r="V11" s="200"/>
    </row>
    <row r="12" spans="1:22" x14ac:dyDescent="0.25">
      <c r="A12" s="72"/>
      <c r="B12" s="846"/>
      <c r="C12" s="838"/>
      <c r="D12" s="628"/>
      <c r="E12" s="839"/>
      <c r="F12" s="840"/>
      <c r="G12" s="628"/>
      <c r="H12" s="841"/>
      <c r="I12" s="640"/>
      <c r="J12" s="72"/>
      <c r="K12" s="72"/>
      <c r="L12" s="72"/>
      <c r="T12" s="845"/>
      <c r="U12" s="381"/>
      <c r="V12" s="847"/>
    </row>
    <row r="13" spans="1:22" x14ac:dyDescent="0.25">
      <c r="A13" s="2519" t="s">
        <v>1010</v>
      </c>
      <c r="B13" s="628"/>
      <c r="C13" s="838"/>
      <c r="D13" s="628"/>
      <c r="E13" s="839"/>
      <c r="F13" s="840"/>
      <c r="G13" s="628"/>
      <c r="H13" s="841"/>
      <c r="I13" s="640"/>
      <c r="J13" s="72"/>
      <c r="K13" s="72"/>
      <c r="L13" s="72"/>
      <c r="T13" s="845"/>
      <c r="U13" s="381"/>
      <c r="V13" s="837"/>
    </row>
    <row r="14" spans="1:22" x14ac:dyDescent="0.25">
      <c r="A14" s="640"/>
      <c r="B14" s="640"/>
      <c r="C14" s="838"/>
      <c r="D14" s="628"/>
      <c r="E14" s="839"/>
      <c r="F14" s="840"/>
      <c r="G14" s="628"/>
      <c r="H14" s="841"/>
      <c r="I14" s="640"/>
      <c r="J14" s="72"/>
      <c r="K14" s="72"/>
      <c r="L14" s="72"/>
      <c r="U14" s="381"/>
      <c r="V14" s="837"/>
    </row>
    <row r="15" spans="1:22" x14ac:dyDescent="0.25">
      <c r="A15" s="72"/>
      <c r="B15" s="640"/>
      <c r="C15" s="72"/>
      <c r="D15" s="628"/>
      <c r="E15" s="839"/>
      <c r="F15" s="840"/>
      <c r="G15" s="628"/>
      <c r="H15" s="848"/>
      <c r="I15" s="640"/>
      <c r="J15" s="72"/>
      <c r="K15" s="72"/>
      <c r="L15" s="72"/>
      <c r="T15" s="845"/>
      <c r="U15" s="381"/>
      <c r="V15" s="837"/>
    </row>
    <row r="16" spans="1:22" x14ac:dyDescent="0.25">
      <c r="A16" s="640"/>
      <c r="B16" s="640"/>
      <c r="C16" s="72"/>
      <c r="D16" s="628"/>
      <c r="E16" s="839"/>
      <c r="F16" s="840"/>
      <c r="G16" s="628"/>
      <c r="H16" s="848"/>
      <c r="I16" s="640"/>
      <c r="J16" s="72"/>
      <c r="K16" s="72"/>
      <c r="L16" s="72"/>
      <c r="T16" s="845"/>
      <c r="U16" s="381"/>
      <c r="V16" s="837"/>
    </row>
    <row r="17" spans="1:22" x14ac:dyDescent="0.25">
      <c r="A17" s="640"/>
      <c r="B17" s="640"/>
      <c r="C17" s="72"/>
      <c r="D17" s="628"/>
      <c r="E17" s="839"/>
      <c r="F17" s="840"/>
      <c r="G17" s="628"/>
      <c r="H17" s="848"/>
      <c r="I17" s="640"/>
      <c r="J17" s="72"/>
      <c r="K17" s="72"/>
      <c r="L17" s="72"/>
      <c r="T17" s="845"/>
      <c r="U17" s="381"/>
      <c r="V17" s="837"/>
    </row>
    <row r="18" spans="1:22" x14ac:dyDescent="0.25">
      <c r="A18" s="72"/>
      <c r="B18" s="640"/>
      <c r="C18" s="72"/>
      <c r="D18" s="846"/>
      <c r="E18" s="849"/>
      <c r="F18" s="850"/>
      <c r="G18" s="846"/>
      <c r="H18" s="848"/>
      <c r="I18" s="640"/>
      <c r="J18" s="72"/>
      <c r="K18" s="72"/>
      <c r="L18" s="72"/>
      <c r="T18" s="837"/>
      <c r="U18" s="837"/>
      <c r="V18" s="837"/>
    </row>
    <row r="19" spans="1:22" x14ac:dyDescent="0.25">
      <c r="A19" s="640"/>
      <c r="B19" s="640"/>
      <c r="C19" s="72"/>
      <c r="D19" s="846"/>
      <c r="E19" s="849"/>
      <c r="F19" s="850"/>
      <c r="G19" s="846"/>
      <c r="H19" s="848"/>
      <c r="I19" s="640"/>
      <c r="J19" s="72"/>
      <c r="K19" s="72"/>
      <c r="L19" s="72"/>
    </row>
    <row r="20" spans="1:22" x14ac:dyDescent="0.25">
      <c r="A20" s="72"/>
      <c r="B20" s="640"/>
      <c r="C20" s="72"/>
      <c r="D20" s="846"/>
      <c r="E20" s="849"/>
      <c r="F20" s="850"/>
      <c r="G20" s="846"/>
      <c r="H20" s="848"/>
      <c r="I20" s="640"/>
      <c r="J20" s="72"/>
      <c r="K20" s="72"/>
      <c r="L20" s="72"/>
    </row>
    <row r="21" spans="1:22" x14ac:dyDescent="0.25">
      <c r="A21" s="640"/>
      <c r="B21" s="640"/>
      <c r="C21" s="72"/>
      <c r="D21" s="846"/>
      <c r="E21" s="849"/>
      <c r="F21" s="850"/>
      <c r="G21" s="846"/>
      <c r="H21" s="848"/>
      <c r="I21" s="640"/>
      <c r="J21" s="72"/>
      <c r="K21" s="72"/>
      <c r="L21" s="72"/>
    </row>
    <row r="22" spans="1:22" x14ac:dyDescent="0.25">
      <c r="A22" s="640"/>
      <c r="B22" s="640"/>
      <c r="C22" s="72"/>
      <c r="D22" s="846"/>
      <c r="E22" s="846"/>
      <c r="F22" s="846"/>
      <c r="G22" s="846"/>
      <c r="H22" s="628"/>
      <c r="I22" s="628"/>
      <c r="J22" s="72"/>
      <c r="K22" s="72"/>
      <c r="L22" s="72"/>
    </row>
    <row r="23" spans="1:22" x14ac:dyDescent="0.25">
      <c r="A23" s="72"/>
      <c r="B23" s="640"/>
      <c r="C23" s="72"/>
      <c r="D23" s="851"/>
      <c r="E23" s="851"/>
      <c r="F23" s="851"/>
      <c r="G23" s="852"/>
      <c r="H23" s="848"/>
      <c r="I23" s="640"/>
      <c r="J23" s="72"/>
      <c r="K23" s="72"/>
      <c r="L23" s="72"/>
    </row>
    <row r="24" spans="1:22" x14ac:dyDescent="0.25">
      <c r="A24" s="72"/>
      <c r="B24" s="640"/>
      <c r="C24" s="72"/>
      <c r="D24" s="853"/>
      <c r="E24" s="853"/>
      <c r="F24" s="853"/>
      <c r="G24" s="852"/>
      <c r="H24" s="841"/>
      <c r="I24" s="640"/>
      <c r="J24" s="72"/>
      <c r="K24" s="72"/>
      <c r="L24" s="72"/>
    </row>
    <row r="25" spans="1:22" x14ac:dyDescent="0.25">
      <c r="A25" s="640"/>
      <c r="B25" s="640"/>
      <c r="C25" s="72"/>
      <c r="D25" s="846"/>
      <c r="E25" s="846"/>
      <c r="F25" s="846"/>
      <c r="G25" s="846"/>
      <c r="H25" s="841"/>
      <c r="I25" s="640"/>
      <c r="J25" s="72"/>
      <c r="K25" s="72"/>
      <c r="L25" s="72"/>
    </row>
    <row r="26" spans="1:22" x14ac:dyDescent="0.25">
      <c r="A26" s="2519" t="s">
        <v>1011</v>
      </c>
      <c r="B26" s="640"/>
      <c r="C26" s="72"/>
      <c r="D26" s="846"/>
      <c r="E26" s="854"/>
      <c r="F26" s="855"/>
      <c r="G26" s="846"/>
      <c r="H26" s="628"/>
      <c r="I26" s="640"/>
      <c r="J26" s="72"/>
      <c r="K26" s="72"/>
      <c r="L26" s="72"/>
    </row>
    <row r="27" spans="1:22" x14ac:dyDescent="0.25">
      <c r="A27" s="72"/>
      <c r="B27" s="856"/>
      <c r="C27" s="72"/>
      <c r="D27" s="846"/>
      <c r="E27" s="854"/>
      <c r="F27" s="855"/>
      <c r="G27" s="846"/>
      <c r="H27" s="628"/>
      <c r="I27" s="640"/>
      <c r="J27" s="72"/>
      <c r="K27" s="72"/>
      <c r="L27" s="72"/>
    </row>
    <row r="28" spans="1:22" x14ac:dyDescent="0.25">
      <c r="A28" s="72"/>
      <c r="B28" s="640"/>
      <c r="C28" s="72"/>
      <c r="D28" s="846"/>
      <c r="E28" s="854"/>
      <c r="F28" s="855"/>
      <c r="G28" s="846"/>
      <c r="H28" s="628"/>
      <c r="I28" s="640"/>
      <c r="J28" s="72"/>
      <c r="K28" s="72"/>
      <c r="L28" s="72"/>
    </row>
    <row r="29" spans="1:22" x14ac:dyDescent="0.25">
      <c r="A29" s="640"/>
      <c r="B29" s="640"/>
      <c r="C29" s="72"/>
      <c r="D29" s="846"/>
      <c r="E29" s="854"/>
      <c r="F29" s="855"/>
      <c r="G29" s="846"/>
      <c r="H29" s="628"/>
      <c r="I29" s="640"/>
      <c r="J29" s="72"/>
      <c r="K29" s="72"/>
      <c r="L29" s="72"/>
    </row>
    <row r="30" spans="1:22" x14ac:dyDescent="0.25">
      <c r="A30" s="72"/>
      <c r="B30" s="640"/>
      <c r="C30" s="72"/>
      <c r="D30" s="72"/>
      <c r="E30" s="72"/>
      <c r="F30" s="72"/>
      <c r="G30" s="72"/>
      <c r="H30" s="72"/>
      <c r="I30" s="72"/>
      <c r="J30" s="72"/>
      <c r="K30" s="72"/>
      <c r="L30" s="72"/>
    </row>
    <row r="31" spans="1:22" x14ac:dyDescent="0.25">
      <c r="A31" s="640"/>
      <c r="B31" s="640"/>
      <c r="C31" s="828"/>
      <c r="D31" s="828"/>
      <c r="E31" s="628"/>
      <c r="F31" s="628"/>
      <c r="G31" s="628"/>
      <c r="H31" s="628"/>
      <c r="I31" s="628"/>
      <c r="J31" s="628"/>
      <c r="K31" s="72"/>
      <c r="L31" s="72"/>
    </row>
    <row r="32" spans="1:22" x14ac:dyDescent="0.25">
      <c r="A32" s="640"/>
      <c r="B32" s="640"/>
      <c r="C32" s="856"/>
      <c r="D32" s="856"/>
      <c r="E32" s="856"/>
      <c r="F32" s="856"/>
      <c r="G32" s="640"/>
      <c r="H32" s="628"/>
      <c r="I32" s="628"/>
      <c r="J32" s="628"/>
      <c r="K32" s="72"/>
      <c r="L32" s="72"/>
    </row>
    <row r="33" spans="1:12" x14ac:dyDescent="0.25">
      <c r="A33" s="640"/>
      <c r="B33" s="640"/>
      <c r="C33" s="820"/>
      <c r="D33" s="820"/>
      <c r="E33" s="856"/>
      <c r="F33" s="856"/>
      <c r="G33" s="640"/>
      <c r="H33" s="628"/>
      <c r="I33" s="628"/>
      <c r="J33" s="628"/>
      <c r="K33" s="72"/>
      <c r="L33" s="72"/>
    </row>
    <row r="34" spans="1:12" x14ac:dyDescent="0.25">
      <c r="A34" s="72"/>
      <c r="B34" s="640"/>
      <c r="C34" s="820"/>
      <c r="D34" s="820"/>
      <c r="E34" s="856"/>
      <c r="F34" s="856"/>
      <c r="G34" s="640"/>
      <c r="H34" s="640"/>
      <c r="I34" s="640"/>
      <c r="J34" s="640"/>
      <c r="K34" s="72"/>
      <c r="L34" s="72"/>
    </row>
    <row r="35" spans="1:12" x14ac:dyDescent="0.25">
      <c r="A35" s="640"/>
      <c r="B35" s="640"/>
      <c r="C35" s="820"/>
      <c r="D35" s="820"/>
      <c r="E35" s="856"/>
      <c r="F35" s="856"/>
      <c r="G35" s="640"/>
      <c r="H35" s="640"/>
      <c r="I35" s="640"/>
      <c r="J35" s="640"/>
      <c r="K35" s="72"/>
      <c r="L35" s="72"/>
    </row>
    <row r="36" spans="1:12" x14ac:dyDescent="0.25">
      <c r="A36" s="72"/>
      <c r="B36" s="640"/>
      <c r="C36" s="820"/>
      <c r="D36" s="820"/>
      <c r="E36" s="856"/>
      <c r="F36" s="856"/>
      <c r="G36" s="640"/>
      <c r="H36" s="640"/>
      <c r="I36" s="640"/>
      <c r="J36" s="640"/>
      <c r="K36" s="72"/>
      <c r="L36" s="72"/>
    </row>
    <row r="37" spans="1:12" x14ac:dyDescent="0.25">
      <c r="A37" s="640"/>
      <c r="B37" s="640"/>
      <c r="C37" s="820"/>
      <c r="D37" s="820"/>
      <c r="E37" s="856"/>
      <c r="F37" s="856"/>
      <c r="G37" s="640"/>
      <c r="H37" s="640"/>
      <c r="I37" s="640"/>
      <c r="J37" s="640"/>
      <c r="K37" s="72"/>
      <c r="L37" s="72"/>
    </row>
    <row r="38" spans="1:12" x14ac:dyDescent="0.25">
      <c r="A38" s="640"/>
      <c r="B38" s="640"/>
      <c r="C38" s="820"/>
      <c r="D38" s="820"/>
      <c r="E38" s="856"/>
      <c r="F38" s="856"/>
      <c r="G38" s="640"/>
      <c r="H38" s="640"/>
      <c r="I38" s="640"/>
      <c r="J38" s="640"/>
      <c r="K38" s="72"/>
      <c r="L38" s="72"/>
    </row>
    <row r="39" spans="1:12" x14ac:dyDescent="0.25">
      <c r="A39" s="2519" t="s">
        <v>1012</v>
      </c>
      <c r="B39" s="640"/>
      <c r="C39" s="820"/>
      <c r="D39" s="820"/>
      <c r="E39" s="856"/>
      <c r="F39" s="856"/>
      <c r="G39" s="640"/>
      <c r="H39" s="640"/>
      <c r="I39" s="640"/>
      <c r="J39" s="640"/>
      <c r="K39" s="72"/>
      <c r="L39" s="72"/>
    </row>
    <row r="40" spans="1:12" x14ac:dyDescent="0.25">
      <c r="A40" s="72"/>
      <c r="B40" s="628"/>
      <c r="C40" s="820"/>
      <c r="D40" s="820"/>
      <c r="E40" s="856"/>
      <c r="F40" s="856"/>
      <c r="G40" s="640"/>
      <c r="H40" s="640"/>
      <c r="I40" s="640"/>
      <c r="J40" s="640"/>
      <c r="K40" s="72"/>
      <c r="L40" s="72"/>
    </row>
    <row r="41" spans="1:12" x14ac:dyDescent="0.25">
      <c r="A41" s="853"/>
      <c r="B41" s="846"/>
      <c r="C41" s="820"/>
      <c r="D41" s="820"/>
      <c r="E41" s="856"/>
      <c r="F41" s="856"/>
      <c r="G41" s="640"/>
      <c r="H41" s="640"/>
      <c r="I41" s="640"/>
      <c r="J41" s="640"/>
      <c r="K41" s="72"/>
      <c r="L41" s="72"/>
    </row>
    <row r="42" spans="1:12" x14ac:dyDescent="0.25">
      <c r="A42" s="72"/>
      <c r="B42" s="828"/>
      <c r="C42" s="820"/>
      <c r="D42" s="820"/>
      <c r="E42" s="856"/>
      <c r="F42" s="856"/>
      <c r="G42" s="640"/>
      <c r="H42" s="640"/>
      <c r="I42" s="640"/>
      <c r="J42" s="640"/>
      <c r="K42" s="72"/>
      <c r="L42" s="72"/>
    </row>
    <row r="43" spans="1:12" x14ac:dyDescent="0.25">
      <c r="A43" s="857"/>
      <c r="B43" s="846"/>
      <c r="C43" s="820"/>
      <c r="D43" s="820"/>
      <c r="E43" s="856"/>
      <c r="F43" s="856"/>
      <c r="G43" s="640"/>
      <c r="H43" s="640"/>
      <c r="I43" s="640"/>
      <c r="J43" s="640"/>
      <c r="K43" s="72"/>
      <c r="L43" s="72"/>
    </row>
    <row r="44" spans="1:12" x14ac:dyDescent="0.25">
      <c r="A44" s="858"/>
      <c r="B44" s="628"/>
      <c r="C44" s="820"/>
      <c r="D44" s="820"/>
      <c r="E44" s="856"/>
      <c r="F44" s="856"/>
      <c r="G44" s="640"/>
      <c r="H44" s="640"/>
      <c r="I44" s="640"/>
      <c r="J44" s="640"/>
      <c r="K44" s="72"/>
      <c r="L44" s="72"/>
    </row>
    <row r="45" spans="1:12" x14ac:dyDescent="0.25">
      <c r="A45" s="859"/>
      <c r="B45" s="182"/>
      <c r="C45" s="820"/>
      <c r="D45" s="820"/>
      <c r="E45" s="856"/>
      <c r="F45" s="856"/>
      <c r="G45" s="640"/>
      <c r="H45" s="640"/>
      <c r="I45" s="640"/>
      <c r="J45" s="640"/>
      <c r="K45" s="72"/>
      <c r="L45" s="72"/>
    </row>
    <row r="46" spans="1:12" x14ac:dyDescent="0.25">
      <c r="A46" s="859"/>
      <c r="B46" s="182"/>
      <c r="C46" s="820"/>
      <c r="D46" s="820"/>
      <c r="E46" s="856"/>
      <c r="F46" s="856"/>
      <c r="G46" s="640"/>
      <c r="H46" s="640"/>
      <c r="I46" s="640"/>
      <c r="J46" s="640"/>
      <c r="K46" s="72"/>
      <c r="L46" s="72"/>
    </row>
    <row r="47" spans="1:12" x14ac:dyDescent="0.25">
      <c r="A47" s="859"/>
      <c r="B47" s="182"/>
      <c r="C47" s="820"/>
      <c r="D47" s="820"/>
      <c r="E47" s="856"/>
      <c r="F47" s="856"/>
      <c r="G47" s="640"/>
      <c r="H47" s="640"/>
      <c r="I47" s="640"/>
      <c r="J47" s="640"/>
      <c r="K47" s="72"/>
      <c r="L47" s="72"/>
    </row>
    <row r="48" spans="1:12" x14ac:dyDescent="0.25">
      <c r="A48" s="859"/>
      <c r="B48" s="182"/>
      <c r="C48" s="856"/>
      <c r="D48" s="856"/>
      <c r="E48" s="856"/>
      <c r="F48" s="856"/>
      <c r="G48" s="640"/>
      <c r="H48" s="640"/>
      <c r="I48" s="640"/>
      <c r="J48" s="640"/>
      <c r="K48" s="72"/>
      <c r="L48" s="72"/>
    </row>
    <row r="49" spans="1:12" x14ac:dyDescent="0.25">
      <c r="A49" s="72"/>
      <c r="B49" s="846"/>
      <c r="C49" s="856"/>
      <c r="D49" s="856"/>
      <c r="E49" s="856"/>
      <c r="F49" s="856"/>
      <c r="G49" s="640"/>
      <c r="H49" s="640"/>
      <c r="I49" s="640"/>
      <c r="J49" s="640"/>
      <c r="K49" s="72"/>
      <c r="L49" s="72"/>
    </row>
    <row r="50" spans="1:12" x14ac:dyDescent="0.25">
      <c r="A50" s="846"/>
      <c r="B50" s="846"/>
      <c r="C50" s="820"/>
      <c r="D50" s="820"/>
      <c r="E50" s="640"/>
      <c r="F50" s="640"/>
      <c r="G50" s="640"/>
      <c r="H50" s="640"/>
      <c r="I50" s="640"/>
      <c r="J50" s="640"/>
      <c r="K50" s="72"/>
      <c r="L50" s="72"/>
    </row>
    <row r="51" spans="1:12" x14ac:dyDescent="0.25">
      <c r="A51" s="846"/>
      <c r="B51" s="846"/>
      <c r="C51" s="820"/>
      <c r="D51" s="820"/>
      <c r="E51" s="640"/>
      <c r="F51" s="640"/>
      <c r="G51" s="640"/>
      <c r="H51" s="640"/>
      <c r="I51" s="640"/>
      <c r="J51" s="640"/>
      <c r="K51" s="72"/>
      <c r="L51" s="72"/>
    </row>
    <row r="52" spans="1:12" x14ac:dyDescent="0.25">
      <c r="A52" s="51" t="s">
        <v>1310</v>
      </c>
      <c r="B52" s="846"/>
      <c r="C52" s="820"/>
      <c r="D52" s="820"/>
      <c r="E52" s="640"/>
      <c r="F52" s="640"/>
      <c r="G52" s="640"/>
      <c r="H52" s="640"/>
      <c r="I52" s="640"/>
      <c r="J52" s="640"/>
      <c r="K52" s="72"/>
      <c r="L52" s="72"/>
    </row>
    <row r="53" spans="1:12" x14ac:dyDescent="0.25">
      <c r="A53" s="846"/>
      <c r="B53" s="846"/>
      <c r="C53" s="820"/>
      <c r="D53" s="820"/>
      <c r="E53" s="640"/>
      <c r="F53" s="640"/>
      <c r="G53" s="640"/>
      <c r="H53" s="640"/>
      <c r="I53" s="640"/>
      <c r="J53" s="640"/>
      <c r="K53" s="72"/>
      <c r="L53" s="72"/>
    </row>
    <row r="54" spans="1:12" x14ac:dyDescent="0.25">
      <c r="A54" s="2680" t="s">
        <v>1311</v>
      </c>
      <c r="B54" s="72"/>
      <c r="C54" s="820"/>
      <c r="D54" s="820"/>
      <c r="E54" s="640"/>
      <c r="F54" s="640"/>
      <c r="G54" s="640"/>
      <c r="H54" s="640"/>
      <c r="I54" s="640"/>
      <c r="J54" s="640"/>
      <c r="K54" s="72"/>
      <c r="L54" s="72"/>
    </row>
    <row r="55" spans="1:12" x14ac:dyDescent="0.25">
      <c r="A55" s="72"/>
      <c r="B55" s="72"/>
      <c r="C55" s="820"/>
      <c r="D55" s="820"/>
      <c r="E55" s="640"/>
      <c r="F55" s="640"/>
      <c r="G55" s="640"/>
      <c r="H55" s="640"/>
      <c r="I55" s="640"/>
      <c r="J55" s="640"/>
      <c r="K55" s="72"/>
      <c r="L55" s="72"/>
    </row>
    <row r="56" spans="1:12" x14ac:dyDescent="0.25">
      <c r="A56" s="72"/>
      <c r="B56" s="72"/>
      <c r="C56" s="820"/>
      <c r="D56" s="820"/>
      <c r="E56" s="640"/>
      <c r="F56" s="640"/>
      <c r="G56" s="640"/>
      <c r="H56" s="640"/>
      <c r="I56" s="640"/>
      <c r="J56" s="640"/>
      <c r="K56" s="72"/>
      <c r="L56" s="72"/>
    </row>
    <row r="57" spans="1:12" x14ac:dyDescent="0.25">
      <c r="A57" s="72"/>
      <c r="B57" s="72"/>
      <c r="C57" s="820"/>
      <c r="D57" s="820"/>
      <c r="E57" s="640"/>
      <c r="F57" s="640"/>
      <c r="G57" s="640"/>
      <c r="H57" s="640"/>
      <c r="I57" s="640"/>
      <c r="J57" s="640"/>
      <c r="K57" s="72"/>
      <c r="L57" s="72"/>
    </row>
    <row r="58" spans="1:12" x14ac:dyDescent="0.25">
      <c r="A58" s="72"/>
      <c r="B58" s="72"/>
      <c r="C58" s="828"/>
      <c r="D58" s="828"/>
      <c r="E58" s="628"/>
      <c r="F58" s="628"/>
      <c r="G58" s="628"/>
      <c r="H58" s="628"/>
      <c r="I58" s="640"/>
      <c r="J58" s="640"/>
      <c r="K58" s="72"/>
      <c r="L58" s="72"/>
    </row>
    <row r="59" spans="1:12" x14ac:dyDescent="0.25">
      <c r="A59" s="72"/>
      <c r="B59" s="72"/>
      <c r="C59" s="72"/>
      <c r="D59" s="828"/>
      <c r="E59" s="628"/>
      <c r="F59" s="628"/>
      <c r="G59" s="628"/>
      <c r="H59" s="628"/>
      <c r="I59" s="640"/>
      <c r="J59" s="640"/>
      <c r="K59" s="72"/>
      <c r="L59" s="72"/>
    </row>
    <row r="60" spans="1:12" x14ac:dyDescent="0.25">
      <c r="A60" s="72"/>
      <c r="B60" s="72"/>
      <c r="C60" s="72"/>
      <c r="D60" s="828"/>
      <c r="E60" s="628"/>
      <c r="F60" s="628"/>
      <c r="G60" s="628"/>
      <c r="H60" s="628"/>
      <c r="I60" s="640"/>
      <c r="J60" s="640"/>
      <c r="K60" s="72"/>
      <c r="L60" s="72"/>
    </row>
    <row r="61" spans="1:12" x14ac:dyDescent="0.25">
      <c r="A61" s="72"/>
      <c r="B61" s="72"/>
      <c r="C61" s="628"/>
      <c r="D61" s="828"/>
      <c r="E61" s="628"/>
      <c r="F61" s="628"/>
      <c r="G61" s="628"/>
      <c r="H61" s="628"/>
      <c r="I61" s="640"/>
      <c r="J61" s="640"/>
      <c r="K61" s="72"/>
      <c r="L61" s="72"/>
    </row>
    <row r="62" spans="1:12" x14ac:dyDescent="0.25">
      <c r="A62" s="72"/>
      <c r="B62" s="72"/>
      <c r="C62" s="828"/>
      <c r="D62" s="828"/>
      <c r="E62" s="628"/>
      <c r="F62" s="628"/>
      <c r="G62" s="628"/>
      <c r="H62" s="628"/>
      <c r="I62" s="640"/>
      <c r="J62" s="640"/>
      <c r="K62" s="72"/>
      <c r="L62" s="72"/>
    </row>
    <row r="63" spans="1:12" x14ac:dyDescent="0.25">
      <c r="A63" s="72"/>
      <c r="B63" s="72"/>
      <c r="C63" s="846"/>
      <c r="D63" s="846"/>
      <c r="E63" s="846"/>
      <c r="F63" s="846"/>
      <c r="G63" s="628"/>
      <c r="H63" s="628"/>
      <c r="I63" s="628"/>
      <c r="J63" s="628"/>
      <c r="K63" s="72"/>
      <c r="L63" s="72"/>
    </row>
    <row r="64" spans="1:12" x14ac:dyDescent="0.25">
      <c r="A64" s="72"/>
      <c r="B64" s="72"/>
      <c r="C64" s="846"/>
      <c r="D64" s="846"/>
      <c r="E64" s="846"/>
      <c r="F64" s="846"/>
      <c r="G64" s="628"/>
      <c r="H64" s="628"/>
      <c r="I64" s="628"/>
      <c r="J64" s="628"/>
      <c r="K64" s="72"/>
      <c r="L64" s="72"/>
    </row>
    <row r="65" spans="1:12" x14ac:dyDescent="0.25">
      <c r="A65" s="72"/>
      <c r="B65" s="72"/>
      <c r="C65" s="846"/>
      <c r="D65" s="846"/>
      <c r="E65" s="846"/>
      <c r="F65" s="846"/>
      <c r="G65" s="628"/>
      <c r="H65" s="628"/>
      <c r="I65" s="628"/>
      <c r="J65" s="628"/>
      <c r="K65" s="72"/>
      <c r="L65" s="72"/>
    </row>
    <row r="66" spans="1:12" x14ac:dyDescent="0.25">
      <c r="A66" s="72"/>
      <c r="B66" s="72"/>
      <c r="C66" s="860"/>
      <c r="D66" s="846"/>
      <c r="E66" s="846"/>
      <c r="F66" s="846"/>
      <c r="G66" s="628"/>
      <c r="H66" s="628"/>
      <c r="I66" s="628"/>
      <c r="J66" s="628"/>
      <c r="K66" s="72"/>
      <c r="L66" s="72"/>
    </row>
    <row r="67" spans="1:12" x14ac:dyDescent="0.25">
      <c r="A67" s="72"/>
      <c r="B67" s="72"/>
      <c r="C67" s="860"/>
      <c r="D67" s="846"/>
      <c r="E67" s="846"/>
      <c r="F67" s="846"/>
      <c r="G67" s="628"/>
      <c r="H67" s="628"/>
      <c r="I67" s="628"/>
      <c r="J67" s="628"/>
      <c r="K67" s="72"/>
      <c r="L67" s="72"/>
    </row>
    <row r="68" spans="1:12" x14ac:dyDescent="0.25">
      <c r="A68" s="72"/>
      <c r="B68" s="72"/>
      <c r="C68" s="860"/>
      <c r="D68" s="846"/>
      <c r="E68" s="846"/>
      <c r="F68" s="846"/>
      <c r="G68" s="628"/>
      <c r="H68" s="628"/>
      <c r="I68" s="628"/>
      <c r="J68" s="628"/>
      <c r="K68" s="72"/>
      <c r="L68" s="72"/>
    </row>
    <row r="69" spans="1:12" x14ac:dyDescent="0.25">
      <c r="A69" s="72"/>
      <c r="B69" s="72"/>
      <c r="C69" s="860"/>
      <c r="D69" s="846"/>
      <c r="E69" s="846"/>
      <c r="F69" s="846"/>
      <c r="G69" s="628"/>
      <c r="H69" s="628"/>
      <c r="I69" s="628"/>
      <c r="J69" s="628"/>
      <c r="K69" s="72"/>
      <c r="L69" s="72"/>
    </row>
    <row r="70" spans="1:12" x14ac:dyDescent="0.25">
      <c r="A70" s="72"/>
      <c r="B70" s="72"/>
      <c r="C70" s="860"/>
      <c r="D70" s="846"/>
      <c r="E70" s="846"/>
      <c r="F70" s="846"/>
      <c r="G70" s="628"/>
      <c r="H70" s="628"/>
      <c r="I70" s="628"/>
      <c r="J70" s="628"/>
      <c r="K70" s="72"/>
      <c r="L70" s="72"/>
    </row>
    <row r="71" spans="1:12" x14ac:dyDescent="0.25">
      <c r="C71" s="861"/>
      <c r="D71" s="862"/>
      <c r="E71" s="862"/>
      <c r="F71" s="862"/>
      <c r="G71" s="100"/>
      <c r="H71" s="100"/>
      <c r="I71" s="100"/>
      <c r="J71" s="100"/>
    </row>
    <row r="72" spans="1:12" x14ac:dyDescent="0.25">
      <c r="C72" s="861"/>
      <c r="D72" s="862"/>
      <c r="E72" s="862"/>
      <c r="F72" s="862"/>
      <c r="G72" s="100"/>
      <c r="H72" s="100"/>
      <c r="I72" s="100"/>
      <c r="J72" s="100"/>
    </row>
    <row r="73" spans="1:12" x14ac:dyDescent="0.25">
      <c r="C73" s="861"/>
      <c r="D73" s="862"/>
      <c r="E73" s="862"/>
      <c r="F73" s="862"/>
      <c r="G73" s="100"/>
      <c r="H73" s="100"/>
      <c r="I73" s="100"/>
      <c r="J73" s="100"/>
    </row>
    <row r="74" spans="1:12" x14ac:dyDescent="0.25">
      <c r="A74" s="862"/>
      <c r="B74" s="862"/>
      <c r="C74" s="861"/>
      <c r="D74" s="862"/>
      <c r="E74" s="862"/>
      <c r="F74" s="862"/>
      <c r="G74" s="100"/>
      <c r="H74" s="100"/>
      <c r="I74" s="100"/>
      <c r="J74" s="100"/>
    </row>
    <row r="75" spans="1:12" x14ac:dyDescent="0.25">
      <c r="A75" s="862"/>
      <c r="B75" s="862"/>
      <c r="C75" s="861"/>
      <c r="D75" s="862"/>
      <c r="E75" s="862"/>
      <c r="F75" s="862"/>
      <c r="G75" s="100"/>
      <c r="H75" s="100"/>
      <c r="I75" s="100"/>
      <c r="J75" s="100"/>
    </row>
    <row r="76" spans="1:12" x14ac:dyDescent="0.25">
      <c r="A76" s="862"/>
      <c r="B76" s="862"/>
      <c r="C76" s="861"/>
      <c r="D76" s="862"/>
      <c r="E76" s="862"/>
      <c r="F76" s="862"/>
      <c r="G76" s="100"/>
      <c r="H76" s="100"/>
      <c r="I76" s="100"/>
      <c r="J76" s="100"/>
    </row>
    <row r="77" spans="1:12" x14ac:dyDescent="0.25">
      <c r="A77" s="862"/>
      <c r="B77" s="862"/>
      <c r="C77" s="861"/>
      <c r="D77" s="862"/>
      <c r="E77" s="862"/>
      <c r="F77" s="862"/>
      <c r="G77" s="100"/>
      <c r="H77" s="100"/>
      <c r="I77" s="100"/>
      <c r="J77" s="100"/>
    </row>
    <row r="78" spans="1:12" x14ac:dyDescent="0.25">
      <c r="A78" s="862"/>
      <c r="B78" s="862"/>
      <c r="C78" s="861"/>
      <c r="D78" s="862"/>
      <c r="E78" s="862"/>
      <c r="F78" s="862"/>
      <c r="G78" s="100"/>
      <c r="H78" s="100"/>
      <c r="I78" s="100"/>
      <c r="J78" s="100"/>
    </row>
    <row r="79" spans="1:12" x14ac:dyDescent="0.25">
      <c r="A79" s="862"/>
      <c r="B79" s="862"/>
      <c r="C79" s="861"/>
      <c r="D79" s="862"/>
      <c r="E79" s="862"/>
      <c r="F79" s="862"/>
      <c r="G79" s="100"/>
      <c r="H79" s="100"/>
      <c r="I79" s="100"/>
      <c r="J79" s="100"/>
    </row>
  </sheetData>
  <pageMargins left="0.7" right="0.7" top="0.75" bottom="0.75" header="0.3" footer="0.3"/>
  <pageSetup paperSize="9" scale="68"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B0F0"/>
  </sheetPr>
  <dimension ref="A1:J65"/>
  <sheetViews>
    <sheetView view="pageBreakPreview" zoomScaleNormal="100" zoomScaleSheetLayoutView="100" workbookViewId="0">
      <selection activeCell="L61" sqref="L61"/>
    </sheetView>
  </sheetViews>
  <sheetFormatPr defaultRowHeight="15" x14ac:dyDescent="0.25"/>
  <cols>
    <col min="1" max="1" width="68.5" style="72" customWidth="1"/>
    <col min="2" max="10" width="9.5" style="72" customWidth="1"/>
    <col min="11" max="16384" width="9.33203125" style="72"/>
  </cols>
  <sheetData>
    <row r="1" spans="1:10" x14ac:dyDescent="0.25">
      <c r="A1" s="2520" t="s">
        <v>1026</v>
      </c>
      <c r="B1" s="627"/>
      <c r="C1" s="628"/>
      <c r="D1" s="640"/>
      <c r="E1" s="708"/>
      <c r="F1" s="628"/>
      <c r="G1" s="640"/>
    </row>
    <row r="2" spans="1:10" x14ac:dyDescent="0.25">
      <c r="A2" s="709" t="s">
        <v>949</v>
      </c>
      <c r="B2" s="627"/>
      <c r="C2" s="628"/>
      <c r="D2" s="640"/>
      <c r="E2" s="708"/>
      <c r="F2" s="628"/>
      <c r="G2" s="640"/>
    </row>
    <row r="3" spans="1:10" ht="15.75" thickBot="1" x14ac:dyDescent="0.3">
      <c r="A3" s="637"/>
      <c r="B3" s="600"/>
      <c r="C3" s="746"/>
      <c r="D3" s="746"/>
      <c r="E3" s="746"/>
      <c r="F3" s="746"/>
      <c r="G3" s="640"/>
    </row>
    <row r="4" spans="1:10" ht="15.75" thickBot="1" x14ac:dyDescent="0.3">
      <c r="A4" s="879" t="s">
        <v>142</v>
      </c>
      <c r="B4" s="713" t="s">
        <v>1289</v>
      </c>
      <c r="C4" s="714" t="s">
        <v>1313</v>
      </c>
      <c r="D4" s="714" t="s">
        <v>144</v>
      </c>
      <c r="E4" s="714" t="s">
        <v>145</v>
      </c>
      <c r="F4" s="714" t="s">
        <v>1292</v>
      </c>
      <c r="G4" s="714" t="s">
        <v>147</v>
      </c>
      <c r="H4" s="714" t="s">
        <v>148</v>
      </c>
      <c r="I4" s="714" t="s">
        <v>149</v>
      </c>
      <c r="J4" s="880" t="s">
        <v>1293</v>
      </c>
    </row>
    <row r="5" spans="1:10" x14ac:dyDescent="0.25">
      <c r="A5" s="881" t="s">
        <v>950</v>
      </c>
      <c r="B5" s="716"/>
      <c r="C5" s="717"/>
      <c r="D5" s="717"/>
      <c r="E5" s="717"/>
      <c r="F5" s="717"/>
      <c r="G5" s="717"/>
      <c r="H5" s="717"/>
      <c r="I5" s="717"/>
      <c r="J5" s="718"/>
    </row>
    <row r="6" spans="1:10" x14ac:dyDescent="0.25">
      <c r="A6" s="881" t="s">
        <v>951</v>
      </c>
      <c r="B6" s="882">
        <v>20411</v>
      </c>
      <c r="C6" s="883">
        <v>17489</v>
      </c>
      <c r="D6" s="883">
        <v>17508</v>
      </c>
      <c r="E6" s="883">
        <v>17496</v>
      </c>
      <c r="F6" s="883">
        <v>20079</v>
      </c>
      <c r="G6" s="883">
        <v>18148</v>
      </c>
      <c r="H6" s="883">
        <v>18163</v>
      </c>
      <c r="I6" s="883">
        <v>18110</v>
      </c>
      <c r="J6" s="722">
        <v>20661</v>
      </c>
    </row>
    <row r="7" spans="1:10" x14ac:dyDescent="0.25">
      <c r="A7" s="622" t="s">
        <v>952</v>
      </c>
      <c r="B7" s="884">
        <v>-2625</v>
      </c>
      <c r="C7" s="885" t="s">
        <v>0</v>
      </c>
      <c r="D7" s="885"/>
      <c r="E7" s="885"/>
      <c r="F7" s="885">
        <v>-2584</v>
      </c>
      <c r="G7" s="885"/>
      <c r="H7" s="885"/>
      <c r="I7" s="885"/>
      <c r="J7" s="726">
        <v>-2501</v>
      </c>
    </row>
    <row r="8" spans="1:10" x14ac:dyDescent="0.25">
      <c r="A8" s="606" t="s">
        <v>953</v>
      </c>
      <c r="B8" s="886">
        <v>17786</v>
      </c>
      <c r="C8" s="751">
        <v>17489</v>
      </c>
      <c r="D8" s="751">
        <v>17508</v>
      </c>
      <c r="E8" s="751">
        <v>17496</v>
      </c>
      <c r="F8" s="751">
        <v>17495</v>
      </c>
      <c r="G8" s="751">
        <v>18148</v>
      </c>
      <c r="H8" s="751">
        <v>18163</v>
      </c>
      <c r="I8" s="751">
        <v>18110</v>
      </c>
      <c r="J8" s="722">
        <v>18160</v>
      </c>
    </row>
    <row r="9" spans="1:10" x14ac:dyDescent="0.25">
      <c r="A9" s="606" t="s">
        <v>954</v>
      </c>
      <c r="B9" s="887"/>
      <c r="C9" s="637" t="s">
        <v>0</v>
      </c>
      <c r="D9" s="637"/>
      <c r="E9" s="637"/>
      <c r="F9" s="637"/>
      <c r="G9" s="637"/>
      <c r="H9" s="637"/>
      <c r="I9" s="637"/>
      <c r="J9" s="722"/>
    </row>
    <row r="10" spans="1:10" x14ac:dyDescent="0.25">
      <c r="A10" s="881" t="s">
        <v>955</v>
      </c>
      <c r="B10" s="886">
        <v>-1539</v>
      </c>
      <c r="C10" s="751">
        <v>-1379</v>
      </c>
      <c r="D10" s="751">
        <v>-1265</v>
      </c>
      <c r="E10" s="751">
        <v>-1145</v>
      </c>
      <c r="F10" s="751">
        <v>-1091</v>
      </c>
      <c r="G10" s="751">
        <v>-958</v>
      </c>
      <c r="H10" s="751">
        <v>-887</v>
      </c>
      <c r="I10" s="751">
        <v>-827</v>
      </c>
      <c r="J10" s="722">
        <v>-758</v>
      </c>
    </row>
    <row r="11" spans="1:10" x14ac:dyDescent="0.25">
      <c r="A11" s="881" t="s">
        <v>956</v>
      </c>
      <c r="B11" s="888"/>
      <c r="C11" s="637" t="s">
        <v>0</v>
      </c>
      <c r="D11" s="637"/>
      <c r="E11" s="637"/>
      <c r="F11" s="637"/>
      <c r="G11" s="637"/>
      <c r="H11" s="637"/>
      <c r="I11" s="637"/>
      <c r="J11" s="722"/>
    </row>
    <row r="12" spans="1:10" x14ac:dyDescent="0.25">
      <c r="A12" s="881" t="s">
        <v>957</v>
      </c>
      <c r="B12" s="888"/>
      <c r="C12" s="637"/>
      <c r="D12" s="637"/>
      <c r="E12" s="637"/>
      <c r="F12" s="637"/>
      <c r="G12" s="637"/>
      <c r="H12" s="637"/>
      <c r="I12" s="637"/>
      <c r="J12" s="722"/>
    </row>
    <row r="13" spans="1:10" x14ac:dyDescent="0.25">
      <c r="A13" s="881" t="s">
        <v>958</v>
      </c>
      <c r="B13" s="888"/>
      <c r="C13" s="637" t="s">
        <v>0</v>
      </c>
      <c r="D13" s="637"/>
      <c r="E13" s="637"/>
      <c r="F13" s="637"/>
      <c r="G13" s="637"/>
      <c r="H13" s="637"/>
      <c r="I13" s="637"/>
      <c r="J13" s="722"/>
    </row>
    <row r="14" spans="1:10" x14ac:dyDescent="0.25">
      <c r="A14" s="606" t="s">
        <v>959</v>
      </c>
      <c r="B14" s="889">
        <v>-97</v>
      </c>
      <c r="C14" s="890">
        <v>-68</v>
      </c>
      <c r="D14" s="637">
        <v>-51</v>
      </c>
      <c r="E14" s="637">
        <v>-51</v>
      </c>
      <c r="F14" s="637">
        <v>-31</v>
      </c>
      <c r="G14" s="637">
        <v>-35</v>
      </c>
      <c r="H14" s="637">
        <v>-36</v>
      </c>
      <c r="I14" s="637">
        <v>-4</v>
      </c>
      <c r="J14" s="722">
        <v>-238</v>
      </c>
    </row>
    <row r="15" spans="1:10" x14ac:dyDescent="0.25">
      <c r="A15" s="622" t="s">
        <v>960</v>
      </c>
      <c r="B15" s="891">
        <v>-1636</v>
      </c>
      <c r="C15" s="754">
        <v>-1447</v>
      </c>
      <c r="D15" s="754">
        <v>-1316</v>
      </c>
      <c r="E15" s="754">
        <v>-1195</v>
      </c>
      <c r="F15" s="754">
        <v>-1122</v>
      </c>
      <c r="G15" s="754">
        <v>-993</v>
      </c>
      <c r="H15" s="754">
        <v>-923</v>
      </c>
      <c r="I15" s="754">
        <v>-831</v>
      </c>
      <c r="J15" s="726">
        <v>-996</v>
      </c>
    </row>
    <row r="16" spans="1:10" x14ac:dyDescent="0.25">
      <c r="A16" s="892" t="s">
        <v>961</v>
      </c>
      <c r="B16" s="893">
        <v>16150</v>
      </c>
      <c r="C16" s="894">
        <v>16042</v>
      </c>
      <c r="D16" s="894">
        <v>16192</v>
      </c>
      <c r="E16" s="894">
        <v>16301</v>
      </c>
      <c r="F16" s="894">
        <v>16373</v>
      </c>
      <c r="G16" s="894">
        <v>17155</v>
      </c>
      <c r="H16" s="894">
        <v>17240</v>
      </c>
      <c r="I16" s="894">
        <v>17279</v>
      </c>
      <c r="J16" s="732">
        <v>17164</v>
      </c>
    </row>
    <row r="17" spans="1:10" x14ac:dyDescent="0.25">
      <c r="A17" s="895" t="s">
        <v>962</v>
      </c>
      <c r="B17" s="896">
        <v>3047</v>
      </c>
      <c r="C17" s="897">
        <v>2961</v>
      </c>
      <c r="D17" s="897">
        <v>2969</v>
      </c>
      <c r="E17" s="897">
        <v>2897</v>
      </c>
      <c r="F17" s="897">
        <v>2971</v>
      </c>
      <c r="G17" s="897">
        <v>2906</v>
      </c>
      <c r="H17" s="897">
        <v>2920</v>
      </c>
      <c r="I17" s="897">
        <v>3004</v>
      </c>
      <c r="J17" s="735">
        <v>2800</v>
      </c>
    </row>
    <row r="18" spans="1:10" x14ac:dyDescent="0.25">
      <c r="A18" s="796" t="s">
        <v>963</v>
      </c>
      <c r="B18" s="889">
        <v>-30</v>
      </c>
      <c r="C18" s="890">
        <v>-30</v>
      </c>
      <c r="D18" s="637">
        <v>-30</v>
      </c>
      <c r="E18" s="637">
        <v>-29</v>
      </c>
      <c r="F18" s="637">
        <v>-30</v>
      </c>
      <c r="G18" s="637">
        <v>-29</v>
      </c>
      <c r="H18" s="637">
        <v>-30</v>
      </c>
      <c r="I18" s="637">
        <v>-30</v>
      </c>
      <c r="J18" s="722">
        <v>-32</v>
      </c>
    </row>
    <row r="19" spans="1:10" x14ac:dyDescent="0.25">
      <c r="A19" s="898" t="s">
        <v>964</v>
      </c>
      <c r="B19" s="891">
        <v>3017</v>
      </c>
      <c r="C19" s="754">
        <v>2931</v>
      </c>
      <c r="D19" s="754">
        <v>2939</v>
      </c>
      <c r="E19" s="754">
        <v>2868</v>
      </c>
      <c r="F19" s="754">
        <v>2941</v>
      </c>
      <c r="G19" s="754">
        <v>2877</v>
      </c>
      <c r="H19" s="754">
        <v>2890</v>
      </c>
      <c r="I19" s="754">
        <v>2974</v>
      </c>
      <c r="J19" s="726">
        <v>2768</v>
      </c>
    </row>
    <row r="20" spans="1:10" x14ac:dyDescent="0.25">
      <c r="A20" s="892" t="s">
        <v>965</v>
      </c>
      <c r="B20" s="893">
        <v>19167</v>
      </c>
      <c r="C20" s="894">
        <v>18973</v>
      </c>
      <c r="D20" s="894">
        <v>19131</v>
      </c>
      <c r="E20" s="894">
        <v>19169</v>
      </c>
      <c r="F20" s="894">
        <v>19314</v>
      </c>
      <c r="G20" s="894">
        <v>20032</v>
      </c>
      <c r="H20" s="894">
        <v>20130</v>
      </c>
      <c r="I20" s="894">
        <v>20253</v>
      </c>
      <c r="J20" s="732">
        <v>19932</v>
      </c>
    </row>
    <row r="21" spans="1:10" x14ac:dyDescent="0.25">
      <c r="A21" s="899" t="s">
        <v>966</v>
      </c>
      <c r="B21" s="893">
        <v>6277</v>
      </c>
      <c r="C21" s="894">
        <v>6318</v>
      </c>
      <c r="D21" s="894">
        <v>5488</v>
      </c>
      <c r="E21" s="894">
        <v>5548</v>
      </c>
      <c r="F21" s="894">
        <v>5686</v>
      </c>
      <c r="G21" s="894">
        <v>4810</v>
      </c>
      <c r="H21" s="894">
        <v>4437</v>
      </c>
      <c r="I21" s="894">
        <v>4565</v>
      </c>
      <c r="J21" s="732">
        <v>4731</v>
      </c>
    </row>
    <row r="22" spans="1:10" x14ac:dyDescent="0.25">
      <c r="A22" s="606" t="s">
        <v>967</v>
      </c>
      <c r="B22" s="889">
        <v>134</v>
      </c>
      <c r="C22" s="890">
        <v>115</v>
      </c>
      <c r="D22" s="637">
        <v>119</v>
      </c>
      <c r="E22" s="637">
        <v>116</v>
      </c>
      <c r="F22" s="637">
        <v>108</v>
      </c>
      <c r="G22" s="637">
        <v>80</v>
      </c>
      <c r="H22" s="637">
        <v>62</v>
      </c>
      <c r="I22" s="637">
        <v>16</v>
      </c>
      <c r="J22" s="722">
        <v>55</v>
      </c>
    </row>
    <row r="23" spans="1:10" x14ac:dyDescent="0.25">
      <c r="A23" s="606" t="s">
        <v>968</v>
      </c>
      <c r="B23" s="900"/>
      <c r="C23" s="637"/>
      <c r="D23" s="637"/>
      <c r="E23" s="637"/>
      <c r="F23" s="637"/>
      <c r="G23" s="637"/>
      <c r="H23" s="637"/>
      <c r="I23" s="637"/>
      <c r="J23" s="722"/>
    </row>
    <row r="24" spans="1:10" x14ac:dyDescent="0.25">
      <c r="A24" s="606" t="s">
        <v>858</v>
      </c>
      <c r="B24" s="886">
        <v>-1205</v>
      </c>
      <c r="C24" s="751">
        <v>-1205</v>
      </c>
      <c r="D24" s="751">
        <v>-1205</v>
      </c>
      <c r="E24" s="751">
        <v>-1205</v>
      </c>
      <c r="F24" s="751">
        <v>-1501</v>
      </c>
      <c r="G24" s="751">
        <v>-501</v>
      </c>
      <c r="H24" s="751">
        <v>-509</v>
      </c>
      <c r="I24" s="751">
        <v>-510</v>
      </c>
      <c r="J24" s="722">
        <v>-505</v>
      </c>
    </row>
    <row r="25" spans="1:10" x14ac:dyDescent="0.25">
      <c r="A25" s="606" t="s">
        <v>969</v>
      </c>
      <c r="B25" s="900"/>
      <c r="C25" s="637"/>
      <c r="D25" s="637"/>
      <c r="E25" s="637"/>
      <c r="F25" s="637"/>
      <c r="G25" s="637"/>
      <c r="H25" s="637"/>
      <c r="I25" s="637"/>
      <c r="J25" s="722"/>
    </row>
    <row r="26" spans="1:10" x14ac:dyDescent="0.25">
      <c r="A26" s="606" t="s">
        <v>959</v>
      </c>
      <c r="B26" s="889">
        <v>-69</v>
      </c>
      <c r="C26" s="890">
        <v>-68</v>
      </c>
      <c r="D26" s="637">
        <v>-58</v>
      </c>
      <c r="E26" s="637">
        <v>-58</v>
      </c>
      <c r="F26" s="637">
        <v>-58</v>
      </c>
      <c r="G26" s="637">
        <v>-49</v>
      </c>
      <c r="H26" s="637">
        <v>-44</v>
      </c>
      <c r="I26" s="637">
        <v>-46</v>
      </c>
      <c r="J26" s="722">
        <v>-45</v>
      </c>
    </row>
    <row r="27" spans="1:10" x14ac:dyDescent="0.25">
      <c r="A27" s="892" t="s">
        <v>970</v>
      </c>
      <c r="B27" s="893">
        <v>-1140</v>
      </c>
      <c r="C27" s="894">
        <v>-1158</v>
      </c>
      <c r="D27" s="894">
        <v>-1144</v>
      </c>
      <c r="E27" s="894">
        <v>-1146</v>
      </c>
      <c r="F27" s="894">
        <v>-1451</v>
      </c>
      <c r="G27" s="894">
        <v>-470</v>
      </c>
      <c r="H27" s="894">
        <v>-491</v>
      </c>
      <c r="I27" s="894">
        <v>-539</v>
      </c>
      <c r="J27" s="732">
        <v>-495</v>
      </c>
    </row>
    <row r="28" spans="1:10" x14ac:dyDescent="0.25">
      <c r="A28" s="892" t="s">
        <v>856</v>
      </c>
      <c r="B28" s="893">
        <v>5137</v>
      </c>
      <c r="C28" s="894">
        <v>5160</v>
      </c>
      <c r="D28" s="894">
        <v>4344</v>
      </c>
      <c r="E28" s="894">
        <v>4402</v>
      </c>
      <c r="F28" s="894">
        <v>4235</v>
      </c>
      <c r="G28" s="894">
        <v>4340</v>
      </c>
      <c r="H28" s="894">
        <v>3946</v>
      </c>
      <c r="I28" s="894">
        <v>4026</v>
      </c>
      <c r="J28" s="732">
        <v>4236</v>
      </c>
    </row>
    <row r="29" spans="1:10" x14ac:dyDescent="0.25">
      <c r="A29" s="892" t="s">
        <v>971</v>
      </c>
      <c r="B29" s="901">
        <v>24304</v>
      </c>
      <c r="C29" s="902">
        <v>24133</v>
      </c>
      <c r="D29" s="902">
        <v>23475</v>
      </c>
      <c r="E29" s="902">
        <v>23571</v>
      </c>
      <c r="F29" s="902">
        <v>23549</v>
      </c>
      <c r="G29" s="902">
        <v>24372</v>
      </c>
      <c r="H29" s="902">
        <v>24076</v>
      </c>
      <c r="I29" s="902">
        <v>24279</v>
      </c>
      <c r="J29" s="903">
        <v>24168</v>
      </c>
    </row>
    <row r="30" spans="1:10" x14ac:dyDescent="0.25">
      <c r="A30" s="904" t="s">
        <v>1314</v>
      </c>
      <c r="B30" s="905"/>
      <c r="C30" s="266"/>
      <c r="D30" s="266"/>
      <c r="E30" s="266"/>
      <c r="F30" s="266"/>
      <c r="G30" s="628"/>
    </row>
    <row r="31" spans="1:10" x14ac:dyDescent="0.25">
      <c r="A31" s="904" t="s">
        <v>1315</v>
      </c>
      <c r="B31" s="594"/>
      <c r="C31" s="18"/>
      <c r="D31" s="18"/>
      <c r="E31" s="18"/>
      <c r="F31" s="18"/>
      <c r="G31" s="628"/>
    </row>
    <row r="32" spans="1:10" x14ac:dyDescent="0.25">
      <c r="A32" s="906" t="s">
        <v>1296</v>
      </c>
      <c r="B32" s="594"/>
      <c r="C32" s="18"/>
      <c r="D32" s="18"/>
      <c r="E32" s="18"/>
      <c r="F32" s="18"/>
      <c r="G32" s="628"/>
    </row>
    <row r="33" spans="1:10" x14ac:dyDescent="0.25">
      <c r="A33" s="906" t="s">
        <v>1316</v>
      </c>
      <c r="B33" s="743"/>
      <c r="C33" s="744"/>
      <c r="D33" s="744"/>
      <c r="E33" s="744"/>
      <c r="F33" s="744"/>
      <c r="G33" s="628"/>
    </row>
    <row r="34" spans="1:10" ht="15.75" thickBot="1" x14ac:dyDescent="0.3">
      <c r="A34" s="742" t="s">
        <v>1317</v>
      </c>
      <c r="B34" s="600"/>
      <c r="C34" s="746"/>
      <c r="D34" s="746"/>
      <c r="E34" s="746"/>
      <c r="F34" s="746"/>
      <c r="G34" s="628"/>
    </row>
    <row r="35" spans="1:10" ht="15.75" thickBot="1" x14ac:dyDescent="0.3">
      <c r="A35" s="603" t="s">
        <v>142</v>
      </c>
      <c r="B35" s="604" t="s">
        <v>619</v>
      </c>
      <c r="C35" s="563" t="s">
        <v>143</v>
      </c>
      <c r="D35" s="563" t="s">
        <v>144</v>
      </c>
      <c r="E35" s="563" t="s">
        <v>145</v>
      </c>
      <c r="F35" s="880" t="s">
        <v>146</v>
      </c>
      <c r="G35" s="563" t="s">
        <v>147</v>
      </c>
      <c r="H35" s="563" t="s">
        <v>148</v>
      </c>
      <c r="I35" s="880" t="s">
        <v>149</v>
      </c>
      <c r="J35" s="880" t="s">
        <v>150</v>
      </c>
    </row>
    <row r="36" spans="1:10" x14ac:dyDescent="0.25">
      <c r="A36" s="599" t="s">
        <v>973</v>
      </c>
      <c r="B36" s="755">
        <v>15879</v>
      </c>
      <c r="C36" s="756">
        <v>16042</v>
      </c>
      <c r="D36" s="756">
        <v>16192</v>
      </c>
      <c r="E36" s="756">
        <v>16301</v>
      </c>
      <c r="F36" s="756">
        <v>17025</v>
      </c>
      <c r="G36" s="756">
        <v>17155</v>
      </c>
      <c r="H36" s="756">
        <v>17240</v>
      </c>
      <c r="I36" s="756">
        <v>17279</v>
      </c>
      <c r="J36" s="756">
        <v>17258</v>
      </c>
    </row>
    <row r="37" spans="1:10" x14ac:dyDescent="0.25">
      <c r="A37" s="907" t="s">
        <v>974</v>
      </c>
      <c r="B37" s="908">
        <v>24033</v>
      </c>
      <c r="C37" s="909">
        <v>24133</v>
      </c>
      <c r="D37" s="909">
        <v>23475</v>
      </c>
      <c r="E37" s="909">
        <v>23571</v>
      </c>
      <c r="F37" s="909">
        <v>24201</v>
      </c>
      <c r="G37" s="909">
        <v>24372</v>
      </c>
      <c r="H37" s="909">
        <v>24076</v>
      </c>
      <c r="I37" s="909">
        <v>24279</v>
      </c>
      <c r="J37" s="909">
        <v>24262</v>
      </c>
    </row>
    <row r="38" spans="1:10" x14ac:dyDescent="0.25">
      <c r="B38" s="741"/>
    </row>
    <row r="39" spans="1:10" x14ac:dyDescent="0.25">
      <c r="A39" s="2681" t="s">
        <v>1027</v>
      </c>
      <c r="B39" s="910"/>
      <c r="C39" s="911"/>
      <c r="D39" s="911"/>
      <c r="E39" s="911"/>
      <c r="F39" s="911"/>
    </row>
    <row r="40" spans="1:10" ht="15.75" thickBot="1" x14ac:dyDescent="0.3">
      <c r="B40" s="600"/>
      <c r="C40" s="746"/>
      <c r="D40" s="746"/>
      <c r="E40" s="746"/>
      <c r="F40" s="640"/>
    </row>
    <row r="41" spans="1:10" ht="15.75" thickBot="1" x14ac:dyDescent="0.3">
      <c r="A41" s="603" t="s">
        <v>609</v>
      </c>
      <c r="B41" s="604" t="s">
        <v>619</v>
      </c>
      <c r="C41" s="563" t="s">
        <v>143</v>
      </c>
      <c r="D41" s="563" t="s">
        <v>144</v>
      </c>
      <c r="E41" s="563" t="s">
        <v>145</v>
      </c>
      <c r="F41" s="563" t="s">
        <v>146</v>
      </c>
      <c r="G41" s="563" t="s">
        <v>147</v>
      </c>
      <c r="H41" s="563" t="s">
        <v>148</v>
      </c>
      <c r="I41" s="563" t="s">
        <v>149</v>
      </c>
      <c r="J41" s="880" t="s">
        <v>150</v>
      </c>
    </row>
    <row r="42" spans="1:10" x14ac:dyDescent="0.25">
      <c r="A42" s="606" t="s">
        <v>866</v>
      </c>
      <c r="B42" s="607">
        <v>18.600000000000001</v>
      </c>
      <c r="C42" s="607">
        <v>19.600000000000001</v>
      </c>
      <c r="D42" s="607">
        <v>19.3</v>
      </c>
      <c r="E42" s="607">
        <v>19.600000000000001</v>
      </c>
      <c r="F42" s="607">
        <v>18.8</v>
      </c>
      <c r="G42" s="607">
        <v>19</v>
      </c>
      <c r="H42" s="607">
        <v>19.600000000000001</v>
      </c>
      <c r="I42" s="607">
        <v>19.3</v>
      </c>
      <c r="J42" s="607">
        <v>21.8</v>
      </c>
    </row>
    <row r="43" spans="1:10" x14ac:dyDescent="0.25">
      <c r="A43" s="606" t="s">
        <v>867</v>
      </c>
      <c r="B43" s="607">
        <v>22</v>
      </c>
      <c r="C43" s="607">
        <v>23</v>
      </c>
      <c r="D43" s="607">
        <v>22.7</v>
      </c>
      <c r="E43" s="607">
        <v>23</v>
      </c>
      <c r="F43" s="607">
        <v>22.2</v>
      </c>
      <c r="G43" s="607">
        <v>22.2</v>
      </c>
      <c r="H43" s="607">
        <v>22.9</v>
      </c>
      <c r="I43" s="607">
        <v>22.6</v>
      </c>
      <c r="J43" s="607">
        <v>25.3</v>
      </c>
    </row>
    <row r="44" spans="1:10" x14ac:dyDescent="0.25">
      <c r="A44" s="606" t="s">
        <v>868</v>
      </c>
      <c r="B44" s="607">
        <v>27.9</v>
      </c>
      <c r="C44" s="607">
        <v>28.9</v>
      </c>
      <c r="D44" s="607">
        <v>27.8</v>
      </c>
      <c r="E44" s="607">
        <v>28.2</v>
      </c>
      <c r="F44" s="607">
        <v>27.1</v>
      </c>
      <c r="G44" s="607">
        <v>27</v>
      </c>
      <c r="H44" s="607">
        <v>27.3</v>
      </c>
      <c r="I44" s="607">
        <v>27</v>
      </c>
      <c r="J44" s="607">
        <v>30.6</v>
      </c>
    </row>
    <row r="45" spans="1:10" x14ac:dyDescent="0.25">
      <c r="A45" s="606" t="s">
        <v>869</v>
      </c>
      <c r="B45" s="607">
        <v>18.2</v>
      </c>
      <c r="C45" s="607">
        <v>18.5</v>
      </c>
      <c r="D45" s="607">
        <v>18.8</v>
      </c>
      <c r="E45" s="607">
        <v>19.100000000000001</v>
      </c>
      <c r="F45" s="607">
        <v>19.600000000000001</v>
      </c>
      <c r="G45" s="607">
        <v>18.899999999999999</v>
      </c>
      <c r="H45" s="607">
        <v>19.5</v>
      </c>
      <c r="I45" s="607">
        <v>19.2</v>
      </c>
      <c r="J45" s="607">
        <v>21.9</v>
      </c>
    </row>
    <row r="46" spans="1:10" x14ac:dyDescent="0.25">
      <c r="A46" s="606" t="s">
        <v>870</v>
      </c>
      <c r="B46" s="607">
        <v>21.7</v>
      </c>
      <c r="C46" s="607">
        <v>21.9</v>
      </c>
      <c r="D46" s="607">
        <v>22.2</v>
      </c>
      <c r="E46" s="607">
        <v>22.5</v>
      </c>
      <c r="F46" s="607">
        <v>22.9</v>
      </c>
      <c r="G46" s="607">
        <v>22.1</v>
      </c>
      <c r="H46" s="607">
        <v>22.8</v>
      </c>
      <c r="I46" s="607">
        <v>22.5</v>
      </c>
      <c r="J46" s="607">
        <v>25.4</v>
      </c>
    </row>
    <row r="47" spans="1:10" x14ac:dyDescent="0.25">
      <c r="A47" s="622" t="s">
        <v>871</v>
      </c>
      <c r="B47" s="912">
        <v>27.6</v>
      </c>
      <c r="C47" s="912">
        <v>27.9</v>
      </c>
      <c r="D47" s="912">
        <v>27.3</v>
      </c>
      <c r="E47" s="912">
        <v>27.6</v>
      </c>
      <c r="F47" s="912">
        <v>27.8</v>
      </c>
      <c r="G47" s="912">
        <v>26.9</v>
      </c>
      <c r="H47" s="912">
        <v>27.3</v>
      </c>
      <c r="I47" s="912">
        <v>26.9</v>
      </c>
      <c r="J47" s="912">
        <v>30.7</v>
      </c>
    </row>
    <row r="48" spans="1:10" x14ac:dyDescent="0.25">
      <c r="A48" s="606"/>
      <c r="B48" s="913"/>
      <c r="C48" s="914"/>
      <c r="D48" s="914"/>
      <c r="E48" s="914"/>
      <c r="F48" s="914"/>
    </row>
    <row r="49" spans="1:10" x14ac:dyDescent="0.25">
      <c r="A49" s="915" t="s">
        <v>872</v>
      </c>
      <c r="B49" s="609"/>
      <c r="C49" s="805"/>
      <c r="D49" s="805"/>
      <c r="E49" s="805"/>
      <c r="F49" s="805"/>
    </row>
    <row r="50" spans="1:10" ht="15.75" thickBot="1" x14ac:dyDescent="0.3">
      <c r="B50" s="600"/>
      <c r="C50" s="746"/>
      <c r="D50" s="746"/>
      <c r="E50" s="746"/>
      <c r="F50" s="746"/>
    </row>
    <row r="51" spans="1:10" ht="15.75" thickBot="1" x14ac:dyDescent="0.3">
      <c r="A51" s="603" t="s">
        <v>609</v>
      </c>
      <c r="B51" s="604" t="s">
        <v>619</v>
      </c>
      <c r="C51" s="563" t="s">
        <v>143</v>
      </c>
      <c r="D51" s="563" t="s">
        <v>144</v>
      </c>
      <c r="E51" s="563" t="s">
        <v>145</v>
      </c>
      <c r="F51" s="563" t="s">
        <v>146</v>
      </c>
      <c r="G51" s="880" t="s">
        <v>147</v>
      </c>
      <c r="H51" s="880" t="s">
        <v>148</v>
      </c>
      <c r="I51" s="880" t="s">
        <v>149</v>
      </c>
      <c r="J51" s="880" t="s">
        <v>150</v>
      </c>
    </row>
    <row r="52" spans="1:10" x14ac:dyDescent="0.25">
      <c r="A52" s="916" t="s">
        <v>866</v>
      </c>
      <c r="B52" s="607">
        <v>18.600000000000001</v>
      </c>
      <c r="C52" s="917">
        <v>19.600000000000001</v>
      </c>
      <c r="D52" s="917">
        <v>19.3</v>
      </c>
      <c r="E52" s="917">
        <v>19.600000000000001</v>
      </c>
      <c r="F52" s="917">
        <v>18.8</v>
      </c>
      <c r="G52" s="918">
        <v>19</v>
      </c>
      <c r="H52" s="918">
        <v>19.600000000000001</v>
      </c>
      <c r="I52" s="918">
        <v>19.3</v>
      </c>
      <c r="J52" s="18">
        <v>21.8</v>
      </c>
    </row>
    <row r="53" spans="1:10" x14ac:dyDescent="0.25">
      <c r="A53" s="616" t="s">
        <v>867</v>
      </c>
      <c r="B53" s="607">
        <v>22</v>
      </c>
      <c r="C53" s="917">
        <v>23</v>
      </c>
      <c r="D53" s="917">
        <v>22.7</v>
      </c>
      <c r="E53" s="917">
        <v>23</v>
      </c>
      <c r="F53" s="917">
        <v>22.2</v>
      </c>
      <c r="G53" s="18">
        <v>22.2</v>
      </c>
      <c r="H53" s="918">
        <v>22.9</v>
      </c>
      <c r="I53" s="918">
        <v>22.6</v>
      </c>
      <c r="J53" s="18">
        <v>25.3</v>
      </c>
    </row>
    <row r="54" spans="1:10" x14ac:dyDescent="0.25">
      <c r="A54" s="616" t="s">
        <v>868</v>
      </c>
      <c r="B54" s="607">
        <v>27.8</v>
      </c>
      <c r="C54" s="917">
        <v>28.8</v>
      </c>
      <c r="D54" s="917">
        <v>27.7</v>
      </c>
      <c r="E54" s="917">
        <v>28</v>
      </c>
      <c r="F54" s="917">
        <v>26.9</v>
      </c>
      <c r="G54" s="918">
        <v>26.9</v>
      </c>
      <c r="H54" s="918">
        <v>27.3</v>
      </c>
      <c r="I54" s="918">
        <v>27</v>
      </c>
      <c r="J54" s="18">
        <v>30.6</v>
      </c>
    </row>
    <row r="55" spans="1:10" x14ac:dyDescent="0.25">
      <c r="A55" s="616" t="s">
        <v>1028</v>
      </c>
      <c r="B55" s="607">
        <v>18.2</v>
      </c>
      <c r="C55" s="917">
        <v>18.5</v>
      </c>
      <c r="D55" s="917">
        <v>18.8</v>
      </c>
      <c r="E55" s="917">
        <v>19.100000000000001</v>
      </c>
      <c r="F55" s="917">
        <v>19.600000000000001</v>
      </c>
      <c r="G55" s="18">
        <v>18.899999999999999</v>
      </c>
      <c r="H55" s="918">
        <v>19.5</v>
      </c>
      <c r="I55" s="918">
        <v>19.2</v>
      </c>
      <c r="J55" s="18">
        <v>21.9</v>
      </c>
    </row>
    <row r="56" spans="1:10" x14ac:dyDescent="0.25">
      <c r="A56" s="616" t="s">
        <v>1029</v>
      </c>
      <c r="B56" s="607">
        <v>21.7</v>
      </c>
      <c r="C56" s="917">
        <v>21.9</v>
      </c>
      <c r="D56" s="917">
        <v>22.2</v>
      </c>
      <c r="E56" s="917">
        <v>22.5</v>
      </c>
      <c r="F56" s="917">
        <v>22.9</v>
      </c>
      <c r="G56" s="18">
        <v>22.1</v>
      </c>
      <c r="H56" s="918">
        <v>22.8</v>
      </c>
      <c r="I56" s="918">
        <v>22.5</v>
      </c>
      <c r="J56" s="18">
        <v>25.4</v>
      </c>
    </row>
    <row r="57" spans="1:10" x14ac:dyDescent="0.25">
      <c r="A57" s="919" t="s">
        <v>1030</v>
      </c>
      <c r="B57" s="912">
        <v>27.5</v>
      </c>
      <c r="C57" s="920">
        <v>27.8</v>
      </c>
      <c r="D57" s="920">
        <v>27.1</v>
      </c>
      <c r="E57" s="920">
        <v>27.5</v>
      </c>
      <c r="F57" s="920">
        <v>27.7</v>
      </c>
      <c r="G57" s="921">
        <v>26.8</v>
      </c>
      <c r="H57" s="922">
        <v>27.2</v>
      </c>
      <c r="I57" s="922">
        <v>26.9</v>
      </c>
      <c r="J57" s="921">
        <v>30.7</v>
      </c>
    </row>
    <row r="58" spans="1:10" x14ac:dyDescent="0.25">
      <c r="A58" s="616"/>
      <c r="B58" s="607"/>
      <c r="C58" s="917"/>
      <c r="D58" s="917"/>
      <c r="E58" s="917"/>
      <c r="F58" s="917"/>
    </row>
    <row r="59" spans="1:10" ht="15.75" thickBot="1" x14ac:dyDescent="0.3">
      <c r="A59" s="923" t="s">
        <v>874</v>
      </c>
      <c r="B59" s="600"/>
      <c r="C59" s="746"/>
      <c r="D59" s="746"/>
      <c r="E59" s="746"/>
      <c r="F59" s="746"/>
    </row>
    <row r="60" spans="1:10" ht="15.75" thickBot="1" x14ac:dyDescent="0.3">
      <c r="A60" s="618"/>
      <c r="B60" s="604" t="s">
        <v>1277</v>
      </c>
      <c r="C60" s="605" t="s">
        <v>143</v>
      </c>
      <c r="D60" s="605" t="s">
        <v>144</v>
      </c>
      <c r="E60" s="605" t="s">
        <v>145</v>
      </c>
      <c r="F60" s="605" t="s">
        <v>1318</v>
      </c>
      <c r="G60" s="605" t="s">
        <v>147</v>
      </c>
      <c r="H60" s="605" t="s">
        <v>148</v>
      </c>
      <c r="I60" s="605" t="s">
        <v>149</v>
      </c>
      <c r="J60" s="880" t="s">
        <v>1319</v>
      </c>
    </row>
    <row r="61" spans="1:10" x14ac:dyDescent="0.25">
      <c r="A61" s="606" t="s">
        <v>875</v>
      </c>
      <c r="B61" s="619">
        <v>19167</v>
      </c>
      <c r="C61" s="924">
        <v>18973</v>
      </c>
      <c r="D61" s="924">
        <v>19130</v>
      </c>
      <c r="E61" s="924">
        <v>19169</v>
      </c>
      <c r="F61" s="924">
        <v>19314</v>
      </c>
      <c r="G61" s="924">
        <v>20032</v>
      </c>
      <c r="H61" s="924">
        <v>20130</v>
      </c>
      <c r="I61" s="924">
        <v>20253</v>
      </c>
      <c r="J61" s="925">
        <v>20047</v>
      </c>
    </row>
    <row r="62" spans="1:10" x14ac:dyDescent="0.25">
      <c r="A62" s="606" t="s">
        <v>876</v>
      </c>
      <c r="B62" s="619">
        <v>216455</v>
      </c>
      <c r="C62" s="924">
        <v>208122</v>
      </c>
      <c r="D62" s="924">
        <v>213773</v>
      </c>
      <c r="E62" s="924">
        <v>215541</v>
      </c>
      <c r="F62" s="924">
        <v>224816</v>
      </c>
      <c r="G62" s="924">
        <v>239014</v>
      </c>
      <c r="H62" s="924">
        <v>244325</v>
      </c>
      <c r="I62" s="924">
        <v>244524</v>
      </c>
      <c r="J62" s="925">
        <v>225148</v>
      </c>
    </row>
    <row r="63" spans="1:10" x14ac:dyDescent="0.25">
      <c r="A63" s="622" t="s">
        <v>877</v>
      </c>
      <c r="B63" s="623">
        <v>8.9</v>
      </c>
      <c r="C63" s="926">
        <v>9.1</v>
      </c>
      <c r="D63" s="926">
        <v>8.9</v>
      </c>
      <c r="E63" s="926">
        <v>8.9</v>
      </c>
      <c r="F63" s="926">
        <v>8.6</v>
      </c>
      <c r="G63" s="926">
        <v>8.4</v>
      </c>
      <c r="H63" s="926">
        <v>8.1999999999999993</v>
      </c>
      <c r="I63" s="926">
        <v>8.3000000000000007</v>
      </c>
      <c r="J63" s="921">
        <v>8.9</v>
      </c>
    </row>
    <row r="64" spans="1:10" x14ac:dyDescent="0.25">
      <c r="A64" s="626" t="s">
        <v>1283</v>
      </c>
      <c r="B64" s="741"/>
    </row>
    <row r="65" spans="1:2" x14ac:dyDescent="0.25">
      <c r="A65" s="626" t="s">
        <v>1320</v>
      </c>
      <c r="B65" s="741"/>
    </row>
  </sheetData>
  <pageMargins left="0.7" right="0.7" top="0.75" bottom="0.75" header="0.3" footer="0.3"/>
  <pageSetup paperSize="9" scale="5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tabColor rgb="FF00B0F0"/>
  </sheetPr>
  <dimension ref="A1:K52"/>
  <sheetViews>
    <sheetView view="pageBreakPreview" zoomScaleNormal="100" zoomScaleSheetLayoutView="100" workbookViewId="0">
      <selection activeCell="A39" sqref="A39"/>
    </sheetView>
  </sheetViews>
  <sheetFormatPr defaultRowHeight="15" x14ac:dyDescent="0.25"/>
  <cols>
    <col min="1" max="1" width="50.83203125" style="100" customWidth="1"/>
    <col min="2" max="8" width="13.6640625" style="100" customWidth="1"/>
    <col min="9" max="9" width="13.6640625" style="1" customWidth="1"/>
    <col min="10" max="16384" width="9.33203125" style="1"/>
  </cols>
  <sheetData>
    <row r="1" spans="1:10" x14ac:dyDescent="0.25">
      <c r="A1" s="761" t="s">
        <v>1031</v>
      </c>
      <c r="B1" s="927"/>
      <c r="C1" s="763"/>
      <c r="D1" s="763"/>
      <c r="E1" s="764"/>
      <c r="F1" s="764"/>
      <c r="G1" s="764"/>
      <c r="H1" s="763"/>
      <c r="I1" s="72"/>
      <c r="J1" s="72"/>
    </row>
    <row r="2" spans="1:10" x14ac:dyDescent="0.25">
      <c r="A2" s="928"/>
      <c r="B2" s="927"/>
      <c r="C2" s="763"/>
      <c r="D2" s="763"/>
      <c r="E2" s="764"/>
      <c r="F2" s="764"/>
      <c r="G2" s="764"/>
      <c r="H2" s="763"/>
      <c r="I2" s="72"/>
      <c r="J2" s="72"/>
    </row>
    <row r="3" spans="1:10" x14ac:dyDescent="0.25">
      <c r="A3" s="805"/>
      <c r="B3" s="2861" t="s">
        <v>907</v>
      </c>
      <c r="C3" s="2863" t="s">
        <v>976</v>
      </c>
      <c r="D3" s="2863"/>
      <c r="E3" s="2863"/>
      <c r="F3" s="2863"/>
      <c r="G3" s="2861" t="s">
        <v>1032</v>
      </c>
      <c r="H3" s="744"/>
      <c r="I3" s="72"/>
      <c r="J3" s="72"/>
    </row>
    <row r="4" spans="1:10" ht="15.75" thickBot="1" x14ac:dyDescent="0.3">
      <c r="A4" s="879" t="s">
        <v>609</v>
      </c>
      <c r="B4" s="2862"/>
      <c r="C4" s="929" t="s">
        <v>978</v>
      </c>
      <c r="D4" s="930" t="s">
        <v>979</v>
      </c>
      <c r="E4" s="930" t="s">
        <v>980</v>
      </c>
      <c r="F4" s="929" t="s">
        <v>981</v>
      </c>
      <c r="G4" s="2862"/>
      <c r="H4" s="931" t="s">
        <v>445</v>
      </c>
      <c r="I4" s="676"/>
      <c r="J4" s="72"/>
    </row>
    <row r="5" spans="1:10" x14ac:dyDescent="0.25">
      <c r="A5" s="608" t="s">
        <v>982</v>
      </c>
      <c r="B5" s="932">
        <v>4.5</v>
      </c>
      <c r="C5" s="932">
        <v>2.5</v>
      </c>
      <c r="D5" s="932">
        <v>0.6</v>
      </c>
      <c r="E5" s="932"/>
      <c r="F5" s="932"/>
      <c r="G5" s="932">
        <v>3.1</v>
      </c>
      <c r="H5" s="932">
        <v>7.6</v>
      </c>
      <c r="I5" s="676"/>
      <c r="J5" s="72"/>
    </row>
    <row r="6" spans="1:10" x14ac:dyDescent="0.25">
      <c r="A6" s="608" t="s">
        <v>854</v>
      </c>
      <c r="B6" s="932">
        <v>6</v>
      </c>
      <c r="C6" s="932">
        <v>2.5</v>
      </c>
      <c r="D6" s="932">
        <v>0.6</v>
      </c>
      <c r="E6" s="932"/>
      <c r="F6" s="932"/>
      <c r="G6" s="932">
        <v>3.1</v>
      </c>
      <c r="H6" s="932">
        <v>9.1</v>
      </c>
      <c r="I6" s="680"/>
      <c r="J6" s="72"/>
    </row>
    <row r="7" spans="1:10" x14ac:dyDescent="0.25">
      <c r="A7" s="608" t="s">
        <v>983</v>
      </c>
      <c r="B7" s="932">
        <v>8</v>
      </c>
      <c r="C7" s="932">
        <v>2.5</v>
      </c>
      <c r="D7" s="932">
        <v>0.6</v>
      </c>
      <c r="E7" s="932"/>
      <c r="F7" s="932"/>
      <c r="G7" s="932">
        <v>3.1</v>
      </c>
      <c r="H7" s="932">
        <v>11.1</v>
      </c>
      <c r="I7" s="680"/>
      <c r="J7" s="72"/>
    </row>
    <row r="8" spans="1:10" x14ac:dyDescent="0.25">
      <c r="A8" s="933" t="s">
        <v>142</v>
      </c>
      <c r="B8" s="934"/>
      <c r="C8" s="934"/>
      <c r="D8" s="934"/>
      <c r="E8" s="934"/>
      <c r="F8" s="934"/>
      <c r="G8" s="934"/>
      <c r="H8" s="934"/>
      <c r="I8" s="72"/>
      <c r="J8" s="72"/>
    </row>
    <row r="9" spans="1:10" x14ac:dyDescent="0.25">
      <c r="A9" s="608" t="s">
        <v>982</v>
      </c>
      <c r="B9" s="775">
        <v>3917</v>
      </c>
      <c r="C9" s="775">
        <v>2176</v>
      </c>
      <c r="D9" s="775">
        <v>509</v>
      </c>
      <c r="E9" s="775"/>
      <c r="F9" s="775"/>
      <c r="G9" s="775">
        <v>2685</v>
      </c>
      <c r="H9" s="775">
        <v>6602</v>
      </c>
      <c r="I9" s="72"/>
      <c r="J9" s="72"/>
    </row>
    <row r="10" spans="1:10" x14ac:dyDescent="0.25">
      <c r="A10" s="608" t="s">
        <v>854</v>
      </c>
      <c r="B10" s="775">
        <v>5222</v>
      </c>
      <c r="C10" s="775">
        <v>2176</v>
      </c>
      <c r="D10" s="775">
        <v>509</v>
      </c>
      <c r="E10" s="775"/>
      <c r="F10" s="775"/>
      <c r="G10" s="775">
        <v>2685</v>
      </c>
      <c r="H10" s="775">
        <v>7908</v>
      </c>
      <c r="I10" s="72"/>
      <c r="J10" s="72"/>
    </row>
    <row r="11" spans="1:10" x14ac:dyDescent="0.25">
      <c r="A11" s="935" t="s">
        <v>983</v>
      </c>
      <c r="B11" s="777">
        <v>6963</v>
      </c>
      <c r="C11" s="777">
        <v>2176</v>
      </c>
      <c r="D11" s="777">
        <v>509</v>
      </c>
      <c r="E11" s="777"/>
      <c r="F11" s="777"/>
      <c r="G11" s="777">
        <v>2685</v>
      </c>
      <c r="H11" s="777">
        <v>9649</v>
      </c>
      <c r="I11" s="72"/>
      <c r="J11" s="72"/>
    </row>
    <row r="12" spans="1:10" x14ac:dyDescent="0.25">
      <c r="A12" s="591"/>
      <c r="B12" s="628"/>
      <c r="C12" s="628"/>
      <c r="D12" s="628"/>
      <c r="E12" s="628"/>
      <c r="F12" s="628"/>
      <c r="G12" s="628"/>
      <c r="H12" s="936"/>
      <c r="I12" s="72"/>
      <c r="J12" s="72"/>
    </row>
    <row r="13" spans="1:10" x14ac:dyDescent="0.25">
      <c r="A13" s="628"/>
      <c r="B13" s="628"/>
      <c r="C13" s="628"/>
      <c r="D13" s="628"/>
      <c r="E13" s="628"/>
      <c r="F13" s="628"/>
      <c r="G13" s="628"/>
      <c r="H13" s="628"/>
      <c r="I13" s="72"/>
      <c r="J13" s="72"/>
    </row>
    <row r="14" spans="1:10" ht="15.75" thickBot="1" x14ac:dyDescent="0.3">
      <c r="A14" s="677" t="s">
        <v>984</v>
      </c>
      <c r="B14" s="746"/>
      <c r="C14" s="805"/>
      <c r="D14" s="805"/>
      <c r="E14" s="937"/>
      <c r="F14" s="937"/>
      <c r="G14" s="72"/>
      <c r="H14" s="72"/>
      <c r="I14" s="72"/>
      <c r="J14" s="72"/>
    </row>
    <row r="15" spans="1:10" ht="15.75" thickBot="1" x14ac:dyDescent="0.3">
      <c r="A15" s="618" t="s">
        <v>985</v>
      </c>
      <c r="B15" s="938" t="s">
        <v>1277</v>
      </c>
      <c r="C15" s="786" t="s">
        <v>143</v>
      </c>
      <c r="D15" s="786" t="s">
        <v>144</v>
      </c>
      <c r="E15" s="786" t="s">
        <v>145</v>
      </c>
      <c r="F15" s="786" t="s">
        <v>1318</v>
      </c>
      <c r="G15" s="939" t="s">
        <v>147</v>
      </c>
      <c r="H15" s="939" t="s">
        <v>148</v>
      </c>
      <c r="I15" s="939" t="s">
        <v>149</v>
      </c>
      <c r="J15" s="939" t="s">
        <v>1321</v>
      </c>
    </row>
    <row r="16" spans="1:10" x14ac:dyDescent="0.25">
      <c r="A16" s="935" t="s">
        <v>982</v>
      </c>
      <c r="B16" s="940">
        <v>14.1</v>
      </c>
      <c r="C16" s="941">
        <v>14</v>
      </c>
      <c r="D16" s="941">
        <v>14.3</v>
      </c>
      <c r="E16" s="941">
        <v>14.6</v>
      </c>
      <c r="F16" s="941">
        <v>14.3</v>
      </c>
      <c r="G16" s="941">
        <v>14.4</v>
      </c>
      <c r="H16" s="941">
        <v>15</v>
      </c>
      <c r="I16" s="941">
        <v>14.7</v>
      </c>
      <c r="J16" s="941">
        <v>17.3</v>
      </c>
    </row>
    <row r="17" spans="1:11" x14ac:dyDescent="0.25">
      <c r="A17" s="942" t="s">
        <v>1322</v>
      </c>
      <c r="B17" s="696"/>
      <c r="C17" s="696"/>
      <c r="D17" s="696"/>
      <c r="E17" s="696"/>
      <c r="F17" s="696"/>
      <c r="G17" s="696"/>
      <c r="H17" s="696"/>
      <c r="I17" s="72"/>
      <c r="J17" s="72"/>
      <c r="K17" s="72"/>
    </row>
    <row r="18" spans="1:11" x14ac:dyDescent="0.25">
      <c r="A18" s="628"/>
      <c r="B18" s="696"/>
      <c r="C18" s="696"/>
      <c r="D18" s="696"/>
      <c r="E18" s="696"/>
      <c r="F18" s="696"/>
      <c r="G18" s="696"/>
      <c r="H18" s="696"/>
      <c r="I18" s="72"/>
      <c r="J18" s="72"/>
      <c r="K18" s="72"/>
    </row>
    <row r="19" spans="1:11" x14ac:dyDescent="0.25">
      <c r="A19" s="628"/>
      <c r="B19" s="696"/>
      <c r="C19" s="943"/>
      <c r="D19" s="944"/>
      <c r="E19" s="944"/>
      <c r="F19" s="944"/>
      <c r="G19" s="944"/>
      <c r="H19" s="696"/>
      <c r="I19" s="72"/>
      <c r="J19" s="72"/>
      <c r="K19" s="72"/>
    </row>
    <row r="20" spans="1:11" x14ac:dyDescent="0.25">
      <c r="A20" s="945"/>
      <c r="B20" s="696"/>
      <c r="C20" s="946"/>
      <c r="D20" s="947"/>
      <c r="E20" s="948"/>
      <c r="F20" s="949"/>
      <c r="G20" s="948"/>
      <c r="H20" s="696"/>
      <c r="I20" s="72"/>
      <c r="J20" s="72"/>
      <c r="K20" s="72"/>
    </row>
    <row r="21" spans="1:11" x14ac:dyDescent="0.25">
      <c r="A21" s="945"/>
      <c r="B21" s="696"/>
      <c r="C21" s="950"/>
      <c r="D21" s="791"/>
      <c r="E21" s="791"/>
      <c r="F21" s="791"/>
      <c r="G21" s="791"/>
      <c r="H21" s="696"/>
      <c r="I21" s="72"/>
      <c r="J21" s="72"/>
      <c r="K21" s="72"/>
    </row>
    <row r="22" spans="1:11" x14ac:dyDescent="0.25">
      <c r="A22" s="945"/>
      <c r="B22" s="696"/>
      <c r="C22" s="763"/>
      <c r="D22" s="951"/>
      <c r="E22" s="951"/>
      <c r="F22" s="952"/>
      <c r="G22" s="952"/>
      <c r="H22" s="696"/>
      <c r="I22" s="72"/>
      <c r="J22" s="72"/>
      <c r="K22" s="72"/>
    </row>
    <row r="23" spans="1:11" x14ac:dyDescent="0.25">
      <c r="A23" s="628"/>
      <c r="B23" s="696"/>
      <c r="C23" s="953"/>
      <c r="D23" s="954"/>
      <c r="E23" s="954"/>
      <c r="F23" s="955"/>
      <c r="G23" s="955"/>
      <c r="H23" s="696"/>
      <c r="I23" s="72"/>
      <c r="J23" s="72"/>
      <c r="K23" s="72"/>
    </row>
    <row r="24" spans="1:11" x14ac:dyDescent="0.25">
      <c r="A24" s="628"/>
      <c r="B24" s="696"/>
      <c r="C24" s="711"/>
      <c r="D24" s="956"/>
      <c r="E24" s="956"/>
      <c r="F24" s="951"/>
      <c r="G24" s="957"/>
      <c r="H24" s="696"/>
      <c r="I24" s="72"/>
      <c r="J24" s="72"/>
      <c r="K24" s="72"/>
    </row>
    <row r="25" spans="1:11" x14ac:dyDescent="0.25">
      <c r="A25" s="628"/>
      <c r="B25" s="696"/>
      <c r="C25" s="943"/>
      <c r="D25" s="944"/>
      <c r="E25" s="944"/>
      <c r="F25" s="944"/>
      <c r="G25" s="944"/>
      <c r="H25" s="696"/>
      <c r="I25" s="72"/>
      <c r="J25" s="72"/>
      <c r="K25" s="72"/>
    </row>
    <row r="26" spans="1:11" x14ac:dyDescent="0.25">
      <c r="A26" s="628"/>
      <c r="B26" s="696"/>
      <c r="C26" s="958"/>
      <c r="D26" s="959"/>
      <c r="E26" s="959"/>
      <c r="F26" s="960"/>
      <c r="G26" s="957"/>
      <c r="H26" s="696"/>
      <c r="I26" s="72"/>
      <c r="J26" s="72"/>
      <c r="K26" s="72"/>
    </row>
    <row r="27" spans="1:11" x14ac:dyDescent="0.25">
      <c r="A27" s="628"/>
      <c r="B27" s="696"/>
      <c r="C27" s="958"/>
      <c r="D27" s="959"/>
      <c r="E27" s="959"/>
      <c r="F27" s="960"/>
      <c r="G27" s="957"/>
      <c r="H27" s="696"/>
      <c r="I27" s="72"/>
      <c r="J27" s="72"/>
      <c r="K27" s="72"/>
    </row>
    <row r="28" spans="1:11" x14ac:dyDescent="0.25">
      <c r="A28" s="628"/>
      <c r="B28" s="696"/>
      <c r="C28" s="958"/>
      <c r="D28" s="959"/>
      <c r="E28" s="959"/>
      <c r="F28" s="960"/>
      <c r="G28" s="957"/>
      <c r="H28" s="696"/>
      <c r="I28" s="72"/>
      <c r="J28" s="72"/>
      <c r="K28" s="72"/>
    </row>
    <row r="29" spans="1:11" x14ac:dyDescent="0.25">
      <c r="A29" s="628"/>
      <c r="B29" s="696"/>
      <c r="C29" s="958"/>
      <c r="D29" s="959"/>
      <c r="E29" s="959"/>
      <c r="F29" s="960"/>
      <c r="G29" s="957"/>
      <c r="H29" s="696"/>
      <c r="I29" s="72"/>
      <c r="J29" s="72"/>
      <c r="K29" s="72"/>
    </row>
    <row r="30" spans="1:11" x14ac:dyDescent="0.25">
      <c r="A30" s="628"/>
      <c r="B30" s="696"/>
      <c r="C30" s="958"/>
      <c r="D30" s="959"/>
      <c r="E30" s="959"/>
      <c r="F30" s="960"/>
      <c r="G30" s="957"/>
      <c r="H30" s="696"/>
      <c r="I30" s="72"/>
      <c r="J30" s="72"/>
      <c r="K30" s="72"/>
    </row>
    <row r="31" spans="1:11" x14ac:dyDescent="0.25">
      <c r="A31" s="628"/>
      <c r="B31" s="696"/>
      <c r="C31" s="958"/>
      <c r="D31" s="959"/>
      <c r="E31" s="959"/>
      <c r="F31" s="960"/>
      <c r="G31" s="957"/>
      <c r="H31" s="696"/>
      <c r="I31" s="72"/>
      <c r="J31" s="72"/>
      <c r="K31" s="72"/>
    </row>
    <row r="32" spans="1:11" x14ac:dyDescent="0.25">
      <c r="A32" s="628"/>
      <c r="B32" s="696"/>
      <c r="C32" s="958"/>
      <c r="D32" s="959"/>
      <c r="E32" s="959"/>
      <c r="F32" s="960"/>
      <c r="G32" s="957"/>
      <c r="H32" s="696"/>
      <c r="I32" s="72"/>
      <c r="J32" s="72"/>
      <c r="K32" s="72"/>
    </row>
    <row r="33" spans="1:11" x14ac:dyDescent="0.25">
      <c r="A33" s="628"/>
      <c r="B33" s="696"/>
      <c r="C33" s="958"/>
      <c r="D33" s="959"/>
      <c r="E33" s="959"/>
      <c r="F33" s="960"/>
      <c r="G33" s="957"/>
      <c r="H33" s="696"/>
      <c r="I33" s="72"/>
      <c r="J33" s="72"/>
      <c r="K33" s="72"/>
    </row>
    <row r="34" spans="1:11" x14ac:dyDescent="0.25">
      <c r="A34" s="628"/>
      <c r="B34" s="696"/>
      <c r="C34" s="958"/>
      <c r="D34" s="959"/>
      <c r="E34" s="959"/>
      <c r="F34" s="960"/>
      <c r="G34" s="957"/>
      <c r="H34" s="696"/>
      <c r="I34" s="72"/>
      <c r="J34" s="72"/>
      <c r="K34" s="72"/>
    </row>
    <row r="35" spans="1:11" x14ac:dyDescent="0.25">
      <c r="A35" s="49"/>
      <c r="B35" s="109"/>
      <c r="C35" s="958"/>
      <c r="D35" s="959"/>
      <c r="E35" s="959"/>
      <c r="F35" s="960"/>
      <c r="G35" s="957"/>
      <c r="H35" s="696"/>
      <c r="I35" s="72"/>
      <c r="J35" s="72"/>
      <c r="K35" s="72"/>
    </row>
    <row r="36" spans="1:11" x14ac:dyDescent="0.25">
      <c r="A36" s="49"/>
      <c r="B36" s="109"/>
      <c r="C36" s="958"/>
      <c r="D36" s="959"/>
      <c r="E36" s="959"/>
      <c r="F36" s="960"/>
      <c r="G36" s="957"/>
      <c r="H36" s="696"/>
      <c r="I36" s="72"/>
      <c r="J36" s="72"/>
      <c r="K36" s="72"/>
    </row>
    <row r="37" spans="1:11" x14ac:dyDescent="0.25">
      <c r="A37" s="49"/>
      <c r="B37" s="109"/>
      <c r="C37" s="763"/>
      <c r="D37" s="951"/>
      <c r="E37" s="951"/>
      <c r="F37" s="951"/>
      <c r="G37" s="957"/>
      <c r="H37" s="696"/>
      <c r="I37" s="72"/>
      <c r="J37" s="72"/>
      <c r="K37" s="72"/>
    </row>
    <row r="38" spans="1:11" x14ac:dyDescent="0.25">
      <c r="A38" s="49"/>
      <c r="B38" s="109"/>
      <c r="C38" s="711"/>
      <c r="D38" s="956"/>
      <c r="E38" s="956"/>
      <c r="F38" s="951"/>
      <c r="G38" s="957"/>
      <c r="H38" s="696"/>
      <c r="I38" s="72"/>
      <c r="J38" s="72"/>
      <c r="K38" s="72"/>
    </row>
    <row r="39" spans="1:11" x14ac:dyDescent="0.25">
      <c r="A39" s="49"/>
      <c r="B39" s="109"/>
      <c r="C39" s="961"/>
      <c r="D39" s="962"/>
      <c r="E39" s="962"/>
      <c r="F39" s="962"/>
      <c r="G39" s="962"/>
      <c r="H39" s="109"/>
    </row>
    <row r="40" spans="1:11" x14ac:dyDescent="0.25">
      <c r="A40" s="49"/>
      <c r="B40" s="109"/>
      <c r="C40" s="378"/>
      <c r="D40" s="387"/>
      <c r="E40" s="389"/>
      <c r="F40" s="385"/>
      <c r="G40" s="963"/>
      <c r="H40" s="109"/>
    </row>
    <row r="41" spans="1:11" x14ac:dyDescent="0.25">
      <c r="A41" s="49"/>
      <c r="B41" s="109"/>
      <c r="C41" s="378"/>
      <c r="D41" s="387"/>
      <c r="E41" s="389"/>
      <c r="F41" s="385"/>
      <c r="G41" s="963"/>
      <c r="H41" s="109"/>
    </row>
    <row r="42" spans="1:11" x14ac:dyDescent="0.25">
      <c r="B42" s="109"/>
      <c r="C42" s="378"/>
      <c r="D42" s="387"/>
      <c r="E42" s="389"/>
      <c r="F42" s="385"/>
      <c r="G42" s="963"/>
      <c r="H42" s="109"/>
    </row>
    <row r="43" spans="1:11" x14ac:dyDescent="0.25">
      <c r="B43" s="109"/>
      <c r="C43" s="378"/>
      <c r="D43" s="387"/>
      <c r="E43" s="389"/>
      <c r="F43" s="385"/>
      <c r="G43" s="963"/>
      <c r="H43" s="109"/>
    </row>
    <row r="44" spans="1:11" x14ac:dyDescent="0.25">
      <c r="B44" s="109"/>
      <c r="C44" s="378"/>
      <c r="D44" s="390"/>
      <c r="E44" s="389"/>
      <c r="F44" s="385"/>
      <c r="G44" s="963"/>
      <c r="H44" s="109"/>
    </row>
    <row r="45" spans="1:11" x14ac:dyDescent="0.25">
      <c r="B45" s="109"/>
      <c r="C45" s="378"/>
      <c r="D45" s="387"/>
      <c r="E45" s="389"/>
      <c r="F45" s="385"/>
      <c r="G45" s="963"/>
      <c r="H45" s="109"/>
    </row>
    <row r="46" spans="1:11" x14ac:dyDescent="0.25">
      <c r="B46" s="109"/>
      <c r="C46" s="378"/>
      <c r="D46" s="964"/>
      <c r="E46" s="389"/>
      <c r="F46" s="385"/>
      <c r="G46" s="963"/>
      <c r="H46" s="109"/>
    </row>
    <row r="47" spans="1:11" x14ac:dyDescent="0.25">
      <c r="B47" s="109"/>
      <c r="C47" s="378"/>
      <c r="D47" s="964"/>
      <c r="E47" s="389"/>
      <c r="F47" s="385"/>
      <c r="G47" s="963"/>
      <c r="H47" s="109"/>
    </row>
    <row r="48" spans="1:11" x14ac:dyDescent="0.25">
      <c r="B48" s="109"/>
      <c r="C48" s="360"/>
      <c r="D48" s="386"/>
      <c r="E48" s="386"/>
      <c r="F48" s="385"/>
      <c r="G48" s="963"/>
      <c r="H48" s="109"/>
    </row>
    <row r="49" spans="2:8" x14ac:dyDescent="0.25">
      <c r="B49" s="109"/>
      <c r="C49" s="961"/>
      <c r="D49" s="962"/>
      <c r="E49" s="962"/>
      <c r="F49" s="962"/>
      <c r="G49" s="962"/>
      <c r="H49" s="109"/>
    </row>
    <row r="50" spans="2:8" x14ac:dyDescent="0.25">
      <c r="B50" s="109"/>
      <c r="C50" s="391"/>
      <c r="D50" s="392"/>
      <c r="E50" s="392"/>
      <c r="F50" s="388"/>
      <c r="G50" s="963"/>
      <c r="H50" s="109"/>
    </row>
    <row r="51" spans="2:8" x14ac:dyDescent="0.25">
      <c r="B51" s="109"/>
      <c r="C51" s="391"/>
      <c r="D51" s="393"/>
      <c r="E51" s="392"/>
      <c r="F51" s="388"/>
      <c r="G51" s="963"/>
      <c r="H51" s="109"/>
    </row>
    <row r="52" spans="2:8" x14ac:dyDescent="0.25">
      <c r="B52" s="109"/>
      <c r="C52" s="394"/>
      <c r="D52" s="393"/>
      <c r="E52" s="393"/>
      <c r="F52" s="388"/>
      <c r="G52" s="963"/>
      <c r="H52" s="109"/>
    </row>
  </sheetData>
  <mergeCells count="3">
    <mergeCell ref="B3:B4"/>
    <mergeCell ref="C3:F3"/>
    <mergeCell ref="G3:G4"/>
  </mergeCells>
  <pageMargins left="0.7" right="0.7" top="0.75" bottom="0.75" header="0.3" footer="0.3"/>
  <pageSetup paperSize="9" scale="6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00B0F0"/>
  </sheetPr>
  <dimension ref="A1:I52"/>
  <sheetViews>
    <sheetView view="pageBreakPreview" topLeftCell="A22" zoomScaleNormal="100" zoomScaleSheetLayoutView="100" workbookViewId="0">
      <selection activeCell="A39" sqref="A39"/>
    </sheetView>
  </sheetViews>
  <sheetFormatPr defaultRowHeight="15" x14ac:dyDescent="0.25"/>
  <cols>
    <col min="1" max="1" width="53.83203125" style="628" customWidth="1"/>
    <col min="2" max="7" width="13.6640625" style="628" customWidth="1"/>
    <col min="8" max="9" width="13.6640625" style="72" customWidth="1"/>
    <col min="10" max="16384" width="9.33203125" style="72"/>
  </cols>
  <sheetData>
    <row r="1" spans="1:9" x14ac:dyDescent="0.25">
      <c r="A1" s="370" t="s">
        <v>1033</v>
      </c>
      <c r="B1" s="371"/>
      <c r="C1" s="372"/>
      <c r="D1" s="372"/>
      <c r="E1" s="372"/>
      <c r="F1" s="372"/>
      <c r="G1" s="372"/>
    </row>
    <row r="2" spans="1:9" x14ac:dyDescent="0.25">
      <c r="A2" s="370"/>
      <c r="B2" s="371"/>
      <c r="C2" s="372"/>
      <c r="D2" s="372"/>
      <c r="E2" s="372"/>
      <c r="F2" s="372"/>
      <c r="G2" s="372"/>
    </row>
    <row r="3" spans="1:9" x14ac:dyDescent="0.25">
      <c r="A3" s="675" t="s">
        <v>0</v>
      </c>
      <c r="B3" s="2841" t="s">
        <v>1287</v>
      </c>
      <c r="C3" s="2841"/>
      <c r="D3" s="2842" t="s">
        <v>905</v>
      </c>
      <c r="E3" s="2842"/>
      <c r="F3" s="2842" t="s">
        <v>906</v>
      </c>
      <c r="G3" s="2842"/>
    </row>
    <row r="4" spans="1:9" x14ac:dyDescent="0.25">
      <c r="A4" s="637"/>
      <c r="B4" s="2843" t="s">
        <v>907</v>
      </c>
      <c r="C4" s="2843" t="s">
        <v>908</v>
      </c>
      <c r="D4" s="2845" t="s">
        <v>907</v>
      </c>
      <c r="E4" s="2845" t="s">
        <v>908</v>
      </c>
      <c r="F4" s="2845" t="s">
        <v>907</v>
      </c>
      <c r="G4" s="2845" t="s">
        <v>908</v>
      </c>
      <c r="H4" s="676"/>
      <c r="I4" s="676"/>
    </row>
    <row r="5" spans="1:9" ht="15.75" thickBot="1" x14ac:dyDescent="0.3">
      <c r="A5" s="618" t="s">
        <v>142</v>
      </c>
      <c r="B5" s="2844"/>
      <c r="C5" s="2844"/>
      <c r="D5" s="2846"/>
      <c r="E5" s="2846"/>
      <c r="F5" s="2846"/>
      <c r="G5" s="2846"/>
      <c r="H5" s="676"/>
      <c r="I5" s="676"/>
    </row>
    <row r="6" spans="1:9" x14ac:dyDescent="0.25">
      <c r="A6" s="965" t="s">
        <v>909</v>
      </c>
      <c r="B6" s="678">
        <v>6120</v>
      </c>
      <c r="C6" s="678">
        <v>76502</v>
      </c>
      <c r="D6" s="679">
        <v>6118</v>
      </c>
      <c r="E6" s="679">
        <v>76480</v>
      </c>
      <c r="F6" s="679">
        <v>6346</v>
      </c>
      <c r="G6" s="679">
        <v>79328</v>
      </c>
      <c r="H6" s="680"/>
      <c r="I6" s="680"/>
    </row>
    <row r="7" spans="1:9" x14ac:dyDescent="0.25">
      <c r="A7" s="727" t="s">
        <v>910</v>
      </c>
      <c r="B7" s="681">
        <v>266</v>
      </c>
      <c r="C7" s="681">
        <v>3329</v>
      </c>
      <c r="D7" s="682">
        <v>207</v>
      </c>
      <c r="E7" s="682">
        <v>2585</v>
      </c>
      <c r="F7" s="682">
        <v>133</v>
      </c>
      <c r="G7" s="682">
        <v>1660</v>
      </c>
      <c r="H7" s="680"/>
      <c r="I7" s="680"/>
    </row>
    <row r="8" spans="1:9" x14ac:dyDescent="0.25">
      <c r="A8" s="727"/>
      <c r="B8" s="683"/>
      <c r="C8" s="683"/>
      <c r="D8" s="684"/>
      <c r="E8" s="684"/>
      <c r="F8" s="685"/>
      <c r="G8" s="685"/>
    </row>
    <row r="9" spans="1:9" x14ac:dyDescent="0.25">
      <c r="A9" s="727" t="s">
        <v>911</v>
      </c>
      <c r="B9" s="683">
        <v>2485</v>
      </c>
      <c r="C9" s="683">
        <v>31061</v>
      </c>
      <c r="D9" s="685">
        <v>2612</v>
      </c>
      <c r="E9" s="685">
        <v>32655</v>
      </c>
      <c r="F9" s="685">
        <v>2849</v>
      </c>
      <c r="G9" s="685">
        <v>35613</v>
      </c>
    </row>
    <row r="10" spans="1:9" x14ac:dyDescent="0.25">
      <c r="A10" s="727" t="s">
        <v>881</v>
      </c>
      <c r="B10" s="683">
        <v>2062</v>
      </c>
      <c r="C10" s="683">
        <v>25772</v>
      </c>
      <c r="D10" s="685">
        <v>2151</v>
      </c>
      <c r="E10" s="685">
        <v>26889</v>
      </c>
      <c r="F10" s="685">
        <v>2367</v>
      </c>
      <c r="G10" s="685">
        <v>29584</v>
      </c>
    </row>
    <row r="11" spans="1:9" x14ac:dyDescent="0.25">
      <c r="A11" s="966" t="s">
        <v>912</v>
      </c>
      <c r="B11" s="683">
        <v>1393</v>
      </c>
      <c r="C11" s="683">
        <v>17408</v>
      </c>
      <c r="D11" s="685">
        <v>1489</v>
      </c>
      <c r="E11" s="685">
        <v>18613</v>
      </c>
      <c r="F11" s="685">
        <v>1718</v>
      </c>
      <c r="G11" s="685">
        <v>21467</v>
      </c>
    </row>
    <row r="12" spans="1:9" x14ac:dyDescent="0.25">
      <c r="A12" s="966" t="s">
        <v>913</v>
      </c>
      <c r="B12" s="683">
        <v>669</v>
      </c>
      <c r="C12" s="683">
        <v>8364</v>
      </c>
      <c r="D12" s="685">
        <v>662</v>
      </c>
      <c r="E12" s="685">
        <v>8276</v>
      </c>
      <c r="F12" s="685">
        <v>649</v>
      </c>
      <c r="G12" s="685">
        <v>8117</v>
      </c>
    </row>
    <row r="13" spans="1:9" x14ac:dyDescent="0.25">
      <c r="A13" s="727" t="s">
        <v>884</v>
      </c>
      <c r="B13" s="683">
        <v>244</v>
      </c>
      <c r="C13" s="683">
        <v>3054</v>
      </c>
      <c r="D13" s="685">
        <v>241</v>
      </c>
      <c r="E13" s="685">
        <v>3015</v>
      </c>
      <c r="F13" s="685">
        <v>255</v>
      </c>
      <c r="G13" s="685">
        <v>3195</v>
      </c>
    </row>
    <row r="14" spans="1:9" x14ac:dyDescent="0.25">
      <c r="A14" s="727" t="s">
        <v>885</v>
      </c>
      <c r="B14" s="683">
        <v>121</v>
      </c>
      <c r="C14" s="683">
        <v>1512</v>
      </c>
      <c r="D14" s="685">
        <v>123</v>
      </c>
      <c r="E14" s="685">
        <v>1533</v>
      </c>
      <c r="F14" s="685">
        <v>125</v>
      </c>
      <c r="G14" s="685">
        <v>1562</v>
      </c>
    </row>
    <row r="15" spans="1:9" x14ac:dyDescent="0.25">
      <c r="A15" s="727" t="s">
        <v>887</v>
      </c>
      <c r="B15" s="683">
        <v>58</v>
      </c>
      <c r="C15" s="683">
        <v>723</v>
      </c>
      <c r="D15" s="685">
        <v>97</v>
      </c>
      <c r="E15" s="685">
        <v>1218</v>
      </c>
      <c r="F15" s="685">
        <v>102</v>
      </c>
      <c r="G15" s="685">
        <v>1272</v>
      </c>
    </row>
    <row r="16" spans="1:9" x14ac:dyDescent="0.25">
      <c r="A16" s="727"/>
      <c r="B16" s="683"/>
      <c r="C16" s="683"/>
      <c r="D16" s="685"/>
      <c r="E16" s="685"/>
      <c r="F16" s="685"/>
      <c r="G16" s="685"/>
    </row>
    <row r="17" spans="1:7" x14ac:dyDescent="0.25">
      <c r="A17" s="727" t="s">
        <v>888</v>
      </c>
      <c r="B17" s="683">
        <v>3635</v>
      </c>
      <c r="C17" s="683">
        <v>45441</v>
      </c>
      <c r="D17" s="685">
        <v>3506</v>
      </c>
      <c r="E17" s="685">
        <v>43825</v>
      </c>
      <c r="F17" s="685">
        <v>3497</v>
      </c>
      <c r="G17" s="685">
        <v>43715</v>
      </c>
    </row>
    <row r="18" spans="1:7" x14ac:dyDescent="0.25">
      <c r="A18" s="727" t="s">
        <v>914</v>
      </c>
      <c r="B18" s="683">
        <v>5</v>
      </c>
      <c r="C18" s="683">
        <v>56</v>
      </c>
      <c r="D18" s="685">
        <v>23</v>
      </c>
      <c r="E18" s="685">
        <v>288</v>
      </c>
      <c r="F18" s="685">
        <v>5</v>
      </c>
      <c r="G18" s="685">
        <v>67</v>
      </c>
    </row>
    <row r="19" spans="1:7" x14ac:dyDescent="0.25">
      <c r="A19" s="727" t="s">
        <v>915</v>
      </c>
      <c r="B19" s="683">
        <v>2</v>
      </c>
      <c r="C19" s="683">
        <v>23</v>
      </c>
      <c r="D19" s="685">
        <v>2</v>
      </c>
      <c r="E19" s="685">
        <v>22</v>
      </c>
      <c r="F19" s="685">
        <v>2</v>
      </c>
      <c r="G19" s="685">
        <v>19</v>
      </c>
    </row>
    <row r="20" spans="1:7" x14ac:dyDescent="0.25">
      <c r="A20" s="727" t="s">
        <v>916</v>
      </c>
      <c r="B20" s="683"/>
      <c r="C20" s="683"/>
      <c r="D20" s="685"/>
      <c r="E20" s="685"/>
      <c r="F20" s="685"/>
      <c r="G20" s="685"/>
    </row>
    <row r="21" spans="1:7" x14ac:dyDescent="0.25">
      <c r="A21" s="727" t="s">
        <v>917</v>
      </c>
      <c r="B21" s="683">
        <v>0</v>
      </c>
      <c r="C21" s="683">
        <v>6</v>
      </c>
      <c r="D21" s="685">
        <v>0</v>
      </c>
      <c r="E21" s="685">
        <v>5</v>
      </c>
      <c r="F21" s="685"/>
      <c r="G21" s="685"/>
    </row>
    <row r="22" spans="1:7" x14ac:dyDescent="0.25">
      <c r="A22" s="727" t="s">
        <v>918</v>
      </c>
      <c r="B22" s="683"/>
      <c r="C22" s="683"/>
      <c r="D22" s="685"/>
      <c r="E22" s="685"/>
      <c r="F22" s="685"/>
      <c r="G22" s="685"/>
    </row>
    <row r="23" spans="1:7" x14ac:dyDescent="0.25">
      <c r="A23" s="727" t="s">
        <v>919</v>
      </c>
      <c r="B23" s="683">
        <v>1251</v>
      </c>
      <c r="C23" s="683">
        <v>15641</v>
      </c>
      <c r="D23" s="685">
        <v>1075</v>
      </c>
      <c r="E23" s="685">
        <v>13437</v>
      </c>
      <c r="F23" s="685">
        <v>1279</v>
      </c>
      <c r="G23" s="685">
        <v>15986</v>
      </c>
    </row>
    <row r="24" spans="1:7" x14ac:dyDescent="0.25">
      <c r="A24" s="727" t="s">
        <v>920</v>
      </c>
      <c r="B24" s="683">
        <v>137</v>
      </c>
      <c r="C24" s="683">
        <v>1707</v>
      </c>
      <c r="D24" s="685">
        <v>135</v>
      </c>
      <c r="E24" s="685">
        <v>1694</v>
      </c>
      <c r="F24" s="685">
        <v>42</v>
      </c>
      <c r="G24" s="685">
        <v>529</v>
      </c>
    </row>
    <row r="25" spans="1:7" x14ac:dyDescent="0.25">
      <c r="A25" s="727" t="s">
        <v>921</v>
      </c>
      <c r="B25" s="683">
        <v>18</v>
      </c>
      <c r="C25" s="683">
        <v>231</v>
      </c>
      <c r="D25" s="685">
        <v>19</v>
      </c>
      <c r="E25" s="685">
        <v>236</v>
      </c>
      <c r="F25" s="685">
        <v>26</v>
      </c>
      <c r="G25" s="685">
        <v>324</v>
      </c>
    </row>
    <row r="26" spans="1:7" x14ac:dyDescent="0.25">
      <c r="A26" s="727" t="s">
        <v>922</v>
      </c>
      <c r="B26" s="683">
        <v>210</v>
      </c>
      <c r="C26" s="683">
        <v>2626</v>
      </c>
      <c r="D26" s="685">
        <v>210</v>
      </c>
      <c r="E26" s="685">
        <v>2621</v>
      </c>
      <c r="F26" s="685">
        <v>212</v>
      </c>
      <c r="G26" s="685">
        <v>2646</v>
      </c>
    </row>
    <row r="27" spans="1:7" x14ac:dyDescent="0.25">
      <c r="A27" s="727" t="s">
        <v>923</v>
      </c>
      <c r="B27" s="683">
        <v>3</v>
      </c>
      <c r="C27" s="683">
        <v>38</v>
      </c>
      <c r="D27" s="685">
        <v>4</v>
      </c>
      <c r="E27" s="685">
        <v>44</v>
      </c>
      <c r="F27" s="685">
        <v>3</v>
      </c>
      <c r="G27" s="685">
        <v>43</v>
      </c>
    </row>
    <row r="28" spans="1:7" x14ac:dyDescent="0.25">
      <c r="A28" s="727" t="s">
        <v>924</v>
      </c>
      <c r="B28" s="683"/>
      <c r="C28" s="683"/>
      <c r="D28" s="685"/>
      <c r="E28" s="685"/>
      <c r="F28" s="685"/>
      <c r="G28" s="685"/>
    </row>
    <row r="29" spans="1:7" x14ac:dyDescent="0.25">
      <c r="A29" s="727" t="s">
        <v>925</v>
      </c>
      <c r="B29" s="683"/>
      <c r="C29" s="683"/>
      <c r="D29" s="685"/>
      <c r="E29" s="685"/>
      <c r="F29" s="685">
        <v>0</v>
      </c>
      <c r="G29" s="685">
        <v>0</v>
      </c>
    </row>
    <row r="30" spans="1:7" ht="22.5" x14ac:dyDescent="0.25">
      <c r="A30" s="967" t="s">
        <v>926</v>
      </c>
      <c r="B30" s="683"/>
      <c r="C30" s="683"/>
      <c r="D30" s="685"/>
      <c r="E30" s="685"/>
      <c r="F30" s="685"/>
      <c r="G30" s="685"/>
    </row>
    <row r="31" spans="1:7" x14ac:dyDescent="0.25">
      <c r="A31" s="727" t="s">
        <v>927</v>
      </c>
      <c r="B31" s="683"/>
      <c r="C31" s="683"/>
      <c r="D31" s="685"/>
      <c r="E31" s="685"/>
      <c r="F31" s="685"/>
      <c r="G31" s="685"/>
    </row>
    <row r="32" spans="1:7" x14ac:dyDescent="0.25">
      <c r="A32" s="727" t="s">
        <v>928</v>
      </c>
      <c r="B32" s="683">
        <v>2007</v>
      </c>
      <c r="C32" s="683">
        <v>25089</v>
      </c>
      <c r="D32" s="685">
        <v>2035</v>
      </c>
      <c r="E32" s="685">
        <v>25439</v>
      </c>
      <c r="F32" s="685">
        <v>1925</v>
      </c>
      <c r="G32" s="685">
        <v>24065</v>
      </c>
    </row>
    <row r="33" spans="1:7" x14ac:dyDescent="0.25">
      <c r="A33" s="727" t="s">
        <v>929</v>
      </c>
      <c r="B33" s="683">
        <v>2</v>
      </c>
      <c r="C33" s="683">
        <v>24</v>
      </c>
      <c r="D33" s="685">
        <v>3</v>
      </c>
      <c r="E33" s="685">
        <v>39</v>
      </c>
      <c r="F33" s="685">
        <v>3</v>
      </c>
      <c r="G33" s="685">
        <v>36</v>
      </c>
    </row>
    <row r="34" spans="1:7" x14ac:dyDescent="0.25">
      <c r="A34" s="727"/>
      <c r="B34" s="683"/>
      <c r="C34" s="683"/>
      <c r="D34" s="968"/>
      <c r="E34" s="968"/>
      <c r="F34" s="685"/>
      <c r="G34" s="685"/>
    </row>
    <row r="35" spans="1:7" x14ac:dyDescent="0.25">
      <c r="A35" s="965" t="s">
        <v>890</v>
      </c>
      <c r="B35" s="687">
        <v>16</v>
      </c>
      <c r="C35" s="687">
        <v>195</v>
      </c>
      <c r="D35" s="688">
        <v>16</v>
      </c>
      <c r="E35" s="688">
        <v>193</v>
      </c>
      <c r="F35" s="688">
        <v>13</v>
      </c>
      <c r="G35" s="688">
        <v>156</v>
      </c>
    </row>
    <row r="36" spans="1:7" x14ac:dyDescent="0.25">
      <c r="A36" s="727"/>
      <c r="B36" s="683"/>
      <c r="C36" s="683"/>
      <c r="D36" s="968"/>
      <c r="E36" s="968"/>
      <c r="F36" s="685"/>
      <c r="G36" s="685"/>
    </row>
    <row r="37" spans="1:7" x14ac:dyDescent="0.25">
      <c r="A37" s="965" t="s">
        <v>891</v>
      </c>
      <c r="B37" s="687">
        <v>450</v>
      </c>
      <c r="C37" s="687">
        <v>5628</v>
      </c>
      <c r="D37" s="688">
        <v>399</v>
      </c>
      <c r="E37" s="688">
        <v>4990</v>
      </c>
      <c r="F37" s="688">
        <v>210</v>
      </c>
      <c r="G37" s="688">
        <v>2623</v>
      </c>
    </row>
    <row r="38" spans="1:7" x14ac:dyDescent="0.25">
      <c r="A38" s="727" t="s">
        <v>892</v>
      </c>
      <c r="B38" s="683">
        <v>13</v>
      </c>
      <c r="C38" s="683">
        <v>165</v>
      </c>
      <c r="D38" s="685">
        <v>8</v>
      </c>
      <c r="E38" s="685">
        <v>100</v>
      </c>
      <c r="F38" s="685">
        <v>23</v>
      </c>
      <c r="G38" s="685">
        <v>288</v>
      </c>
    </row>
    <row r="39" spans="1:7" x14ac:dyDescent="0.25">
      <c r="A39" s="727" t="s">
        <v>930</v>
      </c>
      <c r="B39" s="683">
        <v>0</v>
      </c>
      <c r="C39" s="683">
        <v>0</v>
      </c>
      <c r="D39" s="685">
        <v>0</v>
      </c>
      <c r="E39" s="685">
        <v>0</v>
      </c>
      <c r="F39" s="685">
        <v>0</v>
      </c>
      <c r="G39" s="685">
        <v>0</v>
      </c>
    </row>
    <row r="40" spans="1:7" x14ac:dyDescent="0.25">
      <c r="A40" s="727" t="s">
        <v>893</v>
      </c>
      <c r="B40" s="683">
        <v>437</v>
      </c>
      <c r="C40" s="683">
        <v>5463</v>
      </c>
      <c r="D40" s="685">
        <v>391</v>
      </c>
      <c r="E40" s="685">
        <v>4890</v>
      </c>
      <c r="F40" s="685">
        <v>187</v>
      </c>
      <c r="G40" s="685">
        <v>2335</v>
      </c>
    </row>
    <row r="41" spans="1:7" x14ac:dyDescent="0.25">
      <c r="A41" s="727"/>
      <c r="B41" s="683"/>
      <c r="C41" s="683"/>
      <c r="D41" s="968"/>
      <c r="E41" s="968"/>
      <c r="F41" s="685"/>
      <c r="G41" s="685"/>
    </row>
    <row r="42" spans="1:7" x14ac:dyDescent="0.25">
      <c r="A42" s="965" t="s">
        <v>894</v>
      </c>
      <c r="B42" s="687">
        <v>369</v>
      </c>
      <c r="C42" s="687">
        <v>4614</v>
      </c>
      <c r="D42" s="688">
        <v>369</v>
      </c>
      <c r="E42" s="688">
        <v>4614</v>
      </c>
      <c r="F42" s="688">
        <v>378</v>
      </c>
      <c r="G42" s="688">
        <v>4730</v>
      </c>
    </row>
    <row r="43" spans="1:7" x14ac:dyDescent="0.25">
      <c r="A43" s="727" t="s">
        <v>888</v>
      </c>
      <c r="B43" s="683">
        <v>369</v>
      </c>
      <c r="C43" s="683">
        <v>4614</v>
      </c>
      <c r="D43" s="685">
        <v>369</v>
      </c>
      <c r="E43" s="685">
        <v>4614</v>
      </c>
      <c r="F43" s="685">
        <v>378</v>
      </c>
      <c r="G43" s="685">
        <v>4730</v>
      </c>
    </row>
    <row r="44" spans="1:7" x14ac:dyDescent="0.25">
      <c r="A44" s="727"/>
      <c r="B44" s="683"/>
      <c r="C44" s="683"/>
      <c r="D44" s="968"/>
      <c r="E44" s="968"/>
      <c r="F44" s="685"/>
      <c r="G44" s="685"/>
    </row>
    <row r="45" spans="1:7" x14ac:dyDescent="0.25">
      <c r="A45" s="965" t="s">
        <v>895</v>
      </c>
      <c r="B45" s="687">
        <v>8</v>
      </c>
      <c r="C45" s="687">
        <v>102</v>
      </c>
      <c r="D45" s="688">
        <v>16</v>
      </c>
      <c r="E45" s="688">
        <v>201</v>
      </c>
      <c r="F45" s="688">
        <v>16</v>
      </c>
      <c r="G45" s="688">
        <v>195</v>
      </c>
    </row>
    <row r="46" spans="1:7" x14ac:dyDescent="0.25">
      <c r="A46" s="727"/>
      <c r="B46" s="683"/>
      <c r="C46" s="683"/>
      <c r="D46" s="968"/>
      <c r="E46" s="968"/>
      <c r="F46" s="685"/>
      <c r="G46" s="685"/>
    </row>
    <row r="47" spans="1:7" x14ac:dyDescent="0.25">
      <c r="A47" s="965" t="s">
        <v>896</v>
      </c>
      <c r="B47" s="687">
        <v>6963</v>
      </c>
      <c r="C47" s="687">
        <v>87041</v>
      </c>
      <c r="D47" s="688">
        <v>6918</v>
      </c>
      <c r="E47" s="688">
        <v>86478</v>
      </c>
      <c r="F47" s="688">
        <v>6963</v>
      </c>
      <c r="G47" s="688">
        <v>87032</v>
      </c>
    </row>
    <row r="48" spans="1:7" x14ac:dyDescent="0.25">
      <c r="A48" s="637"/>
      <c r="B48" s="683"/>
      <c r="C48" s="683"/>
      <c r="D48" s="685"/>
      <c r="E48" s="685"/>
      <c r="F48" s="685"/>
      <c r="G48" s="685"/>
    </row>
    <row r="49" spans="1:7" x14ac:dyDescent="0.25">
      <c r="A49" s="965" t="s">
        <v>931</v>
      </c>
      <c r="B49" s="683"/>
      <c r="C49" s="683"/>
      <c r="D49" s="685"/>
      <c r="E49" s="685"/>
      <c r="F49" s="685"/>
      <c r="G49" s="685"/>
    </row>
    <row r="50" spans="1:7" x14ac:dyDescent="0.25">
      <c r="A50" s="727" t="s">
        <v>932</v>
      </c>
      <c r="B50" s="683"/>
      <c r="C50" s="683"/>
      <c r="D50" s="969"/>
      <c r="E50" s="969"/>
      <c r="F50" s="685"/>
      <c r="G50" s="685"/>
    </row>
    <row r="51" spans="1:7" x14ac:dyDescent="0.25">
      <c r="A51" s="892" t="s">
        <v>445</v>
      </c>
      <c r="B51" s="970">
        <v>6963</v>
      </c>
      <c r="C51" s="970">
        <v>87041</v>
      </c>
      <c r="D51" s="971">
        <v>6918</v>
      </c>
      <c r="E51" s="971">
        <v>86478</v>
      </c>
      <c r="F51" s="971">
        <v>6963</v>
      </c>
      <c r="G51" s="971">
        <v>87032</v>
      </c>
    </row>
    <row r="52" spans="1:7" x14ac:dyDescent="0.25">
      <c r="A52" s="591"/>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00B0F0"/>
  </sheetPr>
  <dimension ref="A1:I72"/>
  <sheetViews>
    <sheetView view="pageBreakPreview" zoomScaleNormal="100" zoomScaleSheetLayoutView="100" workbookViewId="0">
      <selection activeCell="A39" sqref="A39"/>
    </sheetView>
  </sheetViews>
  <sheetFormatPr defaultRowHeight="15" x14ac:dyDescent="0.25"/>
  <cols>
    <col min="1" max="1" width="39.1640625" style="628" customWidth="1"/>
    <col min="2" max="4" width="16.1640625" style="628" customWidth="1"/>
    <col min="5" max="5" width="17.1640625" style="628" customWidth="1"/>
    <col min="6" max="6" width="17.83203125" style="981" customWidth="1"/>
    <col min="7" max="9" width="13.6640625" style="72" customWidth="1"/>
    <col min="10" max="16384" width="9.33203125" style="72"/>
  </cols>
  <sheetData>
    <row r="1" spans="1:9" ht="26.25" customHeight="1" x14ac:dyDescent="0.25">
      <c r="A1" s="2859" t="s">
        <v>1034</v>
      </c>
      <c r="B1" s="2859"/>
      <c r="C1" s="2859"/>
      <c r="D1" s="2859"/>
      <c r="E1" s="2859"/>
      <c r="F1" s="2864"/>
    </row>
    <row r="2" spans="1:9" x14ac:dyDescent="0.25">
      <c r="A2" s="863"/>
      <c r="B2" s="863"/>
      <c r="C2" s="863"/>
      <c r="D2" s="863"/>
      <c r="E2" s="863"/>
      <c r="F2" s="972"/>
    </row>
    <row r="3" spans="1:9" ht="46.5" thickBot="1" x14ac:dyDescent="0.3">
      <c r="A3" s="973"/>
      <c r="B3" s="802" t="s">
        <v>987</v>
      </c>
      <c r="C3" s="802" t="s">
        <v>988</v>
      </c>
      <c r="D3" s="802" t="s">
        <v>989</v>
      </c>
      <c r="E3" s="803" t="s">
        <v>990</v>
      </c>
      <c r="F3" s="804" t="s">
        <v>991</v>
      </c>
    </row>
    <row r="4" spans="1:9" x14ac:dyDescent="0.25">
      <c r="A4" s="727" t="s">
        <v>992</v>
      </c>
      <c r="B4" s="806">
        <v>4758</v>
      </c>
      <c r="C4" s="806">
        <v>11698</v>
      </c>
      <c r="D4" s="806">
        <v>17372</v>
      </c>
      <c r="E4" s="806">
        <v>10831</v>
      </c>
      <c r="F4" s="807">
        <v>48.1</v>
      </c>
      <c r="G4" s="676"/>
      <c r="H4" s="676"/>
      <c r="I4" s="676"/>
    </row>
    <row r="5" spans="1:9" x14ac:dyDescent="0.25">
      <c r="A5" s="974" t="s">
        <v>1035</v>
      </c>
      <c r="B5" s="806"/>
      <c r="C5" s="806"/>
      <c r="D5" s="806"/>
      <c r="E5" s="806"/>
      <c r="F5" s="807"/>
      <c r="G5" s="676"/>
      <c r="H5" s="676"/>
      <c r="I5" s="676"/>
    </row>
    <row r="6" spans="1:9" x14ac:dyDescent="0.25">
      <c r="A6" s="727" t="s">
        <v>994</v>
      </c>
      <c r="B6" s="806">
        <v>1073</v>
      </c>
      <c r="C6" s="806">
        <v>264</v>
      </c>
      <c r="D6" s="806">
        <v>1573</v>
      </c>
      <c r="E6" s="806">
        <v>241</v>
      </c>
      <c r="F6" s="807">
        <v>17.399999999999999</v>
      </c>
      <c r="G6" s="680"/>
      <c r="H6" s="680"/>
      <c r="I6" s="680"/>
    </row>
    <row r="7" spans="1:9" x14ac:dyDescent="0.25">
      <c r="A7" s="727" t="s">
        <v>995</v>
      </c>
      <c r="B7" s="806">
        <v>2004</v>
      </c>
      <c r="C7" s="806">
        <v>4398</v>
      </c>
      <c r="D7" s="806">
        <v>6335</v>
      </c>
      <c r="E7" s="806">
        <v>3935</v>
      </c>
      <c r="F7" s="807">
        <v>33</v>
      </c>
      <c r="G7" s="680"/>
      <c r="H7" s="680"/>
      <c r="I7" s="680"/>
    </row>
    <row r="8" spans="1:9" x14ac:dyDescent="0.25">
      <c r="A8" s="727" t="s">
        <v>996</v>
      </c>
      <c r="B8" s="619">
        <v>993</v>
      </c>
      <c r="C8" s="619">
        <v>6029</v>
      </c>
      <c r="D8" s="619">
        <v>7876</v>
      </c>
      <c r="E8" s="619">
        <v>5718</v>
      </c>
      <c r="F8" s="975">
        <v>59.7</v>
      </c>
    </row>
    <row r="9" spans="1:9" x14ac:dyDescent="0.25">
      <c r="A9" s="727" t="s">
        <v>997</v>
      </c>
      <c r="B9" s="619">
        <v>324</v>
      </c>
      <c r="C9" s="619">
        <v>859</v>
      </c>
      <c r="D9" s="619">
        <v>1091</v>
      </c>
      <c r="E9" s="619">
        <v>797</v>
      </c>
      <c r="F9" s="975">
        <v>95.3</v>
      </c>
    </row>
    <row r="10" spans="1:9" x14ac:dyDescent="0.25">
      <c r="A10" s="727" t="s">
        <v>998</v>
      </c>
      <c r="B10" s="619">
        <v>57</v>
      </c>
      <c r="C10" s="619">
        <v>91</v>
      </c>
      <c r="D10" s="619">
        <v>144</v>
      </c>
      <c r="E10" s="619">
        <v>87</v>
      </c>
      <c r="F10" s="975">
        <v>165.4</v>
      </c>
    </row>
    <row r="11" spans="1:9" x14ac:dyDescent="0.25">
      <c r="A11" s="727" t="s">
        <v>999</v>
      </c>
      <c r="B11" s="619">
        <v>5</v>
      </c>
      <c r="C11" s="619">
        <v>3</v>
      </c>
      <c r="D11" s="619">
        <v>7</v>
      </c>
      <c r="E11" s="619">
        <v>2</v>
      </c>
      <c r="F11" s="975">
        <v>204.1</v>
      </c>
    </row>
    <row r="12" spans="1:9" x14ac:dyDescent="0.25">
      <c r="A12" s="727" t="s">
        <v>1000</v>
      </c>
      <c r="B12" s="619">
        <v>0</v>
      </c>
      <c r="C12" s="619">
        <v>1</v>
      </c>
      <c r="D12" s="619">
        <v>0</v>
      </c>
      <c r="E12" s="619">
        <v>0</v>
      </c>
      <c r="F12" s="975">
        <v>122.8</v>
      </c>
    </row>
    <row r="13" spans="1:9" x14ac:dyDescent="0.25">
      <c r="A13" s="727" t="s">
        <v>1001</v>
      </c>
      <c r="B13" s="619">
        <v>302</v>
      </c>
      <c r="C13" s="619">
        <v>53</v>
      </c>
      <c r="D13" s="619">
        <v>346</v>
      </c>
      <c r="E13" s="619">
        <v>51</v>
      </c>
      <c r="F13" s="975">
        <v>0</v>
      </c>
    </row>
    <row r="14" spans="1:9" x14ac:dyDescent="0.25">
      <c r="A14" s="974"/>
      <c r="B14" s="619"/>
      <c r="C14" s="619"/>
      <c r="D14" s="619"/>
      <c r="E14" s="619"/>
      <c r="F14" s="975"/>
    </row>
    <row r="15" spans="1:9" x14ac:dyDescent="0.25">
      <c r="A15" s="727" t="s">
        <v>1002</v>
      </c>
      <c r="B15" s="619">
        <v>24296</v>
      </c>
      <c r="C15" s="619">
        <v>29107</v>
      </c>
      <c r="D15" s="619">
        <v>43672</v>
      </c>
      <c r="E15" s="619">
        <v>19721</v>
      </c>
      <c r="F15" s="975">
        <v>39.9</v>
      </c>
    </row>
    <row r="16" spans="1:9" x14ac:dyDescent="0.25">
      <c r="A16" s="974" t="s">
        <v>1035</v>
      </c>
      <c r="B16" s="619"/>
      <c r="C16" s="619"/>
      <c r="D16" s="619"/>
      <c r="E16" s="619"/>
      <c r="F16" s="975"/>
    </row>
    <row r="17" spans="1:6" x14ac:dyDescent="0.25">
      <c r="A17" s="727" t="s">
        <v>994</v>
      </c>
      <c r="B17" s="619">
        <v>519</v>
      </c>
      <c r="C17" s="619">
        <v>1827</v>
      </c>
      <c r="D17" s="619">
        <v>1727</v>
      </c>
      <c r="E17" s="619">
        <v>1138</v>
      </c>
      <c r="F17" s="975">
        <v>11.3</v>
      </c>
    </row>
    <row r="18" spans="1:6" x14ac:dyDescent="0.25">
      <c r="A18" s="727" t="s">
        <v>995</v>
      </c>
      <c r="B18" s="619">
        <v>6225</v>
      </c>
      <c r="C18" s="619">
        <v>10351</v>
      </c>
      <c r="D18" s="619">
        <v>12943</v>
      </c>
      <c r="E18" s="619">
        <v>6823</v>
      </c>
      <c r="F18" s="975">
        <v>23.7</v>
      </c>
    </row>
    <row r="19" spans="1:6" x14ac:dyDescent="0.25">
      <c r="A19" s="727" t="s">
        <v>996</v>
      </c>
      <c r="B19" s="619">
        <v>13603</v>
      </c>
      <c r="C19" s="619">
        <v>13989</v>
      </c>
      <c r="D19" s="619">
        <v>22866</v>
      </c>
      <c r="E19" s="619">
        <v>9423</v>
      </c>
      <c r="F19" s="975">
        <v>39.9</v>
      </c>
    </row>
    <row r="20" spans="1:6" x14ac:dyDescent="0.25">
      <c r="A20" s="727" t="s">
        <v>997</v>
      </c>
      <c r="B20" s="619">
        <v>2363</v>
      </c>
      <c r="C20" s="619">
        <v>2254</v>
      </c>
      <c r="D20" s="619">
        <v>4216</v>
      </c>
      <c r="E20" s="619">
        <v>1905</v>
      </c>
      <c r="F20" s="975">
        <v>63.8</v>
      </c>
    </row>
    <row r="21" spans="1:6" x14ac:dyDescent="0.25">
      <c r="A21" s="727" t="s">
        <v>998</v>
      </c>
      <c r="B21" s="619">
        <v>1063</v>
      </c>
      <c r="C21" s="619">
        <v>301</v>
      </c>
      <c r="D21" s="619">
        <v>1304</v>
      </c>
      <c r="E21" s="619">
        <v>247</v>
      </c>
      <c r="F21" s="975">
        <v>104.8</v>
      </c>
    </row>
    <row r="22" spans="1:6" x14ac:dyDescent="0.25">
      <c r="A22" s="727" t="s">
        <v>999</v>
      </c>
      <c r="B22" s="619">
        <v>16</v>
      </c>
      <c r="C22" s="619">
        <v>47</v>
      </c>
      <c r="D22" s="619">
        <v>58</v>
      </c>
      <c r="E22" s="619">
        <v>41</v>
      </c>
      <c r="F22" s="975">
        <v>132.80000000000001</v>
      </c>
    </row>
    <row r="23" spans="1:6" x14ac:dyDescent="0.25">
      <c r="A23" s="727" t="s">
        <v>1000</v>
      </c>
      <c r="B23" s="619">
        <v>96</v>
      </c>
      <c r="C23" s="619">
        <v>153</v>
      </c>
      <c r="D23" s="619">
        <v>122</v>
      </c>
      <c r="E23" s="619">
        <v>115</v>
      </c>
      <c r="F23" s="975">
        <v>16.7</v>
      </c>
    </row>
    <row r="24" spans="1:6" x14ac:dyDescent="0.25">
      <c r="A24" s="727" t="s">
        <v>1001</v>
      </c>
      <c r="B24" s="619">
        <v>411</v>
      </c>
      <c r="C24" s="619">
        <v>185</v>
      </c>
      <c r="D24" s="619">
        <v>436</v>
      </c>
      <c r="E24" s="619">
        <v>29</v>
      </c>
      <c r="F24" s="975">
        <v>198.7</v>
      </c>
    </row>
    <row r="25" spans="1:6" x14ac:dyDescent="0.25">
      <c r="A25" s="974"/>
      <c r="B25" s="619"/>
      <c r="C25" s="619"/>
      <c r="D25" s="619"/>
      <c r="E25" s="619"/>
      <c r="F25" s="975"/>
    </row>
    <row r="26" spans="1:6" x14ac:dyDescent="0.25">
      <c r="A26" s="727" t="s">
        <v>1003</v>
      </c>
      <c r="B26" s="619">
        <v>13447</v>
      </c>
      <c r="C26" s="619">
        <v>861</v>
      </c>
      <c r="D26" s="619">
        <v>14589</v>
      </c>
      <c r="E26" s="619">
        <v>430</v>
      </c>
      <c r="F26" s="975">
        <v>20.9</v>
      </c>
    </row>
    <row r="27" spans="1:6" x14ac:dyDescent="0.25">
      <c r="A27" s="974" t="s">
        <v>1035</v>
      </c>
      <c r="B27" s="619"/>
      <c r="C27" s="619"/>
      <c r="D27" s="619"/>
      <c r="E27" s="619"/>
      <c r="F27" s="975"/>
    </row>
    <row r="28" spans="1:6" x14ac:dyDescent="0.25">
      <c r="A28" s="727" t="s">
        <v>994</v>
      </c>
      <c r="B28" s="619">
        <v>6670</v>
      </c>
      <c r="C28" s="619">
        <v>119</v>
      </c>
      <c r="D28" s="619">
        <v>6789</v>
      </c>
      <c r="E28" s="619">
        <v>54</v>
      </c>
      <c r="F28" s="975">
        <v>7.6</v>
      </c>
    </row>
    <row r="29" spans="1:6" x14ac:dyDescent="0.25">
      <c r="A29" s="727" t="s">
        <v>995</v>
      </c>
      <c r="B29" s="619">
        <v>6729</v>
      </c>
      <c r="C29" s="619">
        <v>340</v>
      </c>
      <c r="D29" s="619">
        <v>7328</v>
      </c>
      <c r="E29" s="619">
        <v>67</v>
      </c>
      <c r="F29" s="975">
        <v>30.5</v>
      </c>
    </row>
    <row r="30" spans="1:6" x14ac:dyDescent="0.25">
      <c r="A30" s="727" t="s">
        <v>996</v>
      </c>
      <c r="B30" s="619">
        <v>30</v>
      </c>
      <c r="C30" s="619">
        <v>398</v>
      </c>
      <c r="D30" s="619">
        <v>444</v>
      </c>
      <c r="E30" s="619">
        <v>307</v>
      </c>
      <c r="F30" s="975">
        <v>60.7</v>
      </c>
    </row>
    <row r="31" spans="1:6" x14ac:dyDescent="0.25">
      <c r="A31" s="727" t="s">
        <v>997</v>
      </c>
      <c r="B31" s="619">
        <v>3</v>
      </c>
      <c r="C31" s="619">
        <v>3</v>
      </c>
      <c r="D31" s="619">
        <v>5</v>
      </c>
      <c r="E31" s="619">
        <v>2</v>
      </c>
      <c r="F31" s="975">
        <v>94.2</v>
      </c>
    </row>
    <row r="32" spans="1:6" x14ac:dyDescent="0.25">
      <c r="A32" s="727" t="s">
        <v>998</v>
      </c>
      <c r="B32" s="619">
        <v>4</v>
      </c>
      <c r="C32" s="619">
        <v>1</v>
      </c>
      <c r="D32" s="619">
        <v>0</v>
      </c>
      <c r="E32" s="619">
        <v>0</v>
      </c>
      <c r="F32" s="975">
        <v>234.8</v>
      </c>
    </row>
    <row r="33" spans="1:6" x14ac:dyDescent="0.25">
      <c r="A33" s="727" t="s">
        <v>999</v>
      </c>
      <c r="B33" s="619">
        <v>0</v>
      </c>
      <c r="C33" s="619">
        <v>0</v>
      </c>
      <c r="D33" s="619">
        <v>0</v>
      </c>
      <c r="E33" s="619">
        <v>0</v>
      </c>
      <c r="F33" s="975">
        <v>0</v>
      </c>
    </row>
    <row r="34" spans="1:6" x14ac:dyDescent="0.25">
      <c r="A34" s="727" t="s">
        <v>1000</v>
      </c>
      <c r="B34" s="619">
        <v>11</v>
      </c>
      <c r="C34" s="619">
        <v>0</v>
      </c>
      <c r="D34" s="619">
        <v>23</v>
      </c>
      <c r="E34" s="619">
        <v>0</v>
      </c>
      <c r="F34" s="975">
        <v>135.9</v>
      </c>
    </row>
    <row r="35" spans="1:6" x14ac:dyDescent="0.25">
      <c r="A35" s="727" t="s">
        <v>1001</v>
      </c>
      <c r="B35" s="619">
        <v>0</v>
      </c>
      <c r="C35" s="619">
        <v>0</v>
      </c>
      <c r="D35" s="619">
        <v>0</v>
      </c>
      <c r="E35" s="619">
        <v>0</v>
      </c>
      <c r="F35" s="975">
        <v>0</v>
      </c>
    </row>
    <row r="36" spans="1:6" x14ac:dyDescent="0.25">
      <c r="A36" s="974"/>
      <c r="B36" s="619"/>
      <c r="C36" s="619"/>
      <c r="D36" s="619"/>
      <c r="E36" s="619"/>
      <c r="F36" s="975"/>
    </row>
    <row r="37" spans="1:6" x14ac:dyDescent="0.25">
      <c r="A37" s="727" t="s">
        <v>1004</v>
      </c>
      <c r="B37" s="619">
        <v>799</v>
      </c>
      <c r="C37" s="619">
        <v>241</v>
      </c>
      <c r="D37" s="619">
        <v>980</v>
      </c>
      <c r="E37" s="619">
        <v>181</v>
      </c>
      <c r="F37" s="975">
        <v>7.5</v>
      </c>
    </row>
    <row r="38" spans="1:6" x14ac:dyDescent="0.25">
      <c r="A38" s="974" t="s">
        <v>1035</v>
      </c>
      <c r="B38" s="619"/>
      <c r="C38" s="619"/>
      <c r="D38" s="619"/>
      <c r="E38" s="619"/>
      <c r="F38" s="975"/>
    </row>
    <row r="39" spans="1:6" x14ac:dyDescent="0.25">
      <c r="A39" s="727" t="s">
        <v>1303</v>
      </c>
      <c r="B39" s="619">
        <v>353</v>
      </c>
      <c r="C39" s="619">
        <v>123</v>
      </c>
      <c r="D39" s="619">
        <v>444</v>
      </c>
      <c r="E39" s="619">
        <v>92</v>
      </c>
      <c r="F39" s="975">
        <v>2.7</v>
      </c>
    </row>
    <row r="40" spans="1:6" x14ac:dyDescent="0.25">
      <c r="A40" s="727" t="s">
        <v>1304</v>
      </c>
      <c r="B40" s="619">
        <v>256</v>
      </c>
      <c r="C40" s="619">
        <v>65</v>
      </c>
      <c r="D40" s="619">
        <v>305</v>
      </c>
      <c r="E40" s="619">
        <v>49</v>
      </c>
      <c r="F40" s="975">
        <v>6.6</v>
      </c>
    </row>
    <row r="41" spans="1:6" x14ac:dyDescent="0.25">
      <c r="A41" s="727" t="s">
        <v>1305</v>
      </c>
      <c r="B41" s="619">
        <v>140</v>
      </c>
      <c r="C41" s="619">
        <v>42</v>
      </c>
      <c r="D41" s="619">
        <v>172</v>
      </c>
      <c r="E41" s="619">
        <v>32</v>
      </c>
      <c r="F41" s="975">
        <v>13.4</v>
      </c>
    </row>
    <row r="42" spans="1:6" x14ac:dyDescent="0.25">
      <c r="A42" s="727" t="s">
        <v>1306</v>
      </c>
      <c r="B42" s="619">
        <v>45</v>
      </c>
      <c r="C42" s="619">
        <v>10</v>
      </c>
      <c r="D42" s="619">
        <v>53</v>
      </c>
      <c r="E42" s="619">
        <v>7</v>
      </c>
      <c r="F42" s="975">
        <v>23.4</v>
      </c>
    </row>
    <row r="43" spans="1:6" x14ac:dyDescent="0.25">
      <c r="A43" s="727" t="s">
        <v>1307</v>
      </c>
      <c r="B43" s="619">
        <v>0</v>
      </c>
      <c r="C43" s="619">
        <v>0</v>
      </c>
      <c r="D43" s="619">
        <v>0</v>
      </c>
      <c r="E43" s="619">
        <v>0</v>
      </c>
      <c r="F43" s="975">
        <v>0</v>
      </c>
    </row>
    <row r="44" spans="1:6" x14ac:dyDescent="0.25">
      <c r="A44" s="727" t="s">
        <v>1308</v>
      </c>
      <c r="B44" s="619">
        <v>2</v>
      </c>
      <c r="C44" s="619">
        <v>0</v>
      </c>
      <c r="D44" s="619">
        <v>2</v>
      </c>
      <c r="E44" s="619">
        <v>0</v>
      </c>
      <c r="F44" s="975">
        <v>64.8</v>
      </c>
    </row>
    <row r="45" spans="1:6" x14ac:dyDescent="0.25">
      <c r="A45" s="727" t="s">
        <v>1309</v>
      </c>
      <c r="B45" s="619">
        <v>1</v>
      </c>
      <c r="C45" s="619">
        <v>1</v>
      </c>
      <c r="D45" s="619">
        <v>1</v>
      </c>
      <c r="E45" s="619">
        <v>1</v>
      </c>
      <c r="F45" s="975">
        <v>21.8</v>
      </c>
    </row>
    <row r="46" spans="1:6" x14ac:dyDescent="0.25">
      <c r="A46" s="727" t="s">
        <v>1001</v>
      </c>
      <c r="B46" s="619">
        <v>2</v>
      </c>
      <c r="C46" s="619">
        <v>0</v>
      </c>
      <c r="D46" s="619">
        <v>3</v>
      </c>
      <c r="E46" s="619">
        <v>0</v>
      </c>
      <c r="F46" s="975">
        <v>147.9</v>
      </c>
    </row>
    <row r="47" spans="1:6" x14ac:dyDescent="0.25">
      <c r="A47" s="974"/>
      <c r="B47" s="619"/>
      <c r="C47" s="619"/>
      <c r="D47" s="619"/>
      <c r="E47" s="619"/>
      <c r="F47" s="975"/>
    </row>
    <row r="48" spans="1:6" x14ac:dyDescent="0.25">
      <c r="A48" s="727" t="s">
        <v>1005</v>
      </c>
      <c r="B48" s="619">
        <v>3139</v>
      </c>
      <c r="C48" s="619">
        <v>2594</v>
      </c>
      <c r="D48" s="619">
        <v>4961</v>
      </c>
      <c r="E48" s="619">
        <v>1822</v>
      </c>
      <c r="F48" s="975">
        <v>29</v>
      </c>
    </row>
    <row r="49" spans="1:6" x14ac:dyDescent="0.25">
      <c r="A49" s="974" t="s">
        <v>1035</v>
      </c>
      <c r="B49" s="619"/>
      <c r="C49" s="619"/>
      <c r="D49" s="619"/>
      <c r="E49" s="619"/>
      <c r="F49" s="975"/>
    </row>
    <row r="50" spans="1:6" x14ac:dyDescent="0.25">
      <c r="A50" s="727" t="s">
        <v>1303</v>
      </c>
      <c r="B50" s="619">
        <v>1087</v>
      </c>
      <c r="C50" s="619">
        <v>1497</v>
      </c>
      <c r="D50" s="619">
        <v>2149</v>
      </c>
      <c r="E50" s="619">
        <v>1062</v>
      </c>
      <c r="F50" s="975">
        <v>10.5</v>
      </c>
    </row>
    <row r="51" spans="1:6" x14ac:dyDescent="0.25">
      <c r="A51" s="727" t="s">
        <v>1304</v>
      </c>
      <c r="B51" s="619">
        <v>1058</v>
      </c>
      <c r="C51" s="619">
        <v>570</v>
      </c>
      <c r="D51" s="619">
        <v>1462</v>
      </c>
      <c r="E51" s="619">
        <v>404</v>
      </c>
      <c r="F51" s="975">
        <v>22.8</v>
      </c>
    </row>
    <row r="52" spans="1:6" x14ac:dyDescent="0.25">
      <c r="A52" s="727" t="s">
        <v>1305</v>
      </c>
      <c r="B52" s="619">
        <v>539</v>
      </c>
      <c r="C52" s="619">
        <v>324</v>
      </c>
      <c r="D52" s="619">
        <v>759</v>
      </c>
      <c r="E52" s="619">
        <v>222</v>
      </c>
      <c r="F52" s="975">
        <v>37.1</v>
      </c>
    </row>
    <row r="53" spans="1:6" x14ac:dyDescent="0.25">
      <c r="A53" s="727" t="s">
        <v>1306</v>
      </c>
      <c r="B53" s="619">
        <v>236</v>
      </c>
      <c r="C53" s="619">
        <v>130</v>
      </c>
      <c r="D53" s="619">
        <v>322</v>
      </c>
      <c r="E53" s="619">
        <v>86</v>
      </c>
      <c r="F53" s="975">
        <v>46.7</v>
      </c>
    </row>
    <row r="54" spans="1:6" x14ac:dyDescent="0.25">
      <c r="A54" s="727" t="s">
        <v>1307</v>
      </c>
      <c r="B54" s="619">
        <v>103</v>
      </c>
      <c r="C54" s="619">
        <v>29</v>
      </c>
      <c r="D54" s="619">
        <v>122</v>
      </c>
      <c r="E54" s="619">
        <v>19</v>
      </c>
      <c r="F54" s="975">
        <v>53.3</v>
      </c>
    </row>
    <row r="55" spans="1:6" x14ac:dyDescent="0.25">
      <c r="A55" s="727" t="s">
        <v>1308</v>
      </c>
      <c r="B55" s="619">
        <v>49</v>
      </c>
      <c r="C55" s="619">
        <v>8</v>
      </c>
      <c r="D55" s="619">
        <v>55</v>
      </c>
      <c r="E55" s="619">
        <v>6</v>
      </c>
      <c r="F55" s="975">
        <v>84.9</v>
      </c>
    </row>
    <row r="56" spans="1:6" x14ac:dyDescent="0.25">
      <c r="A56" s="727" t="s">
        <v>1309</v>
      </c>
      <c r="B56" s="619">
        <v>6</v>
      </c>
      <c r="C56" s="619">
        <v>28</v>
      </c>
      <c r="D56" s="619">
        <v>25</v>
      </c>
      <c r="E56" s="619">
        <v>18</v>
      </c>
      <c r="F56" s="975">
        <v>53.2</v>
      </c>
    </row>
    <row r="57" spans="1:6" x14ac:dyDescent="0.25">
      <c r="A57" s="727" t="s">
        <v>1001</v>
      </c>
      <c r="B57" s="619">
        <v>61</v>
      </c>
      <c r="C57" s="619">
        <v>8</v>
      </c>
      <c r="D57" s="619">
        <v>67</v>
      </c>
      <c r="E57" s="619">
        <v>5</v>
      </c>
      <c r="F57" s="975">
        <v>486.6</v>
      </c>
    </row>
    <row r="58" spans="1:6" x14ac:dyDescent="0.25">
      <c r="A58" s="727"/>
      <c r="B58" s="619"/>
      <c r="C58" s="619"/>
      <c r="D58" s="619"/>
      <c r="E58" s="619"/>
      <c r="F58" s="975"/>
    </row>
    <row r="59" spans="1:6" x14ac:dyDescent="0.25">
      <c r="A59" s="723" t="s">
        <v>1006</v>
      </c>
      <c r="B59" s="976">
        <v>723</v>
      </c>
      <c r="C59" s="976">
        <v>1</v>
      </c>
      <c r="D59" s="976">
        <v>723</v>
      </c>
      <c r="E59" s="976">
        <v>0</v>
      </c>
      <c r="F59" s="623">
        <v>100</v>
      </c>
    </row>
    <row r="60" spans="1:6" ht="17.25" customHeight="1" x14ac:dyDescent="0.25">
      <c r="A60" s="2865" t="s">
        <v>1007</v>
      </c>
      <c r="B60" s="2865"/>
      <c r="C60" s="2865"/>
      <c r="D60" s="2865"/>
      <c r="E60" s="2865"/>
      <c r="F60" s="2865"/>
    </row>
    <row r="61" spans="1:6" x14ac:dyDescent="0.25">
      <c r="A61" s="977" t="s">
        <v>1008</v>
      </c>
      <c r="B61" s="978"/>
      <c r="C61" s="978"/>
      <c r="D61" s="978"/>
      <c r="E61" s="978"/>
      <c r="F61" s="979"/>
    </row>
    <row r="62" spans="1:6" x14ac:dyDescent="0.25">
      <c r="B62" s="591"/>
      <c r="C62" s="591"/>
      <c r="D62" s="591"/>
      <c r="E62" s="591"/>
      <c r="F62" s="980"/>
    </row>
    <row r="70" spans="1:1" x14ac:dyDescent="0.25">
      <c r="A70" s="945"/>
    </row>
    <row r="71" spans="1:1" x14ac:dyDescent="0.25">
      <c r="A71" s="945"/>
    </row>
    <row r="72" spans="1:1" x14ac:dyDescent="0.25">
      <c r="A72" s="945"/>
    </row>
  </sheetData>
  <mergeCells count="2">
    <mergeCell ref="A1:F1"/>
    <mergeCell ref="A60:F60"/>
  </mergeCell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00B0F0"/>
  </sheetPr>
  <dimension ref="A1:I16"/>
  <sheetViews>
    <sheetView view="pageBreakPreview" zoomScaleNormal="100" zoomScaleSheetLayoutView="100" workbookViewId="0">
      <selection activeCell="A39" sqref="A39"/>
    </sheetView>
  </sheetViews>
  <sheetFormatPr defaultRowHeight="15" x14ac:dyDescent="0.25"/>
  <cols>
    <col min="1" max="1" width="35.5" style="628" customWidth="1"/>
    <col min="2" max="9" width="13.6640625" style="628" customWidth="1"/>
    <col min="10" max="16384" width="9.33203125" style="72"/>
  </cols>
  <sheetData>
    <row r="1" spans="1:9" x14ac:dyDescent="0.25">
      <c r="A1" s="370" t="s">
        <v>1037</v>
      </c>
    </row>
    <row r="2" spans="1:9" x14ac:dyDescent="0.25">
      <c r="A2" s="982" t="s">
        <v>53</v>
      </c>
    </row>
    <row r="3" spans="1:9" x14ac:dyDescent="0.25">
      <c r="A3" s="18"/>
      <c r="B3" s="2867" t="s">
        <v>934</v>
      </c>
      <c r="C3" s="2867"/>
      <c r="D3" s="2867" t="s">
        <v>935</v>
      </c>
      <c r="E3" s="2867"/>
      <c r="F3" s="2867" t="s">
        <v>936</v>
      </c>
      <c r="G3" s="2868"/>
      <c r="H3" s="2868" t="s">
        <v>445</v>
      </c>
      <c r="I3" s="2868"/>
    </row>
    <row r="4" spans="1:9" x14ac:dyDescent="0.25">
      <c r="A4" s="2869" t="s">
        <v>142</v>
      </c>
      <c r="B4" s="2847" t="s">
        <v>908</v>
      </c>
      <c r="C4" s="2847" t="s">
        <v>937</v>
      </c>
      <c r="D4" s="2847" t="s">
        <v>908</v>
      </c>
      <c r="E4" s="2847" t="s">
        <v>937</v>
      </c>
      <c r="F4" s="2847" t="s">
        <v>908</v>
      </c>
      <c r="G4" s="2847" t="s">
        <v>937</v>
      </c>
      <c r="H4" s="2847" t="s">
        <v>908</v>
      </c>
      <c r="I4" s="2847" t="s">
        <v>937</v>
      </c>
    </row>
    <row r="5" spans="1:9" ht="15.75" thickBot="1" x14ac:dyDescent="0.3">
      <c r="A5" s="2870"/>
      <c r="B5" s="2866"/>
      <c r="C5" s="2866"/>
      <c r="D5" s="2866"/>
      <c r="E5" s="2866"/>
      <c r="F5" s="2866"/>
      <c r="G5" s="2866"/>
      <c r="H5" s="2866"/>
      <c r="I5" s="2866"/>
    </row>
    <row r="6" spans="1:9" x14ac:dyDescent="0.25">
      <c r="A6" s="701" t="s">
        <v>938</v>
      </c>
      <c r="B6" s="983">
        <v>11</v>
      </c>
      <c r="C6" s="983">
        <v>1</v>
      </c>
      <c r="D6" s="983"/>
      <c r="E6" s="983"/>
      <c r="F6" s="983"/>
      <c r="G6" s="983"/>
      <c r="H6" s="983">
        <v>11</v>
      </c>
      <c r="I6" s="983">
        <v>1</v>
      </c>
    </row>
    <row r="7" spans="1:9" x14ac:dyDescent="0.25">
      <c r="A7" s="701" t="s">
        <v>939</v>
      </c>
      <c r="B7" s="983">
        <v>53</v>
      </c>
      <c r="C7" s="983">
        <v>4</v>
      </c>
      <c r="D7" s="983"/>
      <c r="E7" s="983"/>
      <c r="F7" s="983"/>
      <c r="G7" s="983"/>
      <c r="H7" s="983">
        <v>53</v>
      </c>
      <c r="I7" s="983">
        <v>4</v>
      </c>
    </row>
    <row r="8" spans="1:9" x14ac:dyDescent="0.25">
      <c r="A8" s="701" t="s">
        <v>940</v>
      </c>
      <c r="B8" s="984">
        <v>27</v>
      </c>
      <c r="C8" s="984">
        <v>2</v>
      </c>
      <c r="D8" s="984"/>
      <c r="E8" s="984"/>
      <c r="F8" s="984">
        <v>5463</v>
      </c>
      <c r="G8" s="984">
        <v>437</v>
      </c>
      <c r="H8" s="984">
        <v>5490</v>
      </c>
      <c r="I8" s="984">
        <v>439</v>
      </c>
    </row>
    <row r="9" spans="1:9" x14ac:dyDescent="0.25">
      <c r="A9" s="701" t="s">
        <v>941</v>
      </c>
      <c r="B9" s="984"/>
      <c r="C9" s="984"/>
      <c r="D9" s="984"/>
      <c r="E9" s="984"/>
      <c r="F9" s="984"/>
      <c r="G9" s="984"/>
      <c r="H9" s="984"/>
      <c r="I9" s="984"/>
    </row>
    <row r="10" spans="1:9" x14ac:dyDescent="0.25">
      <c r="A10" s="701" t="s">
        <v>942</v>
      </c>
      <c r="B10" s="984"/>
      <c r="C10" s="984"/>
      <c r="D10" s="984"/>
      <c r="E10" s="984"/>
      <c r="F10" s="984"/>
      <c r="G10" s="984"/>
      <c r="H10" s="985"/>
      <c r="I10" s="984"/>
    </row>
    <row r="11" spans="1:9" x14ac:dyDescent="0.25">
      <c r="A11" s="701" t="s">
        <v>832</v>
      </c>
      <c r="B11" s="984">
        <v>-14</v>
      </c>
      <c r="C11" s="984">
        <v>-1</v>
      </c>
      <c r="D11" s="984"/>
      <c r="E11" s="984"/>
      <c r="F11" s="984"/>
      <c r="G11" s="984"/>
      <c r="H11" s="984">
        <v>-14</v>
      </c>
      <c r="I11" s="984">
        <v>-1</v>
      </c>
    </row>
    <row r="12" spans="1:9" x14ac:dyDescent="0.25">
      <c r="A12" s="701" t="s">
        <v>943</v>
      </c>
      <c r="B12" s="984">
        <v>88</v>
      </c>
      <c r="C12" s="984">
        <v>7</v>
      </c>
      <c r="D12" s="984"/>
      <c r="E12" s="984"/>
      <c r="F12" s="984"/>
      <c r="G12" s="984"/>
      <c r="H12" s="984">
        <v>88</v>
      </c>
      <c r="I12" s="984">
        <v>7</v>
      </c>
    </row>
    <row r="13" spans="1:9" x14ac:dyDescent="0.25">
      <c r="A13" s="701" t="s">
        <v>944</v>
      </c>
      <c r="B13" s="984">
        <v>0</v>
      </c>
      <c r="C13" s="984">
        <v>0</v>
      </c>
      <c r="D13" s="984"/>
      <c r="E13" s="984"/>
      <c r="F13" s="984"/>
      <c r="G13" s="984"/>
      <c r="H13" s="984">
        <v>0</v>
      </c>
      <c r="I13" s="984">
        <v>0</v>
      </c>
    </row>
    <row r="14" spans="1:9" x14ac:dyDescent="0.25">
      <c r="A14" s="703" t="s">
        <v>945</v>
      </c>
      <c r="B14" s="984"/>
      <c r="C14" s="984"/>
      <c r="D14" s="984"/>
      <c r="E14" s="984"/>
      <c r="F14" s="984"/>
      <c r="G14" s="984"/>
      <c r="H14" s="984"/>
      <c r="I14" s="984"/>
    </row>
    <row r="15" spans="1:9" x14ac:dyDescent="0.25">
      <c r="A15" s="704" t="s">
        <v>445</v>
      </c>
      <c r="B15" s="986">
        <v>165</v>
      </c>
      <c r="C15" s="986">
        <v>13</v>
      </c>
      <c r="D15" s="986"/>
      <c r="E15" s="986"/>
      <c r="F15" s="986">
        <v>5463</v>
      </c>
      <c r="G15" s="986">
        <v>437</v>
      </c>
      <c r="H15" s="986">
        <v>5628</v>
      </c>
      <c r="I15" s="986">
        <v>450</v>
      </c>
    </row>
    <row r="16" spans="1:9" x14ac:dyDescent="0.25">
      <c r="A16" s="626" t="s">
        <v>1038</v>
      </c>
      <c r="B16" s="372"/>
      <c r="C16" s="372"/>
      <c r="D16" s="372"/>
      <c r="E16" s="372"/>
      <c r="F16" s="372"/>
      <c r="G16" s="372"/>
      <c r="H16" s="372"/>
      <c r="I16" s="372"/>
    </row>
  </sheetData>
  <mergeCells count="13">
    <mergeCell ref="A4:A5"/>
    <mergeCell ref="B4:B5"/>
    <mergeCell ref="C4:C5"/>
    <mergeCell ref="D4:D5"/>
    <mergeCell ref="E4:E5"/>
    <mergeCell ref="G4:G5"/>
    <mergeCell ref="H4:H5"/>
    <mergeCell ref="I4:I5"/>
    <mergeCell ref="B3:C3"/>
    <mergeCell ref="D3:E3"/>
    <mergeCell ref="F3:G3"/>
    <mergeCell ref="H3:I3"/>
    <mergeCell ref="F4:F5"/>
  </mergeCells>
  <pageMargins left="0.7" right="0.7" top="0.75" bottom="0.75" header="0.3" footer="0.3"/>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99"/>
  </sheetPr>
  <dimension ref="A1:I66"/>
  <sheetViews>
    <sheetView view="pageLayout" topLeftCell="A16" zoomScaleNormal="100" zoomScaleSheetLayoutView="80" workbookViewId="0">
      <selection activeCell="C50" sqref="C50"/>
    </sheetView>
  </sheetViews>
  <sheetFormatPr defaultColWidth="10.6640625" defaultRowHeight="15" x14ac:dyDescent="0.25"/>
  <cols>
    <col min="1" max="2" width="44" style="353" customWidth="1"/>
    <col min="3" max="3" width="15.5" style="353" customWidth="1"/>
    <col min="4" max="4" width="15.1640625" style="353" customWidth="1"/>
    <col min="5" max="6" width="19.83203125" style="353" customWidth="1"/>
    <col min="7" max="7" width="17.5" style="353" customWidth="1"/>
    <col min="8" max="16384" width="10.6640625" style="353"/>
  </cols>
  <sheetData>
    <row r="1" spans="1:9" ht="13.5" customHeight="1" x14ac:dyDescent="0.25">
      <c r="A1" s="2522" t="s">
        <v>1039</v>
      </c>
      <c r="B1" s="366"/>
      <c r="C1" s="395"/>
      <c r="D1" s="395"/>
      <c r="E1" s="395"/>
      <c r="F1" s="395"/>
      <c r="G1" s="366"/>
      <c r="I1" s="366"/>
    </row>
    <row r="2" spans="1:9" ht="13.5" customHeight="1" x14ac:dyDescent="0.25">
      <c r="A2" s="366"/>
      <c r="B2" s="366"/>
      <c r="C2" s="395"/>
      <c r="D2" s="395"/>
      <c r="E2" s="395"/>
      <c r="F2" s="395"/>
      <c r="G2" s="395"/>
    </row>
    <row r="3" spans="1:9" ht="13.5" customHeight="1" x14ac:dyDescent="0.25">
      <c r="A3" s="263" t="s">
        <v>1040</v>
      </c>
      <c r="B3" s="263"/>
      <c r="C3" s="396"/>
      <c r="D3" s="396"/>
      <c r="E3" s="396"/>
      <c r="F3" s="396"/>
      <c r="G3" s="396"/>
    </row>
    <row r="4" spans="1:9" ht="13.5" customHeight="1" x14ac:dyDescent="0.25">
      <c r="A4" s="397" t="s">
        <v>1041</v>
      </c>
      <c r="B4" s="398"/>
      <c r="C4" s="396"/>
      <c r="D4" s="396"/>
      <c r="E4" s="396"/>
      <c r="F4" s="396"/>
      <c r="G4" s="396"/>
    </row>
    <row r="5" spans="1:9" ht="13.5" customHeight="1" x14ac:dyDescent="0.25">
      <c r="A5" s="399" t="s">
        <v>54</v>
      </c>
      <c r="B5" s="400"/>
      <c r="C5" s="401"/>
      <c r="D5" s="401"/>
      <c r="E5" s="401"/>
      <c r="F5" s="401"/>
      <c r="G5" s="401"/>
    </row>
    <row r="6" spans="1:9" ht="13.5" customHeight="1" x14ac:dyDescent="0.25">
      <c r="A6" s="383"/>
      <c r="B6" s="383"/>
      <c r="C6" s="402"/>
      <c r="D6" s="402"/>
      <c r="E6" s="403"/>
      <c r="F6" s="403"/>
      <c r="G6" s="403"/>
    </row>
    <row r="7" spans="1:9" ht="13.5" customHeight="1" x14ac:dyDescent="0.25">
      <c r="A7" s="358"/>
      <c r="B7" s="358"/>
      <c r="C7" s="404"/>
      <c r="D7" s="405"/>
      <c r="E7" s="405"/>
      <c r="F7" s="404"/>
      <c r="G7" s="405"/>
    </row>
    <row r="8" spans="1:9" ht="13.5" customHeight="1" x14ac:dyDescent="0.25">
      <c r="A8" s="358"/>
      <c r="B8" s="358"/>
      <c r="C8" s="406"/>
      <c r="D8" s="407"/>
      <c r="E8" s="407"/>
      <c r="F8" s="406"/>
      <c r="G8" s="405"/>
    </row>
    <row r="9" spans="1:9" ht="13.5" customHeight="1" x14ac:dyDescent="0.25">
      <c r="A9" s="383"/>
      <c r="B9" s="383"/>
      <c r="C9" s="402"/>
      <c r="D9" s="408"/>
      <c r="E9" s="408"/>
      <c r="F9" s="402"/>
      <c r="G9" s="403"/>
    </row>
    <row r="10" spans="1:9" ht="13.5" customHeight="1" x14ac:dyDescent="0.25">
      <c r="A10" s="409"/>
      <c r="B10" s="409"/>
      <c r="C10" s="410"/>
      <c r="D10" s="411"/>
      <c r="E10" s="411"/>
      <c r="F10" s="410"/>
      <c r="G10" s="411"/>
    </row>
    <row r="11" spans="1:9" ht="13.5" customHeight="1" x14ac:dyDescent="0.25">
      <c r="A11" s="384"/>
      <c r="B11" s="384"/>
      <c r="C11" s="404"/>
      <c r="D11" s="405"/>
      <c r="E11" s="405"/>
      <c r="F11" s="412"/>
      <c r="G11" s="413"/>
    </row>
    <row r="12" spans="1:9" ht="13.5" customHeight="1" x14ac:dyDescent="0.25">
      <c r="A12" s="384"/>
      <c r="B12" s="384"/>
      <c r="C12" s="414"/>
      <c r="D12" s="407"/>
      <c r="E12" s="407"/>
      <c r="F12" s="415"/>
      <c r="G12" s="416"/>
    </row>
    <row r="13" spans="1:9" ht="13.5" customHeight="1" x14ac:dyDescent="0.25">
      <c r="A13" s="417"/>
      <c r="B13" s="417"/>
      <c r="C13" s="418"/>
      <c r="D13" s="408"/>
      <c r="E13" s="408"/>
      <c r="F13" s="419"/>
      <c r="G13" s="402"/>
      <c r="H13" s="420"/>
    </row>
    <row r="14" spans="1:9" ht="13.5" customHeight="1" x14ac:dyDescent="0.25">
      <c r="A14" s="405"/>
      <c r="B14" s="405"/>
      <c r="C14" s="405"/>
      <c r="D14" s="405"/>
      <c r="E14" s="405"/>
      <c r="F14" s="404"/>
      <c r="G14" s="421"/>
      <c r="H14" s="420"/>
    </row>
    <row r="15" spans="1:9" ht="13.5" customHeight="1" x14ac:dyDescent="0.25">
      <c r="A15" s="383"/>
      <c r="B15" s="383"/>
      <c r="C15" s="422"/>
      <c r="D15" s="423"/>
      <c r="E15" s="423"/>
      <c r="F15" s="422"/>
      <c r="G15" s="422"/>
      <c r="H15" s="420"/>
    </row>
    <row r="16" spans="1:9" ht="13.5" customHeight="1" x14ac:dyDescent="0.25">
      <c r="A16" s="424"/>
      <c r="B16" s="424"/>
      <c r="C16" s="401"/>
      <c r="D16" s="401"/>
      <c r="E16" s="401"/>
      <c r="F16" s="401"/>
      <c r="G16" s="396"/>
      <c r="H16" s="420"/>
    </row>
    <row r="17" spans="1:8" ht="13.5" customHeight="1" x14ac:dyDescent="0.25">
      <c r="A17" s="425"/>
      <c r="B17" s="425"/>
      <c r="C17" s="425"/>
      <c r="D17" s="425"/>
      <c r="E17" s="425"/>
      <c r="F17" s="426"/>
      <c r="G17" s="396"/>
      <c r="H17" s="420"/>
    </row>
    <row r="18" spans="1:8" ht="13.5" customHeight="1" x14ac:dyDescent="0.25">
      <c r="A18" s="425"/>
      <c r="B18" s="425"/>
      <c r="C18" s="425"/>
      <c r="D18" s="425"/>
      <c r="E18" s="425"/>
      <c r="F18" s="426"/>
      <c r="G18" s="396"/>
      <c r="H18" s="420"/>
    </row>
    <row r="19" spans="1:8" ht="13.5" customHeight="1" x14ac:dyDescent="0.25">
      <c r="A19" s="427"/>
      <c r="B19" s="427"/>
      <c r="C19" s="427"/>
      <c r="D19" s="427"/>
      <c r="E19" s="427"/>
      <c r="F19" s="428"/>
      <c r="G19" s="396"/>
      <c r="H19" s="420"/>
    </row>
    <row r="20" spans="1:8" ht="13.5" customHeight="1" x14ac:dyDescent="0.25">
      <c r="A20" s="427"/>
      <c r="B20" s="427"/>
      <c r="C20" s="427"/>
      <c r="D20" s="427"/>
      <c r="E20" s="427"/>
      <c r="F20" s="428"/>
      <c r="H20" s="420"/>
    </row>
    <row r="21" spans="1:8" ht="13.5" customHeight="1" x14ac:dyDescent="0.25">
      <c r="C21" s="263"/>
      <c r="D21" s="424"/>
      <c r="E21" s="424"/>
      <c r="F21" s="424"/>
      <c r="H21" s="420"/>
    </row>
    <row r="22" spans="1:8" ht="13.5" customHeight="1" x14ac:dyDescent="0.25">
      <c r="C22" s="424"/>
      <c r="D22" s="424"/>
      <c r="E22" s="424"/>
      <c r="F22" s="424"/>
      <c r="H22" s="420"/>
    </row>
    <row r="23" spans="1:8" ht="13.5" customHeight="1" x14ac:dyDescent="0.25">
      <c r="C23" s="401"/>
      <c r="D23" s="429"/>
      <c r="E23" s="401"/>
      <c r="F23" s="401"/>
      <c r="G23" s="430"/>
      <c r="H23" s="420"/>
    </row>
    <row r="24" spans="1:8" ht="13.5" customHeight="1" x14ac:dyDescent="0.25">
      <c r="C24" s="401"/>
      <c r="D24" s="401"/>
      <c r="E24" s="401"/>
      <c r="F24" s="401"/>
      <c r="G24" s="430"/>
      <c r="H24" s="420"/>
    </row>
    <row r="25" spans="1:8" ht="13.5" customHeight="1" x14ac:dyDescent="0.25">
      <c r="C25" s="401"/>
      <c r="D25" s="401"/>
      <c r="E25" s="401"/>
      <c r="F25" s="401"/>
      <c r="G25" s="431"/>
      <c r="H25" s="420"/>
    </row>
    <row r="26" spans="1:8" ht="13.5" customHeight="1" x14ac:dyDescent="0.25">
      <c r="C26" s="408"/>
      <c r="D26" s="408"/>
      <c r="E26" s="401"/>
      <c r="F26" s="401"/>
      <c r="G26" s="401"/>
      <c r="H26" s="420"/>
    </row>
    <row r="27" spans="1:8" ht="13.5" customHeight="1" x14ac:dyDescent="0.25">
      <c r="C27" s="408"/>
      <c r="D27" s="408"/>
      <c r="E27" s="402"/>
      <c r="F27" s="402"/>
      <c r="G27" s="402"/>
      <c r="H27" s="420"/>
    </row>
    <row r="28" spans="1:8" ht="13.5" customHeight="1" x14ac:dyDescent="0.25">
      <c r="A28" s="2523" t="s">
        <v>1042</v>
      </c>
      <c r="B28" s="263"/>
      <c r="C28" s="432"/>
      <c r="D28" s="432"/>
      <c r="E28" s="433"/>
      <c r="F28" s="433"/>
      <c r="G28" s="433"/>
      <c r="H28" s="420"/>
    </row>
    <row r="29" spans="1:8" ht="13.5" customHeight="1" x14ac:dyDescent="0.25">
      <c r="A29" s="434" t="s">
        <v>54</v>
      </c>
      <c r="B29" s="435"/>
      <c r="C29" s="432"/>
      <c r="D29" s="432"/>
      <c r="E29" s="433"/>
      <c r="F29" s="433"/>
      <c r="G29" s="433"/>
      <c r="H29" s="420"/>
    </row>
    <row r="30" spans="1:8" ht="13.5" customHeight="1" x14ac:dyDescent="0.25">
      <c r="A30" s="436"/>
      <c r="B30" s="436"/>
      <c r="C30" s="432"/>
      <c r="D30" s="432"/>
      <c r="E30" s="437"/>
      <c r="F30" s="437"/>
      <c r="G30" s="437"/>
      <c r="H30" s="420"/>
    </row>
    <row r="31" spans="1:8" ht="13.5" customHeight="1" x14ac:dyDescent="0.25">
      <c r="A31" s="401"/>
      <c r="B31" s="401"/>
      <c r="C31" s="432"/>
      <c r="D31" s="432"/>
      <c r="E31" s="437"/>
      <c r="F31" s="437"/>
      <c r="G31" s="437"/>
      <c r="H31" s="420"/>
    </row>
    <row r="32" spans="1:8" ht="13.5" customHeight="1" x14ac:dyDescent="0.25">
      <c r="A32" s="401"/>
      <c r="B32" s="401"/>
      <c r="C32" s="432"/>
      <c r="D32" s="432"/>
      <c r="E32" s="437"/>
      <c r="F32" s="437"/>
      <c r="G32" s="437"/>
      <c r="H32" s="420"/>
    </row>
    <row r="33" spans="1:8" ht="13.5" customHeight="1" x14ac:dyDescent="0.25">
      <c r="A33" s="383"/>
      <c r="B33" s="383"/>
      <c r="C33" s="432"/>
      <c r="D33" s="432"/>
      <c r="E33" s="433"/>
      <c r="F33" s="433"/>
      <c r="G33" s="433"/>
      <c r="H33" s="420"/>
    </row>
    <row r="34" spans="1:8" ht="13.5" customHeight="1" x14ac:dyDescent="0.25">
      <c r="A34" s="352"/>
      <c r="B34" s="352"/>
      <c r="C34" s="432"/>
      <c r="D34" s="432"/>
      <c r="E34" s="437"/>
      <c r="F34" s="437"/>
      <c r="G34" s="437"/>
      <c r="H34" s="420"/>
    </row>
    <row r="35" spans="1:8" ht="13.5" customHeight="1" x14ac:dyDescent="0.25">
      <c r="A35" s="352"/>
      <c r="B35" s="352"/>
      <c r="C35" s="432"/>
      <c r="D35" s="432"/>
      <c r="E35" s="437"/>
      <c r="F35" s="437"/>
      <c r="G35" s="437"/>
      <c r="H35" s="420"/>
    </row>
    <row r="36" spans="1:8" ht="13.5" customHeight="1" x14ac:dyDescent="0.25">
      <c r="A36" s="438"/>
      <c r="B36" s="438"/>
      <c r="C36" s="432"/>
      <c r="D36" s="432"/>
      <c r="E36" s="437"/>
      <c r="F36" s="437"/>
      <c r="G36" s="437"/>
      <c r="H36" s="420"/>
    </row>
    <row r="37" spans="1:8" ht="13.5" customHeight="1" x14ac:dyDescent="0.25">
      <c r="A37" s="352"/>
      <c r="B37" s="352"/>
      <c r="C37" s="432"/>
      <c r="D37" s="432"/>
      <c r="E37" s="437"/>
      <c r="F37" s="437"/>
      <c r="G37" s="437"/>
      <c r="H37" s="420"/>
    </row>
    <row r="38" spans="1:8" ht="13.5" customHeight="1" x14ac:dyDescent="0.25">
      <c r="A38" s="352"/>
      <c r="B38" s="352"/>
      <c r="C38" s="432"/>
      <c r="D38" s="432"/>
      <c r="E38" s="433"/>
      <c r="F38" s="433"/>
      <c r="G38" s="433"/>
      <c r="H38" s="420"/>
    </row>
    <row r="39" spans="1:8" ht="13.5" customHeight="1" x14ac:dyDescent="0.25">
      <c r="A39" s="352"/>
      <c r="B39" s="352"/>
      <c r="C39" s="432"/>
      <c r="D39" s="432"/>
      <c r="E39" s="439"/>
      <c r="F39" s="439"/>
      <c r="G39" s="439"/>
      <c r="H39" s="420"/>
    </row>
    <row r="40" spans="1:8" ht="13.5" customHeight="1" x14ac:dyDescent="0.25">
      <c r="A40" s="352"/>
      <c r="B40" s="352"/>
      <c r="C40" s="432"/>
      <c r="D40" s="432"/>
      <c r="E40" s="433"/>
      <c r="F40" s="433"/>
      <c r="G40" s="433"/>
      <c r="H40" s="420"/>
    </row>
    <row r="41" spans="1:8" ht="13.5" customHeight="1" x14ac:dyDescent="0.25">
      <c r="A41" s="352"/>
      <c r="B41" s="352"/>
      <c r="C41" s="424"/>
      <c r="D41" s="424"/>
      <c r="E41" s="433"/>
      <c r="F41" s="433"/>
      <c r="G41" s="433"/>
      <c r="H41" s="420"/>
    </row>
    <row r="42" spans="1:8" ht="13.5" customHeight="1" x14ac:dyDescent="0.25">
      <c r="A42" s="438"/>
      <c r="B42" s="438"/>
      <c r="C42" s="432"/>
      <c r="D42" s="432"/>
      <c r="E42" s="424"/>
      <c r="F42" s="424"/>
      <c r="G42" s="424"/>
      <c r="H42" s="420"/>
    </row>
    <row r="43" spans="1:8" ht="13.5" customHeight="1" x14ac:dyDescent="0.25">
      <c r="C43" s="432"/>
      <c r="D43" s="432"/>
      <c r="E43" s="424"/>
      <c r="F43" s="424"/>
      <c r="G43" s="424"/>
      <c r="H43" s="420"/>
    </row>
    <row r="44" spans="1:8" ht="13.5" customHeight="1" x14ac:dyDescent="0.25">
      <c r="C44" s="432"/>
      <c r="D44" s="432"/>
      <c r="E44" s="424"/>
      <c r="F44" s="424"/>
      <c r="G44" s="424"/>
      <c r="H44" s="420"/>
    </row>
    <row r="45" spans="1:8" ht="13.5" customHeight="1" x14ac:dyDescent="0.25">
      <c r="A45" s="424"/>
      <c r="B45" s="424"/>
      <c r="C45" s="424"/>
      <c r="D45" s="424"/>
      <c r="E45" s="424"/>
      <c r="F45" s="424"/>
      <c r="G45" s="424"/>
      <c r="H45" s="420"/>
    </row>
    <row r="46" spans="1:8" ht="13.5" customHeight="1" x14ac:dyDescent="0.25">
      <c r="C46" s="440"/>
      <c r="D46" s="441"/>
      <c r="E46" s="442"/>
      <c r="F46" s="442"/>
      <c r="G46" s="442"/>
      <c r="H46" s="420"/>
    </row>
    <row r="47" spans="1:8" ht="13.5" customHeight="1" x14ac:dyDescent="0.25">
      <c r="C47" s="424"/>
      <c r="D47" s="424"/>
      <c r="E47" s="424"/>
      <c r="F47" s="424"/>
      <c r="G47" s="424"/>
      <c r="H47" s="420"/>
    </row>
    <row r="48" spans="1:8" ht="13.5" customHeight="1" x14ac:dyDescent="0.25">
      <c r="B48" s="263"/>
      <c r="C48" s="443"/>
      <c r="D48" s="444"/>
      <c r="E48" s="424"/>
      <c r="F48" s="424"/>
      <c r="H48" s="420"/>
    </row>
    <row r="49" spans="1:8" ht="13.5" customHeight="1" x14ac:dyDescent="0.25">
      <c r="B49" s="435"/>
      <c r="C49" s="443"/>
      <c r="D49" s="445"/>
      <c r="E49" s="424"/>
      <c r="F49" s="424"/>
      <c r="H49" s="420"/>
    </row>
    <row r="50" spans="1:8" ht="13.5" customHeight="1" x14ac:dyDescent="0.25">
      <c r="A50" s="2523" t="s">
        <v>1043</v>
      </c>
      <c r="B50" s="446"/>
      <c r="C50" s="447"/>
      <c r="D50" s="443"/>
      <c r="E50" s="424"/>
      <c r="F50" s="424"/>
      <c r="H50" s="420"/>
    </row>
    <row r="51" spans="1:8" ht="13.5" customHeight="1" x14ac:dyDescent="0.25">
      <c r="A51" s="434" t="s">
        <v>54</v>
      </c>
      <c r="B51" s="446"/>
      <c r="C51" s="444"/>
      <c r="D51" s="443"/>
      <c r="E51" s="424"/>
      <c r="F51" s="424"/>
      <c r="H51" s="420"/>
    </row>
    <row r="52" spans="1:8" ht="13.5" customHeight="1" x14ac:dyDescent="0.25">
      <c r="A52" s="424"/>
      <c r="B52" s="424"/>
      <c r="C52" s="424"/>
      <c r="D52" s="424"/>
      <c r="E52" s="424"/>
      <c r="F52" s="424"/>
      <c r="H52" s="420"/>
    </row>
    <row r="53" spans="1:8" ht="13.5" customHeight="1" x14ac:dyDescent="0.25">
      <c r="A53" s="425"/>
      <c r="B53" s="425"/>
      <c r="C53" s="425"/>
      <c r="D53" s="425"/>
      <c r="E53" s="425"/>
      <c r="F53" s="426"/>
      <c r="H53" s="420"/>
    </row>
    <row r="54" spans="1:8" ht="13.5" customHeight="1" x14ac:dyDescent="0.25">
      <c r="A54" s="425"/>
      <c r="B54" s="425"/>
      <c r="C54" s="425"/>
      <c r="D54" s="425"/>
      <c r="E54" s="425"/>
      <c r="F54" s="426"/>
      <c r="H54" s="420"/>
    </row>
    <row r="55" spans="1:8" ht="13.5" customHeight="1" x14ac:dyDescent="0.25">
      <c r="A55" s="375"/>
      <c r="B55" s="375"/>
      <c r="C55" s="424"/>
      <c r="D55" s="424"/>
      <c r="E55" s="424"/>
      <c r="F55" s="424"/>
      <c r="H55" s="420"/>
    </row>
    <row r="56" spans="1:8" ht="13.5" customHeight="1" x14ac:dyDescent="0.25">
      <c r="B56" s="375"/>
      <c r="C56" s="424"/>
      <c r="D56" s="424"/>
      <c r="E56" s="424"/>
      <c r="F56" s="424"/>
      <c r="H56" s="420"/>
    </row>
    <row r="57" spans="1:8" x14ac:dyDescent="0.25">
      <c r="H57" s="420"/>
    </row>
    <row r="58" spans="1:8" x14ac:dyDescent="0.25">
      <c r="H58" s="420"/>
    </row>
    <row r="59" spans="1:8" x14ac:dyDescent="0.25">
      <c r="H59" s="420"/>
    </row>
    <row r="60" spans="1:8" x14ac:dyDescent="0.25">
      <c r="H60" s="420"/>
    </row>
    <row r="61" spans="1:8" x14ac:dyDescent="0.25">
      <c r="H61" s="420"/>
    </row>
    <row r="62" spans="1:8" x14ac:dyDescent="0.25">
      <c r="H62" s="420"/>
    </row>
    <row r="63" spans="1:8" x14ac:dyDescent="0.25">
      <c r="H63" s="420"/>
    </row>
    <row r="64" spans="1:8" x14ac:dyDescent="0.25">
      <c r="H64" s="420"/>
    </row>
    <row r="65" spans="8:8" x14ac:dyDescent="0.25">
      <c r="H65" s="420"/>
    </row>
    <row r="66" spans="8:8" x14ac:dyDescent="0.25">
      <c r="H66" s="420"/>
    </row>
  </sheetData>
  <pageMargins left="0.7" right="0.7" top="0.75" bottom="0.75" header="0.3" footer="0.3"/>
  <pageSetup paperSize="9" scale="77" pageOrder="overThenDown" orientation="portrait" r:id="rId1"/>
  <headerFooter>
    <oddHeader>&amp;R&amp;"Arial,Normal"&amp;8Risk, liquidity and capital management</oddHeader>
    <oddFooter>&amp;C&amp;"Arial,Normal"&amp;7Fact book - Q4 2016</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
  <sheetViews>
    <sheetView view="pageLayout" topLeftCell="A10" zoomScale="90" zoomScaleNormal="100" zoomScalePageLayoutView="90" workbookViewId="0">
      <selection activeCell="F30" sqref="F30"/>
    </sheetView>
  </sheetViews>
  <sheetFormatPr defaultRowHeight="15" x14ac:dyDescent="0.25"/>
  <cols>
    <col min="1" max="4" width="9.33203125" style="1"/>
    <col min="5" max="5" width="4.1640625" style="1" customWidth="1"/>
    <col min="6" max="16384" width="9.33203125" style="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99"/>
  </sheetPr>
  <dimension ref="A1:BD57"/>
  <sheetViews>
    <sheetView view="pageLayout" topLeftCell="A13" zoomScaleNormal="100" zoomScaleSheetLayoutView="80" workbookViewId="0">
      <selection activeCell="AX1" sqref="AX1"/>
    </sheetView>
  </sheetViews>
  <sheetFormatPr defaultColWidth="10.6640625" defaultRowHeight="15" x14ac:dyDescent="0.25"/>
  <cols>
    <col min="1" max="1" width="52.5" style="1249" customWidth="1"/>
    <col min="2" max="2" width="7.33203125" style="1249" customWidth="1"/>
    <col min="3" max="3" width="7.1640625" style="1249" customWidth="1"/>
    <col min="4" max="4" width="7" style="1249" customWidth="1"/>
    <col min="5" max="7" width="7.33203125" style="1249" bestFit="1" customWidth="1"/>
    <col min="8" max="8" width="7.5" style="1249" customWidth="1"/>
    <col min="9" max="9" width="7.33203125" style="1249" bestFit="1" customWidth="1"/>
    <col min="10" max="10" width="9.1640625" style="1249" customWidth="1"/>
    <col min="11" max="11" width="41" style="1249" customWidth="1"/>
    <col min="12" max="12" width="7.83203125" style="1249" customWidth="1"/>
    <col min="13" max="13" width="8.33203125" style="1249" customWidth="1"/>
    <col min="14" max="14" width="9.1640625" style="1249" customWidth="1"/>
    <col min="15" max="17" width="7.83203125" style="1249" customWidth="1"/>
    <col min="18" max="18" width="12.1640625" style="1249" customWidth="1"/>
    <col min="19" max="19" width="7.83203125" style="1249" customWidth="1"/>
    <col min="20" max="20" width="6.5" style="1249" customWidth="1"/>
    <col min="21" max="21" width="43.1640625" style="1249" customWidth="1"/>
    <col min="22" max="22" width="7.33203125" style="1249" customWidth="1"/>
    <col min="23" max="23" width="8.6640625" style="1249" customWidth="1"/>
    <col min="24" max="24" width="9.33203125" style="1249" customWidth="1"/>
    <col min="25" max="28" width="7.6640625" style="1249" customWidth="1"/>
    <col min="29" max="29" width="8.33203125" style="1249" customWidth="1"/>
    <col min="30" max="30" width="7.33203125" style="1249" customWidth="1"/>
    <col min="31" max="31" width="42.83203125" style="1249" customWidth="1"/>
    <col min="32" max="32" width="7.83203125" style="1249" customWidth="1"/>
    <col min="33" max="33" width="8.33203125" style="1249" customWidth="1"/>
    <col min="34" max="34" width="9.5" style="1249" customWidth="1"/>
    <col min="35" max="35" width="7.5" style="1249" customWidth="1"/>
    <col min="36" max="36" width="7.83203125" style="1249" customWidth="1"/>
    <col min="37" max="37" width="8" style="1249" customWidth="1"/>
    <col min="38" max="38" width="7.6640625" style="1249" customWidth="1"/>
    <col min="39" max="39" width="8.33203125" style="1249" customWidth="1"/>
    <col min="40" max="40" width="7.33203125" style="1249" customWidth="1"/>
    <col min="41" max="41" width="40.6640625" style="1249" customWidth="1"/>
    <col min="42" max="47" width="10.6640625" style="1249" customWidth="1"/>
    <col min="48" max="49" width="7.6640625" style="1249" customWidth="1"/>
    <col min="50" max="50" width="3.83203125" style="1249" customWidth="1"/>
    <col min="51" max="51" width="41.5" style="1249" customWidth="1"/>
    <col min="52" max="55" width="18.1640625" style="1249" customWidth="1"/>
    <col min="56" max="16384" width="10.6640625" style="1249"/>
  </cols>
  <sheetData>
    <row r="1" spans="1:56" ht="13.5" customHeight="1" x14ac:dyDescent="0.25">
      <c r="A1" s="1357" t="s">
        <v>1044</v>
      </c>
      <c r="B1" s="1294"/>
      <c r="C1" s="1294"/>
      <c r="D1" s="1294"/>
      <c r="E1" s="1294"/>
      <c r="F1" s="1294"/>
      <c r="G1" s="1294"/>
      <c r="H1" s="1294"/>
      <c r="I1" s="1294"/>
      <c r="J1" s="1294"/>
      <c r="K1" s="1357" t="s">
        <v>1045</v>
      </c>
      <c r="L1" s="1291"/>
      <c r="M1" s="1291"/>
      <c r="N1" s="1291"/>
      <c r="O1" s="1291"/>
      <c r="P1" s="1291"/>
      <c r="Q1" s="1291"/>
      <c r="R1" s="1291"/>
      <c r="S1" s="1291"/>
      <c r="T1" s="1291"/>
      <c r="U1" s="1357" t="s">
        <v>1046</v>
      </c>
      <c r="AE1" s="1357" t="s">
        <v>1046</v>
      </c>
      <c r="AO1" s="1357" t="s">
        <v>1047</v>
      </c>
      <c r="AP1" s="1291"/>
      <c r="AQ1" s="1291"/>
      <c r="AR1" s="1291"/>
      <c r="AS1" s="1291"/>
      <c r="AT1" s="1291"/>
      <c r="AU1" s="1291"/>
      <c r="AV1" s="1291"/>
      <c r="AX1" s="1357" t="s">
        <v>1048</v>
      </c>
      <c r="AY1" s="1358"/>
    </row>
    <row r="2" spans="1:56" ht="13.5" customHeight="1" x14ac:dyDescent="0.25">
      <c r="A2" s="1293" t="s">
        <v>53</v>
      </c>
      <c r="B2" s="1356"/>
      <c r="C2" s="1356"/>
      <c r="D2" s="1356"/>
      <c r="E2" s="1356"/>
      <c r="F2" s="1356"/>
      <c r="G2" s="1356"/>
      <c r="H2" s="1356"/>
      <c r="I2" s="1356"/>
      <c r="J2" s="1356"/>
      <c r="K2" s="1293" t="s">
        <v>53</v>
      </c>
      <c r="L2" s="1291"/>
      <c r="M2" s="1291"/>
      <c r="N2" s="1291"/>
      <c r="O2" s="1291"/>
      <c r="P2" s="1291"/>
      <c r="Q2" s="1291"/>
      <c r="R2" s="1291"/>
      <c r="S2" s="1291"/>
      <c r="T2" s="1291"/>
      <c r="U2" s="1293" t="s">
        <v>53</v>
      </c>
      <c r="AE2" s="1293" t="s">
        <v>53</v>
      </c>
      <c r="AO2" s="1293" t="s">
        <v>53</v>
      </c>
      <c r="AP2" s="1291"/>
      <c r="AQ2" s="1291"/>
      <c r="AR2" s="1291"/>
      <c r="AS2" s="1291"/>
      <c r="AT2" s="1291"/>
      <c r="AU2" s="1291"/>
      <c r="AV2" s="1291"/>
      <c r="AX2" s="1293" t="s">
        <v>53</v>
      </c>
    </row>
    <row r="3" spans="1:56" ht="12" customHeight="1" x14ac:dyDescent="0.25">
      <c r="A3" s="1265"/>
      <c r="B3" s="1355"/>
      <c r="C3" s="1355"/>
      <c r="D3" s="1355"/>
      <c r="E3" s="1355"/>
      <c r="F3" s="1355"/>
      <c r="G3" s="1355"/>
      <c r="H3" s="1355"/>
      <c r="I3" s="1355"/>
      <c r="J3" s="1355"/>
      <c r="T3" s="1307"/>
      <c r="U3" s="1354" t="s">
        <v>1049</v>
      </c>
      <c r="AE3" s="1354" t="s">
        <v>1049</v>
      </c>
      <c r="AO3" s="1354" t="s">
        <v>1049</v>
      </c>
      <c r="AV3" s="1289"/>
      <c r="AX3" s="1293" t="s">
        <v>142</v>
      </c>
      <c r="AY3" s="1353"/>
      <c r="AZ3" s="1353"/>
      <c r="BA3" s="1353"/>
      <c r="BB3" s="1353"/>
      <c r="BC3" s="1353"/>
      <c r="BD3" s="1253"/>
    </row>
    <row r="4" spans="1:56" ht="15.75" thickBot="1" x14ac:dyDescent="0.3">
      <c r="A4" s="1350" t="s">
        <v>1050</v>
      </c>
      <c r="B4" s="1352"/>
      <c r="C4" s="1352"/>
      <c r="D4" s="1352"/>
      <c r="E4" s="1352"/>
      <c r="F4" s="1352"/>
      <c r="G4" s="1352"/>
      <c r="H4" s="1352"/>
      <c r="I4" s="1352"/>
      <c r="J4" s="1352"/>
      <c r="T4" s="1351"/>
      <c r="AP4" s="2904" t="s">
        <v>1051</v>
      </c>
      <c r="AQ4" s="2904"/>
      <c r="AR4" s="2904" t="s">
        <v>1052</v>
      </c>
      <c r="AS4" s="2904"/>
      <c r="AT4" s="2904" t="s">
        <v>1053</v>
      </c>
      <c r="AU4" s="2904"/>
      <c r="AV4" s="1289"/>
      <c r="BD4" s="1253"/>
    </row>
    <row r="5" spans="1:56" ht="18.75" customHeight="1" thickBot="1" x14ac:dyDescent="0.3">
      <c r="A5" s="1350" t="s">
        <v>1054</v>
      </c>
      <c r="B5" s="1340"/>
      <c r="C5" s="1340"/>
      <c r="D5" s="1340"/>
      <c r="E5" s="1340"/>
      <c r="F5" s="1340"/>
      <c r="G5" s="1340"/>
      <c r="H5" s="1340"/>
      <c r="I5" s="1340"/>
      <c r="J5" s="1340"/>
      <c r="K5" s="1349" t="s">
        <v>432</v>
      </c>
      <c r="L5" s="1347" t="s">
        <v>1053</v>
      </c>
      <c r="M5" s="1347" t="s">
        <v>1055</v>
      </c>
      <c r="N5" s="1347" t="s">
        <v>1056</v>
      </c>
      <c r="O5" s="1348" t="s">
        <v>1057</v>
      </c>
      <c r="P5" s="1347" t="s">
        <v>1052</v>
      </c>
      <c r="Q5" s="1347" t="s">
        <v>124</v>
      </c>
      <c r="R5" s="1347" t="s">
        <v>1058</v>
      </c>
      <c r="S5" s="1347" t="s">
        <v>445</v>
      </c>
      <c r="T5" s="1329"/>
      <c r="U5" s="1281" t="s">
        <v>1057</v>
      </c>
      <c r="V5" s="1280" t="s">
        <v>1059</v>
      </c>
      <c r="W5" s="1280" t="s">
        <v>1060</v>
      </c>
      <c r="X5" s="1280" t="s">
        <v>1061</v>
      </c>
      <c r="Y5" s="1280" t="s">
        <v>1062</v>
      </c>
      <c r="Z5" s="1280" t="s">
        <v>1063</v>
      </c>
      <c r="AA5" s="1280" t="s">
        <v>1064</v>
      </c>
      <c r="AB5" s="1280" t="s">
        <v>1065</v>
      </c>
      <c r="AC5" s="1280" t="s">
        <v>1066</v>
      </c>
      <c r="AD5" s="1280" t="s">
        <v>445</v>
      </c>
      <c r="AE5" s="1281" t="s">
        <v>1053</v>
      </c>
      <c r="AF5" s="1280" t="s">
        <v>1059</v>
      </c>
      <c r="AG5" s="1280" t="s">
        <v>1060</v>
      </c>
      <c r="AH5" s="1280" t="s">
        <v>1061</v>
      </c>
      <c r="AI5" s="1280" t="s">
        <v>1062</v>
      </c>
      <c r="AJ5" s="1280" t="s">
        <v>1063</v>
      </c>
      <c r="AK5" s="1280" t="s">
        <v>1064</v>
      </c>
      <c r="AL5" s="1280" t="s">
        <v>1065</v>
      </c>
      <c r="AM5" s="1280" t="s">
        <v>1066</v>
      </c>
      <c r="AN5" s="1280" t="s">
        <v>445</v>
      </c>
      <c r="AO5" s="1346" t="s">
        <v>432</v>
      </c>
      <c r="AP5" s="1345" t="s">
        <v>1067</v>
      </c>
      <c r="AQ5" s="1345" t="s">
        <v>1068</v>
      </c>
      <c r="AR5" s="1345" t="s">
        <v>1067</v>
      </c>
      <c r="AS5" s="1345" t="s">
        <v>1068</v>
      </c>
      <c r="AT5" s="1345" t="s">
        <v>1067</v>
      </c>
      <c r="AU5" s="1345" t="s">
        <v>1068</v>
      </c>
      <c r="AV5" s="1299"/>
      <c r="AX5" s="448" t="s">
        <v>1069</v>
      </c>
      <c r="AY5" s="448"/>
      <c r="AZ5" s="448"/>
      <c r="BA5" s="448"/>
      <c r="BB5" s="448"/>
      <c r="BC5" s="448"/>
      <c r="BD5" s="1253"/>
    </row>
    <row r="6" spans="1:56" ht="18.75" customHeight="1" x14ac:dyDescent="0.25">
      <c r="A6" s="1344"/>
      <c r="B6" s="1340"/>
      <c r="C6" s="1340"/>
      <c r="D6" s="1340"/>
      <c r="E6" s="1340"/>
      <c r="F6" s="1340"/>
      <c r="G6" s="1340"/>
      <c r="H6" s="1340"/>
      <c r="I6" s="1340"/>
      <c r="J6" s="1340"/>
      <c r="K6" s="1252" t="s">
        <v>1070</v>
      </c>
      <c r="L6" s="1260">
        <v>4.5</v>
      </c>
      <c r="M6" s="1260">
        <v>11</v>
      </c>
      <c r="N6" s="1260">
        <v>1.5</v>
      </c>
      <c r="O6" s="1260"/>
      <c r="P6" s="1260">
        <v>26.2</v>
      </c>
      <c r="Q6" s="1260">
        <v>0.3</v>
      </c>
      <c r="R6" s="1300"/>
      <c r="S6" s="1260">
        <v>43.5</v>
      </c>
      <c r="T6" s="1329"/>
      <c r="U6" s="1252" t="s">
        <v>1070</v>
      </c>
      <c r="V6" s="1260" t="s">
        <v>1071</v>
      </c>
      <c r="W6" s="1261" t="s">
        <v>1071</v>
      </c>
      <c r="X6" s="1261" t="s">
        <v>1071</v>
      </c>
      <c r="Y6" s="1261" t="s">
        <v>1071</v>
      </c>
      <c r="Z6" s="1261" t="s">
        <v>1071</v>
      </c>
      <c r="AA6" s="1261" t="s">
        <v>1071</v>
      </c>
      <c r="AB6" s="1261" t="s">
        <v>1071</v>
      </c>
      <c r="AC6" s="1261" t="s">
        <v>1071</v>
      </c>
      <c r="AD6" s="1261" t="s">
        <v>1071</v>
      </c>
      <c r="AE6" s="1252" t="s">
        <v>1070</v>
      </c>
      <c r="AF6" s="1260">
        <v>4.4000000000000004</v>
      </c>
      <c r="AG6" s="1261" t="s">
        <v>1071</v>
      </c>
      <c r="AH6" s="1261" t="s">
        <v>1071</v>
      </c>
      <c r="AI6" s="1261" t="s">
        <v>1071</v>
      </c>
      <c r="AJ6" s="1261" t="s">
        <v>1071</v>
      </c>
      <c r="AK6" s="1261" t="s">
        <v>1071</v>
      </c>
      <c r="AL6" s="1261" t="s">
        <v>1071</v>
      </c>
      <c r="AM6" s="1261" t="s">
        <v>1071</v>
      </c>
      <c r="AN6" s="1261">
        <v>4.5</v>
      </c>
      <c r="AO6" s="1338" t="s">
        <v>1072</v>
      </c>
      <c r="AP6" s="1323">
        <v>74.3</v>
      </c>
      <c r="AQ6" s="1323">
        <v>74.3</v>
      </c>
      <c r="AR6" s="1323">
        <v>38.1</v>
      </c>
      <c r="AS6" s="1323">
        <v>38.1</v>
      </c>
      <c r="AT6" s="1323">
        <v>10.6</v>
      </c>
      <c r="AU6" s="1323">
        <v>10.6</v>
      </c>
      <c r="AV6" s="1335"/>
      <c r="AX6" s="449"/>
      <c r="AY6" s="450"/>
      <c r="AZ6" s="2899" t="s">
        <v>1073</v>
      </c>
      <c r="BA6" s="2899" t="s">
        <v>1074</v>
      </c>
      <c r="BB6" s="2899" t="s">
        <v>1075</v>
      </c>
      <c r="BC6" s="2899" t="s">
        <v>1076</v>
      </c>
      <c r="BD6" s="1253"/>
    </row>
    <row r="7" spans="1:56" ht="13.5" customHeight="1" thickBot="1" x14ac:dyDescent="0.3">
      <c r="A7" s="1318"/>
      <c r="B7" s="1343" t="s">
        <v>1077</v>
      </c>
      <c r="C7" s="1343"/>
      <c r="D7" s="1343"/>
      <c r="E7" s="1342"/>
      <c r="F7" s="1342"/>
      <c r="G7" s="1341"/>
      <c r="H7" s="1340"/>
      <c r="I7" s="1340"/>
      <c r="J7" s="1340"/>
      <c r="K7" s="1252" t="s">
        <v>1078</v>
      </c>
      <c r="L7" s="1260">
        <v>84.7</v>
      </c>
      <c r="M7" s="1260">
        <v>81.2</v>
      </c>
      <c r="N7" s="1260">
        <v>49.4</v>
      </c>
      <c r="O7" s="1260">
        <v>86.2</v>
      </c>
      <c r="P7" s="1260">
        <v>21.3</v>
      </c>
      <c r="Q7" s="1260">
        <v>3.2</v>
      </c>
      <c r="R7" s="1300"/>
      <c r="S7" s="1260">
        <v>326</v>
      </c>
      <c r="T7" s="1329"/>
      <c r="U7" s="1252" t="s">
        <v>1078</v>
      </c>
      <c r="V7" s="1260">
        <v>11.3</v>
      </c>
      <c r="W7" s="1260">
        <v>3.8</v>
      </c>
      <c r="X7" s="1260">
        <v>7.7</v>
      </c>
      <c r="Y7" s="1260">
        <v>5.8</v>
      </c>
      <c r="Z7" s="1260">
        <v>13.2</v>
      </c>
      <c r="AA7" s="1260">
        <v>5.6</v>
      </c>
      <c r="AB7" s="1260">
        <v>38.799999999999997</v>
      </c>
      <c r="AC7" s="1261"/>
      <c r="AD7" s="1261">
        <v>86.2</v>
      </c>
      <c r="AE7" s="1252" t="s">
        <v>1078</v>
      </c>
      <c r="AF7" s="1260">
        <v>12.5</v>
      </c>
      <c r="AG7" s="1260">
        <v>2.9</v>
      </c>
      <c r="AH7" s="1260">
        <v>7.6</v>
      </c>
      <c r="AI7" s="1260">
        <v>9</v>
      </c>
      <c r="AJ7" s="1260">
        <v>21.7</v>
      </c>
      <c r="AK7" s="1260">
        <v>14.4</v>
      </c>
      <c r="AL7" s="1260">
        <v>16.600000000000001</v>
      </c>
      <c r="AM7" s="1261"/>
      <c r="AN7" s="1261">
        <v>84.7</v>
      </c>
      <c r="AO7" s="1338" t="s">
        <v>1079</v>
      </c>
      <c r="AP7" s="1323">
        <v>28.2</v>
      </c>
      <c r="AQ7" s="1323">
        <v>33.200000000000003</v>
      </c>
      <c r="AR7" s="1323">
        <v>1.2</v>
      </c>
      <c r="AS7" s="1323">
        <v>1.4</v>
      </c>
      <c r="AT7" s="1323">
        <v>3.2</v>
      </c>
      <c r="AU7" s="1323">
        <v>3.8</v>
      </c>
      <c r="AV7" s="1328"/>
      <c r="AX7" s="451"/>
      <c r="AY7" s="449"/>
      <c r="AZ7" s="2899"/>
      <c r="BA7" s="2899"/>
      <c r="BB7" s="2899"/>
      <c r="BC7" s="2899"/>
      <c r="BD7" s="1253"/>
    </row>
    <row r="8" spans="1:56" ht="13.5" customHeight="1" thickBot="1" x14ac:dyDescent="0.3">
      <c r="A8" s="1281" t="s">
        <v>142</v>
      </c>
      <c r="B8" s="2902" t="s">
        <v>1057</v>
      </c>
      <c r="C8" s="2903"/>
      <c r="D8" s="2902" t="s">
        <v>1053</v>
      </c>
      <c r="E8" s="2903"/>
      <c r="F8" s="2902" t="s">
        <v>1052</v>
      </c>
      <c r="G8" s="2903"/>
      <c r="H8" s="2902" t="s">
        <v>124</v>
      </c>
      <c r="I8" s="2903"/>
      <c r="J8" s="1339" t="s">
        <v>1080</v>
      </c>
      <c r="K8" s="1252" t="s">
        <v>1081</v>
      </c>
      <c r="L8" s="1260">
        <v>3.3</v>
      </c>
      <c r="M8" s="1260">
        <v>0.1</v>
      </c>
      <c r="N8" s="1260">
        <v>0.4</v>
      </c>
      <c r="O8" s="1260">
        <v>1</v>
      </c>
      <c r="P8" s="1260">
        <v>0.5</v>
      </c>
      <c r="Q8" s="1260">
        <v>3.6</v>
      </c>
      <c r="R8" s="1300"/>
      <c r="S8" s="1260">
        <v>9</v>
      </c>
      <c r="T8" s="1329"/>
      <c r="U8" s="1252" t="s">
        <v>1081</v>
      </c>
      <c r="V8" s="1260">
        <v>0.3</v>
      </c>
      <c r="W8" s="1260"/>
      <c r="X8" s="1260">
        <v>0.6</v>
      </c>
      <c r="Y8" s="1260"/>
      <c r="Z8" s="1260">
        <v>0.1</v>
      </c>
      <c r="AA8" s="1260"/>
      <c r="AB8" s="1261"/>
      <c r="AC8" s="1261"/>
      <c r="AD8" s="1261">
        <v>1</v>
      </c>
      <c r="AE8" s="1252" t="s">
        <v>1081</v>
      </c>
      <c r="AF8" s="1260">
        <v>1.9</v>
      </c>
      <c r="AG8" s="1260">
        <v>0.5</v>
      </c>
      <c r="AH8" s="1260">
        <v>0.1</v>
      </c>
      <c r="AI8" s="1260">
        <v>0.2</v>
      </c>
      <c r="AJ8" s="1260">
        <v>0.6</v>
      </c>
      <c r="AK8" s="1260"/>
      <c r="AL8" s="1261"/>
      <c r="AM8" s="1261"/>
      <c r="AN8" s="1261">
        <v>3.3</v>
      </c>
      <c r="AO8" s="1338" t="s">
        <v>1082</v>
      </c>
      <c r="AP8" s="1323">
        <v>0</v>
      </c>
      <c r="AQ8" s="1323">
        <v>0</v>
      </c>
      <c r="AR8" s="1323">
        <v>0</v>
      </c>
      <c r="AS8" s="1323">
        <v>0</v>
      </c>
      <c r="AT8" s="1323">
        <v>0</v>
      </c>
      <c r="AU8" s="1323">
        <v>0</v>
      </c>
      <c r="AV8" s="1328"/>
      <c r="AX8" s="451"/>
      <c r="AY8" s="452"/>
      <c r="AZ8" s="2899"/>
      <c r="BA8" s="2899"/>
      <c r="BB8" s="2899"/>
      <c r="BC8" s="2899"/>
      <c r="BD8" s="1253"/>
    </row>
    <row r="9" spans="1:56" ht="13.5" customHeight="1" thickBot="1" x14ac:dyDescent="0.3">
      <c r="A9" s="1338" t="s">
        <v>1083</v>
      </c>
      <c r="B9" s="2905">
        <v>44</v>
      </c>
      <c r="C9" s="2905"/>
      <c r="D9" s="2905">
        <v>4453</v>
      </c>
      <c r="E9" s="2905"/>
      <c r="F9" s="2905">
        <v>26152</v>
      </c>
      <c r="G9" s="2905"/>
      <c r="H9" s="2905">
        <v>12811</v>
      </c>
      <c r="I9" s="2905"/>
      <c r="J9" s="1337">
        <v>43459</v>
      </c>
      <c r="K9" s="1252" t="s">
        <v>1084</v>
      </c>
      <c r="L9" s="1260">
        <v>15.9</v>
      </c>
      <c r="M9" s="1260">
        <v>18.600000000000001</v>
      </c>
      <c r="N9" s="1260">
        <v>7.5</v>
      </c>
      <c r="O9" s="1260">
        <v>16.399999999999999</v>
      </c>
      <c r="P9" s="1260">
        <v>13.9</v>
      </c>
      <c r="Q9" s="1260">
        <v>0.4</v>
      </c>
      <c r="R9" s="1260">
        <v>20.2</v>
      </c>
      <c r="S9" s="1260">
        <v>92.9</v>
      </c>
      <c r="T9" s="1336"/>
      <c r="U9" s="1252" t="s">
        <v>1084</v>
      </c>
      <c r="V9" s="1260">
        <v>16.399999999999999</v>
      </c>
      <c r="W9" s="1261"/>
      <c r="X9" s="1261"/>
      <c r="Y9" s="1261"/>
      <c r="Z9" s="1261"/>
      <c r="AA9" s="1261"/>
      <c r="AB9" s="1261"/>
      <c r="AC9" s="1260"/>
      <c r="AD9" s="1260">
        <v>16.399999999999999</v>
      </c>
      <c r="AE9" s="1252" t="s">
        <v>1084</v>
      </c>
      <c r="AF9" s="1260">
        <v>15.9</v>
      </c>
      <c r="AG9" s="1261"/>
      <c r="AH9" s="1261"/>
      <c r="AI9" s="1261"/>
      <c r="AJ9" s="1261"/>
      <c r="AK9" s="1261"/>
      <c r="AL9" s="1261"/>
      <c r="AM9" s="1260"/>
      <c r="AN9" s="1260">
        <v>15.9</v>
      </c>
      <c r="AO9" s="1314" t="s">
        <v>1085</v>
      </c>
      <c r="AP9" s="1321">
        <v>102.6</v>
      </c>
      <c r="AQ9" s="1321">
        <v>107.5</v>
      </c>
      <c r="AR9" s="1321">
        <v>39.299999999999997</v>
      </c>
      <c r="AS9" s="1321">
        <v>39.5</v>
      </c>
      <c r="AT9" s="1321">
        <v>13.8</v>
      </c>
      <c r="AU9" s="1321">
        <v>14.4</v>
      </c>
      <c r="AV9" s="1335"/>
      <c r="AX9" s="451"/>
      <c r="AY9" s="449"/>
      <c r="AZ9" s="453" t="s">
        <v>1086</v>
      </c>
      <c r="BA9" s="453" t="s">
        <v>1087</v>
      </c>
      <c r="BB9" s="453" t="s">
        <v>1088</v>
      </c>
      <c r="BC9" s="453" t="s">
        <v>1089</v>
      </c>
      <c r="BD9" s="1253"/>
    </row>
    <row r="10" spans="1:56" ht="13.5" customHeight="1" x14ac:dyDescent="0.25">
      <c r="A10" s="1324" t="s">
        <v>1090</v>
      </c>
      <c r="B10" s="2898">
        <v>0</v>
      </c>
      <c r="C10" s="2898"/>
      <c r="D10" s="2898">
        <v>1</v>
      </c>
      <c r="E10" s="2898"/>
      <c r="F10" s="2898">
        <v>0</v>
      </c>
      <c r="G10" s="2898"/>
      <c r="H10" s="2898">
        <v>0</v>
      </c>
      <c r="I10" s="2898"/>
      <c r="J10" s="1326">
        <v>1</v>
      </c>
      <c r="K10" s="1252" t="s">
        <v>1091</v>
      </c>
      <c r="L10" s="1260">
        <v>39.700000000000003</v>
      </c>
      <c r="M10" s="1260">
        <v>5.2</v>
      </c>
      <c r="N10" s="1260">
        <v>2.8</v>
      </c>
      <c r="O10" s="1260">
        <v>5.3</v>
      </c>
      <c r="P10" s="1260">
        <v>14.5</v>
      </c>
      <c r="Q10" s="1260">
        <v>2.4</v>
      </c>
      <c r="R10" s="1260"/>
      <c r="S10" s="1260">
        <v>70</v>
      </c>
      <c r="T10" s="1315"/>
      <c r="U10" s="1252" t="s">
        <v>1091</v>
      </c>
      <c r="V10" s="1260"/>
      <c r="W10" s="1261"/>
      <c r="X10" s="1261"/>
      <c r="Y10" s="1261"/>
      <c r="Z10" s="1261"/>
      <c r="AA10" s="1261"/>
      <c r="AB10" s="1261"/>
      <c r="AC10" s="1260">
        <v>5.3</v>
      </c>
      <c r="AD10" s="1260">
        <v>5.3</v>
      </c>
      <c r="AE10" s="1252" t="s">
        <v>1091</v>
      </c>
      <c r="AF10" s="1260"/>
      <c r="AG10" s="1261"/>
      <c r="AH10" s="1261"/>
      <c r="AI10" s="1261"/>
      <c r="AJ10" s="1261"/>
      <c r="AK10" s="1261"/>
      <c r="AL10" s="1261"/>
      <c r="AM10" s="1260">
        <v>39.700000000000003</v>
      </c>
      <c r="AN10" s="1260">
        <v>39.700000000000003</v>
      </c>
      <c r="AV10" s="1334"/>
      <c r="AX10" s="454" t="s">
        <v>1086</v>
      </c>
      <c r="AY10" s="455" t="s">
        <v>1092</v>
      </c>
      <c r="AZ10" s="456">
        <v>153331.70000000001</v>
      </c>
      <c r="BA10" s="457"/>
      <c r="BB10" s="456">
        <v>405203.20000000001</v>
      </c>
      <c r="BC10" s="457"/>
      <c r="BD10" s="1253"/>
    </row>
    <row r="11" spans="1:56" ht="23.25" thickBot="1" x14ac:dyDescent="0.3">
      <c r="A11" s="1324" t="s">
        <v>1093</v>
      </c>
      <c r="B11" s="2898">
        <v>1575</v>
      </c>
      <c r="C11" s="2898"/>
      <c r="D11" s="2898">
        <v>5133</v>
      </c>
      <c r="E11" s="2898"/>
      <c r="F11" s="2898">
        <v>10832</v>
      </c>
      <c r="G11" s="2898"/>
      <c r="H11" s="2898">
        <v>3831</v>
      </c>
      <c r="I11" s="2898"/>
      <c r="J11" s="1326">
        <v>21371</v>
      </c>
      <c r="K11" s="1257" t="s">
        <v>1094</v>
      </c>
      <c r="L11" s="1308"/>
      <c r="M11" s="1308"/>
      <c r="N11" s="1308"/>
      <c r="O11" s="1308"/>
      <c r="P11" s="1308"/>
      <c r="Q11" s="1308"/>
      <c r="R11" s="1308">
        <v>74.3</v>
      </c>
      <c r="S11" s="1308">
        <v>74.3</v>
      </c>
      <c r="T11" s="1325"/>
      <c r="U11" s="1255" t="s">
        <v>1095</v>
      </c>
      <c r="V11" s="1254">
        <v>28.1</v>
      </c>
      <c r="W11" s="1254">
        <v>3.8</v>
      </c>
      <c r="X11" s="1254">
        <v>8.3000000000000007</v>
      </c>
      <c r="Y11" s="1254">
        <v>5.8</v>
      </c>
      <c r="Z11" s="1254">
        <v>13.3</v>
      </c>
      <c r="AA11" s="1254">
        <v>5.6</v>
      </c>
      <c r="AB11" s="1254">
        <v>38.799999999999997</v>
      </c>
      <c r="AC11" s="1254">
        <v>5.3</v>
      </c>
      <c r="AD11" s="1254">
        <v>109</v>
      </c>
      <c r="AE11" s="1255" t="s">
        <v>1095</v>
      </c>
      <c r="AF11" s="1254">
        <v>34.700000000000003</v>
      </c>
      <c r="AG11" s="1254">
        <v>3.4</v>
      </c>
      <c r="AH11" s="1254">
        <v>7.8</v>
      </c>
      <c r="AI11" s="1254">
        <v>9.1</v>
      </c>
      <c r="AJ11" s="1254">
        <v>22.3</v>
      </c>
      <c r="AK11" s="1254">
        <v>14.4</v>
      </c>
      <c r="AL11" s="1254">
        <v>16.600000000000001</v>
      </c>
      <c r="AM11" s="1254">
        <v>39.700000000000003</v>
      </c>
      <c r="AN11" s="1254">
        <v>148.1</v>
      </c>
      <c r="AO11" s="1324" t="s">
        <v>1096</v>
      </c>
      <c r="AP11" s="1323">
        <v>41.8</v>
      </c>
      <c r="AQ11" s="1323">
        <v>169.1</v>
      </c>
      <c r="AR11" s="1323">
        <v>8.8000000000000007</v>
      </c>
      <c r="AS11" s="1323">
        <v>15.8</v>
      </c>
      <c r="AT11" s="1323">
        <v>10.1</v>
      </c>
      <c r="AU11" s="1323">
        <v>49.9</v>
      </c>
      <c r="AV11" s="1333"/>
      <c r="AX11" s="458" t="s">
        <v>1097</v>
      </c>
      <c r="AY11" s="459" t="s">
        <v>1098</v>
      </c>
      <c r="AZ11" s="1206">
        <v>1593.3</v>
      </c>
      <c r="BA11" s="460">
        <v>1593.3</v>
      </c>
      <c r="BB11" s="1206">
        <v>410.3</v>
      </c>
      <c r="BC11" s="460">
        <v>410.3</v>
      </c>
      <c r="BD11" s="1253"/>
    </row>
    <row r="12" spans="1:56" ht="21.75" customHeight="1" x14ac:dyDescent="0.25">
      <c r="A12" s="1324" t="s">
        <v>1099</v>
      </c>
      <c r="B12" s="2898">
        <v>1842</v>
      </c>
      <c r="C12" s="2898"/>
      <c r="D12" s="2898">
        <v>649</v>
      </c>
      <c r="E12" s="2898"/>
      <c r="F12" s="2898">
        <v>2208</v>
      </c>
      <c r="G12" s="2898"/>
      <c r="H12" s="2898">
        <v>445</v>
      </c>
      <c r="I12" s="2898"/>
      <c r="J12" s="1326">
        <v>5143</v>
      </c>
      <c r="K12" s="1255" t="s">
        <v>1095</v>
      </c>
      <c r="L12" s="1254">
        <v>148.1</v>
      </c>
      <c r="M12" s="1254">
        <v>116.2</v>
      </c>
      <c r="N12" s="1254">
        <v>61.5</v>
      </c>
      <c r="O12" s="1254">
        <v>109</v>
      </c>
      <c r="P12" s="1254">
        <v>76.400000000000006</v>
      </c>
      <c r="Q12" s="1254">
        <v>9.9</v>
      </c>
      <c r="R12" s="1254">
        <v>94.6</v>
      </c>
      <c r="S12" s="1254">
        <v>615.70000000000005</v>
      </c>
      <c r="T12" s="1322"/>
      <c r="U12" s="1252" t="s">
        <v>1100</v>
      </c>
      <c r="V12" s="1260">
        <v>0.8</v>
      </c>
      <c r="W12" s="1260">
        <v>0.3</v>
      </c>
      <c r="X12" s="1260">
        <v>0.3</v>
      </c>
      <c r="Y12" s="1260"/>
      <c r="Z12" s="1260"/>
      <c r="AA12" s="1260"/>
      <c r="AB12" s="1261"/>
      <c r="AC12" s="1260">
        <v>38</v>
      </c>
      <c r="AD12" s="1260">
        <v>39.5</v>
      </c>
      <c r="AE12" s="1252" t="s">
        <v>1100</v>
      </c>
      <c r="AF12" s="1260">
        <v>3.2</v>
      </c>
      <c r="AG12" s="1260">
        <v>2.4</v>
      </c>
      <c r="AH12" s="1260">
        <v>4.4000000000000004</v>
      </c>
      <c r="AI12" s="1260">
        <v>0.4</v>
      </c>
      <c r="AJ12" s="1260"/>
      <c r="AK12" s="1260"/>
      <c r="AL12" s="1261"/>
      <c r="AM12" s="1260">
        <v>45.1</v>
      </c>
      <c r="AN12" s="1260">
        <v>55.5</v>
      </c>
      <c r="AO12" s="1324" t="s">
        <v>1101</v>
      </c>
      <c r="AP12" s="1323">
        <v>27.7</v>
      </c>
      <c r="AQ12" s="1323">
        <v>41.9</v>
      </c>
      <c r="AR12" s="1323">
        <v>17.399999999999999</v>
      </c>
      <c r="AS12" s="1323">
        <v>18.899999999999999</v>
      </c>
      <c r="AT12" s="1323">
        <v>2.8</v>
      </c>
      <c r="AU12" s="1323">
        <v>10</v>
      </c>
      <c r="AV12" s="1332"/>
      <c r="AX12" s="453" t="s">
        <v>1087</v>
      </c>
      <c r="AY12" s="461" t="s">
        <v>1102</v>
      </c>
      <c r="AZ12" s="462">
        <v>9497.7999999999993</v>
      </c>
      <c r="BA12" s="462">
        <v>9497.7999999999993</v>
      </c>
      <c r="BB12" s="462">
        <v>61944.6</v>
      </c>
      <c r="BC12" s="463">
        <v>61946.1</v>
      </c>
      <c r="BD12" s="1253"/>
    </row>
    <row r="13" spans="1:56" ht="13.5" customHeight="1" x14ac:dyDescent="0.25">
      <c r="A13" s="1324" t="s">
        <v>1103</v>
      </c>
      <c r="B13" s="1330"/>
      <c r="C13" s="1330"/>
      <c r="D13" s="1331"/>
      <c r="E13" s="1331"/>
      <c r="F13" s="1330"/>
      <c r="G13" s="1330"/>
      <c r="H13" s="1330"/>
      <c r="I13" s="1282"/>
      <c r="J13" s="1330"/>
      <c r="K13" s="1252"/>
      <c r="L13" s="1329"/>
      <c r="M13" s="1329"/>
      <c r="N13" s="1329"/>
      <c r="O13" s="1329"/>
      <c r="P13" s="1329"/>
      <c r="Q13" s="1329"/>
      <c r="R13" s="1329"/>
      <c r="S13" s="1329"/>
      <c r="T13" s="1325"/>
      <c r="U13" s="1252" t="s">
        <v>1104</v>
      </c>
      <c r="V13" s="1260">
        <v>4</v>
      </c>
      <c r="W13" s="1260"/>
      <c r="X13" s="1260">
        <v>0.1</v>
      </c>
      <c r="Y13" s="1260"/>
      <c r="Z13" s="1260"/>
      <c r="AA13" s="1260"/>
      <c r="AB13" s="1261"/>
      <c r="AC13" s="1260"/>
      <c r="AD13" s="1261">
        <v>4</v>
      </c>
      <c r="AE13" s="1252" t="s">
        <v>1104</v>
      </c>
      <c r="AF13" s="1260">
        <v>3</v>
      </c>
      <c r="AG13" s="1260">
        <v>2.7</v>
      </c>
      <c r="AH13" s="1260">
        <v>0.3</v>
      </c>
      <c r="AI13" s="1260"/>
      <c r="AJ13" s="1260">
        <v>1.4</v>
      </c>
      <c r="AK13" s="1260"/>
      <c r="AL13" s="1261"/>
      <c r="AM13" s="1260"/>
      <c r="AN13" s="1261">
        <v>7.4</v>
      </c>
      <c r="AO13" s="1324" t="s">
        <v>1105</v>
      </c>
      <c r="AP13" s="1323">
        <v>31.4</v>
      </c>
      <c r="AQ13" s="1323">
        <v>70.099999999999994</v>
      </c>
      <c r="AR13" s="1323">
        <v>1</v>
      </c>
      <c r="AS13" s="1323">
        <v>7.4</v>
      </c>
      <c r="AT13" s="1323">
        <v>3.6</v>
      </c>
      <c r="AU13" s="1323">
        <v>16.100000000000001</v>
      </c>
      <c r="AV13" s="1285"/>
      <c r="AX13" s="464" t="s">
        <v>1106</v>
      </c>
      <c r="AY13" s="465" t="s">
        <v>1094</v>
      </c>
      <c r="AZ13" s="1207">
        <v>28888.400000000001</v>
      </c>
      <c r="BA13" s="466"/>
      <c r="BB13" s="1207">
        <v>82405.600000000006</v>
      </c>
      <c r="BC13" s="466"/>
      <c r="BD13" s="1253"/>
    </row>
    <row r="14" spans="1:56" ht="13.5" customHeight="1" thickBot="1" x14ac:dyDescent="0.3">
      <c r="A14" s="1324" t="s">
        <v>1107</v>
      </c>
      <c r="B14" s="2898">
        <v>7075</v>
      </c>
      <c r="C14" s="2898"/>
      <c r="D14" s="2898">
        <v>3162</v>
      </c>
      <c r="E14" s="2898"/>
      <c r="F14" s="2898">
        <v>1018</v>
      </c>
      <c r="G14" s="2898"/>
      <c r="H14" s="2898">
        <v>11469</v>
      </c>
      <c r="I14" s="2898"/>
      <c r="J14" s="1326">
        <v>22724</v>
      </c>
      <c r="K14" s="1252" t="s">
        <v>1100</v>
      </c>
      <c r="L14" s="1260">
        <v>55.5</v>
      </c>
      <c r="M14" s="1260">
        <v>40.700000000000003</v>
      </c>
      <c r="N14" s="1260">
        <v>22.8</v>
      </c>
      <c r="O14" s="1260">
        <v>39.5</v>
      </c>
      <c r="P14" s="1260">
        <v>17</v>
      </c>
      <c r="Q14" s="1260">
        <v>3.2</v>
      </c>
      <c r="R14" s="1300"/>
      <c r="S14" s="1260">
        <v>178.8</v>
      </c>
      <c r="T14" s="1325"/>
      <c r="U14" s="1252" t="s">
        <v>1108</v>
      </c>
      <c r="V14" s="1260">
        <v>0.1</v>
      </c>
      <c r="W14" s="1260">
        <v>0.5</v>
      </c>
      <c r="X14" s="1260">
        <v>0.1</v>
      </c>
      <c r="Y14" s="1260"/>
      <c r="Z14" s="1261"/>
      <c r="AA14" s="1261"/>
      <c r="AB14" s="1261"/>
      <c r="AC14" s="1261"/>
      <c r="AD14" s="1261">
        <v>0.7</v>
      </c>
      <c r="AE14" s="1252" t="s">
        <v>1108</v>
      </c>
      <c r="AF14" s="1260">
        <v>0.7</v>
      </c>
      <c r="AG14" s="1260">
        <v>1.3</v>
      </c>
      <c r="AH14" s="1260">
        <v>2.9</v>
      </c>
      <c r="AI14" s="1260"/>
      <c r="AJ14" s="1261"/>
      <c r="AK14" s="1261"/>
      <c r="AL14" s="1261"/>
      <c r="AM14" s="1261"/>
      <c r="AN14" s="1261">
        <v>4.9000000000000004</v>
      </c>
      <c r="AO14" s="1314" t="s">
        <v>1109</v>
      </c>
      <c r="AP14" s="1321">
        <v>100.9</v>
      </c>
      <c r="AQ14" s="1321">
        <v>281.10000000000002</v>
      </c>
      <c r="AR14" s="1321">
        <v>27.1</v>
      </c>
      <c r="AS14" s="1321">
        <v>42.2</v>
      </c>
      <c r="AT14" s="1321">
        <v>16.5</v>
      </c>
      <c r="AU14" s="1321">
        <v>75.900000000000006</v>
      </c>
      <c r="AX14" s="467"/>
      <c r="AY14" s="468"/>
      <c r="AZ14" s="469"/>
      <c r="BA14" s="469"/>
      <c r="BB14" s="469"/>
      <c r="BC14" s="469"/>
      <c r="BD14" s="1253"/>
    </row>
    <row r="15" spans="1:56" ht="13.5" customHeight="1" x14ac:dyDescent="0.25">
      <c r="A15" s="1324" t="s">
        <v>1110</v>
      </c>
      <c r="B15" s="2898">
        <v>0</v>
      </c>
      <c r="C15" s="2898"/>
      <c r="D15" s="2898">
        <v>46</v>
      </c>
      <c r="E15" s="2898"/>
      <c r="F15" s="2898">
        <v>0</v>
      </c>
      <c r="G15" s="2898"/>
      <c r="H15" s="2898">
        <v>972</v>
      </c>
      <c r="I15" s="2898"/>
      <c r="J15" s="1326">
        <v>1018</v>
      </c>
      <c r="K15" s="1252" t="s">
        <v>1104</v>
      </c>
      <c r="L15" s="1260">
        <v>7.4</v>
      </c>
      <c r="M15" s="1260">
        <v>3.4</v>
      </c>
      <c r="N15" s="1260">
        <v>2.2000000000000002</v>
      </c>
      <c r="O15" s="1260">
        <v>4</v>
      </c>
      <c r="P15" s="1260">
        <v>17.600000000000001</v>
      </c>
      <c r="Q15" s="1260">
        <v>3.5</v>
      </c>
      <c r="R15" s="1300"/>
      <c r="S15" s="1260">
        <v>38.200000000000003</v>
      </c>
      <c r="T15" s="1325"/>
      <c r="U15" s="1252" t="s">
        <v>1111</v>
      </c>
      <c r="V15" s="1260"/>
      <c r="W15" s="1260"/>
      <c r="X15" s="1260">
        <v>2.5</v>
      </c>
      <c r="Y15" s="1260">
        <v>8.1</v>
      </c>
      <c r="Z15" s="1260">
        <v>17</v>
      </c>
      <c r="AA15" s="1260">
        <v>4</v>
      </c>
      <c r="AB15" s="1260">
        <v>0.1</v>
      </c>
      <c r="AC15" s="1262"/>
      <c r="AD15" s="1262">
        <v>31.6</v>
      </c>
      <c r="AE15" s="1252" t="s">
        <v>1111</v>
      </c>
      <c r="AF15" s="1260">
        <v>1.8</v>
      </c>
      <c r="AG15" s="1260"/>
      <c r="AH15" s="1260">
        <v>2.4</v>
      </c>
      <c r="AI15" s="1260">
        <v>2.2999999999999998</v>
      </c>
      <c r="AJ15" s="1260">
        <v>7.5</v>
      </c>
      <c r="AK15" s="1260">
        <v>4.7</v>
      </c>
      <c r="AL15" s="1260">
        <v>1.4</v>
      </c>
      <c r="AM15" s="1262"/>
      <c r="AN15" s="1262">
        <v>20.100000000000001</v>
      </c>
      <c r="AV15" s="1328"/>
      <c r="AX15" s="467"/>
      <c r="AY15" s="468"/>
      <c r="AZ15" s="469"/>
      <c r="BA15" s="469"/>
      <c r="BB15" s="469"/>
      <c r="BC15" s="469"/>
      <c r="BD15" s="1253"/>
    </row>
    <row r="16" spans="1:56" ht="13.5" customHeight="1" x14ac:dyDescent="0.25">
      <c r="A16" s="1324" t="s">
        <v>1112</v>
      </c>
      <c r="B16" s="2898">
        <v>2827</v>
      </c>
      <c r="C16" s="2898"/>
      <c r="D16" s="2898">
        <v>204</v>
      </c>
      <c r="E16" s="2898"/>
      <c r="F16" s="2898">
        <v>0</v>
      </c>
      <c r="G16" s="2898"/>
      <c r="H16" s="2898">
        <v>2</v>
      </c>
      <c r="I16" s="2898"/>
      <c r="J16" s="1326">
        <v>3032</v>
      </c>
      <c r="K16" s="1252" t="s">
        <v>1113</v>
      </c>
      <c r="L16" s="1260">
        <v>42.6</v>
      </c>
      <c r="M16" s="1260">
        <v>49.2</v>
      </c>
      <c r="N16" s="1260">
        <v>8.9</v>
      </c>
      <c r="O16" s="1260">
        <v>36.299999999999997</v>
      </c>
      <c r="P16" s="1260">
        <v>34.4</v>
      </c>
      <c r="Q16" s="1260">
        <v>20.399999999999999</v>
      </c>
      <c r="R16" s="1300"/>
      <c r="S16" s="1260">
        <v>191.8</v>
      </c>
      <c r="T16" s="1325"/>
      <c r="U16" s="1252" t="s">
        <v>1114</v>
      </c>
      <c r="V16" s="1260">
        <v>0.2</v>
      </c>
      <c r="W16" s="1260">
        <v>0.4</v>
      </c>
      <c r="X16" s="1260">
        <v>0.4</v>
      </c>
      <c r="Y16" s="1260">
        <v>0.9</v>
      </c>
      <c r="Z16" s="1260">
        <v>1.9</v>
      </c>
      <c r="AA16" s="1260">
        <v>0.2</v>
      </c>
      <c r="AB16" s="1260"/>
      <c r="AC16" s="1262"/>
      <c r="AD16" s="1262">
        <v>4</v>
      </c>
      <c r="AE16" s="1252" t="s">
        <v>1114</v>
      </c>
      <c r="AF16" s="1260"/>
      <c r="AG16" s="1260">
        <v>1.8</v>
      </c>
      <c r="AH16" s="1260">
        <v>1.9</v>
      </c>
      <c r="AI16" s="1260">
        <v>2.7</v>
      </c>
      <c r="AJ16" s="1260">
        <v>6.5</v>
      </c>
      <c r="AK16" s="1260">
        <v>4.5999999999999996</v>
      </c>
      <c r="AL16" s="1261">
        <v>0.1</v>
      </c>
      <c r="AM16" s="1261"/>
      <c r="AN16" s="1261">
        <v>17.600000000000001</v>
      </c>
      <c r="AO16" s="1324" t="s">
        <v>1115</v>
      </c>
      <c r="AP16" s="1323">
        <v>7.5</v>
      </c>
      <c r="AQ16" s="1323">
        <v>14.9</v>
      </c>
      <c r="AR16" s="1323">
        <v>0.7</v>
      </c>
      <c r="AS16" s="1323">
        <v>1.4</v>
      </c>
      <c r="AT16" s="1323">
        <v>2.4</v>
      </c>
      <c r="AU16" s="1323">
        <v>4.9000000000000004</v>
      </c>
      <c r="AV16" s="1327"/>
      <c r="AX16" s="448" t="s">
        <v>1116</v>
      </c>
      <c r="AY16" s="448"/>
      <c r="AZ16" s="470"/>
      <c r="BA16" s="470"/>
      <c r="BB16" s="470"/>
      <c r="BC16" s="470"/>
      <c r="BD16" s="1253"/>
    </row>
    <row r="17" spans="1:56" ht="22.5" x14ac:dyDescent="0.25">
      <c r="A17" s="1324" t="s">
        <v>1117</v>
      </c>
      <c r="B17" s="2898">
        <v>79</v>
      </c>
      <c r="C17" s="2898"/>
      <c r="D17" s="2898">
        <v>101</v>
      </c>
      <c r="E17" s="2898"/>
      <c r="F17" s="2898">
        <v>81</v>
      </c>
      <c r="G17" s="2898"/>
      <c r="H17" s="2898">
        <v>25</v>
      </c>
      <c r="I17" s="2898"/>
      <c r="J17" s="1326">
        <v>287</v>
      </c>
      <c r="K17" s="1252" t="s">
        <v>1118</v>
      </c>
      <c r="L17" s="1260">
        <v>4.9000000000000004</v>
      </c>
      <c r="M17" s="1260"/>
      <c r="N17" s="1260"/>
      <c r="O17" s="1260">
        <v>0.7</v>
      </c>
      <c r="P17" s="1260">
        <v>19.899999999999999</v>
      </c>
      <c r="Q17" s="1260">
        <v>11.4</v>
      </c>
      <c r="R17" s="1300"/>
      <c r="S17" s="1260">
        <v>36.9</v>
      </c>
      <c r="T17" s="1325"/>
      <c r="U17" s="1252" t="s">
        <v>1119</v>
      </c>
      <c r="V17" s="1260"/>
      <c r="W17" s="1260"/>
      <c r="X17" s="1260"/>
      <c r="Y17" s="1260"/>
      <c r="Z17" s="1260"/>
      <c r="AA17" s="1260">
        <v>0.4</v>
      </c>
      <c r="AB17" s="1260"/>
      <c r="AC17" s="1262">
        <v>0.2</v>
      </c>
      <c r="AD17" s="1262">
        <v>0.7</v>
      </c>
      <c r="AE17" s="1252" t="s">
        <v>1119</v>
      </c>
      <c r="AF17" s="1260"/>
      <c r="AG17" s="1260"/>
      <c r="AH17" s="1260"/>
      <c r="AI17" s="1260"/>
      <c r="AJ17" s="1260">
        <v>1.8</v>
      </c>
      <c r="AK17" s="1260">
        <v>2.6</v>
      </c>
      <c r="AL17" s="1260"/>
      <c r="AM17" s="1262">
        <v>0.5</v>
      </c>
      <c r="AN17" s="1261">
        <v>4.9000000000000004</v>
      </c>
      <c r="AO17" s="1324" t="s">
        <v>1120</v>
      </c>
      <c r="AP17" s="1323">
        <v>29.1</v>
      </c>
      <c r="AQ17" s="1323">
        <v>56.5</v>
      </c>
      <c r="AR17" s="1323">
        <v>8.6</v>
      </c>
      <c r="AS17" s="1323">
        <v>8.6999999999999993</v>
      </c>
      <c r="AT17" s="1323">
        <v>15.7</v>
      </c>
      <c r="AU17" s="1323">
        <v>24</v>
      </c>
      <c r="AV17" s="1299"/>
      <c r="AX17" s="467"/>
      <c r="AY17" s="471"/>
      <c r="AZ17" s="2899" t="s">
        <v>1121</v>
      </c>
      <c r="BA17" s="2899" t="s">
        <v>1122</v>
      </c>
      <c r="BB17" s="472"/>
      <c r="BC17" s="473"/>
      <c r="BD17" s="1253"/>
    </row>
    <row r="18" spans="1:56" ht="13.5" customHeight="1" thickBot="1" x14ac:dyDescent="0.3">
      <c r="A18" s="1312" t="s">
        <v>1123</v>
      </c>
      <c r="B18" s="2901">
        <v>0</v>
      </c>
      <c r="C18" s="2901"/>
      <c r="D18" s="2900">
        <v>0</v>
      </c>
      <c r="E18" s="2900"/>
      <c r="F18" s="2900">
        <v>0</v>
      </c>
      <c r="G18" s="2900"/>
      <c r="H18" s="2893">
        <v>0</v>
      </c>
      <c r="I18" s="2893"/>
      <c r="J18" s="1311">
        <v>0</v>
      </c>
      <c r="K18" s="1252" t="s">
        <v>1124</v>
      </c>
      <c r="L18" s="1260">
        <v>20.100000000000001</v>
      </c>
      <c r="M18" s="1260">
        <v>48.6</v>
      </c>
      <c r="N18" s="1260">
        <v>7.7</v>
      </c>
      <c r="O18" s="1260">
        <v>31.6</v>
      </c>
      <c r="P18" s="1260"/>
      <c r="Q18" s="1260">
        <v>1.4</v>
      </c>
      <c r="R18" s="1300"/>
      <c r="S18" s="1260">
        <v>109.5</v>
      </c>
      <c r="T18" s="1325"/>
      <c r="U18" s="1252" t="s">
        <v>1091</v>
      </c>
      <c r="V18" s="1260"/>
      <c r="W18" s="1260"/>
      <c r="X18" s="1260"/>
      <c r="Y18" s="1260"/>
      <c r="Z18" s="1260"/>
      <c r="AA18" s="1260"/>
      <c r="AB18" s="1260"/>
      <c r="AC18" s="1262">
        <v>4.8</v>
      </c>
      <c r="AD18" s="1262">
        <v>4.8</v>
      </c>
      <c r="AE18" s="1252" t="s">
        <v>1091</v>
      </c>
      <c r="AF18" s="1260"/>
      <c r="AG18" s="1261"/>
      <c r="AH18" s="1261"/>
      <c r="AI18" s="1261"/>
      <c r="AJ18" s="1261"/>
      <c r="AK18" s="1261"/>
      <c r="AL18" s="1261"/>
      <c r="AM18" s="1260">
        <v>36.299999999999997</v>
      </c>
      <c r="AN18" s="1260">
        <v>36.299999999999997</v>
      </c>
      <c r="AO18" s="1324" t="s">
        <v>1125</v>
      </c>
      <c r="AP18" s="1323">
        <v>0</v>
      </c>
      <c r="AQ18" s="1323">
        <v>0</v>
      </c>
      <c r="AR18" s="1323">
        <v>0</v>
      </c>
      <c r="AS18" s="1323">
        <v>0</v>
      </c>
      <c r="AT18" s="1323">
        <v>-5.8</v>
      </c>
      <c r="AU18" s="1323">
        <v>0</v>
      </c>
      <c r="AV18" s="1299"/>
      <c r="AX18" s="467"/>
      <c r="AY18" s="471"/>
      <c r="AZ18" s="2899"/>
      <c r="BA18" s="2899"/>
      <c r="BB18" s="473"/>
      <c r="BC18" s="473"/>
      <c r="BD18" s="1253"/>
    </row>
    <row r="19" spans="1:56" ht="13.5" customHeight="1" thickBot="1" x14ac:dyDescent="0.3">
      <c r="A19" s="2894" t="s">
        <v>1126</v>
      </c>
      <c r="B19" s="2896">
        <v>13441</v>
      </c>
      <c r="C19" s="2896"/>
      <c r="D19" s="2896">
        <v>13749</v>
      </c>
      <c r="E19" s="2896"/>
      <c r="F19" s="2896">
        <v>40292</v>
      </c>
      <c r="G19" s="2896"/>
      <c r="H19" s="2897">
        <v>29554</v>
      </c>
      <c r="I19" s="2897"/>
      <c r="J19" s="1309">
        <v>97036</v>
      </c>
      <c r="K19" s="1252" t="s">
        <v>1127</v>
      </c>
      <c r="L19" s="1260">
        <v>17.600000000000001</v>
      </c>
      <c r="M19" s="1260">
        <v>0.6</v>
      </c>
      <c r="N19" s="1260">
        <v>1.2</v>
      </c>
      <c r="O19" s="1260">
        <v>4</v>
      </c>
      <c r="P19" s="1260">
        <v>14.5</v>
      </c>
      <c r="Q19" s="1260">
        <v>7.6</v>
      </c>
      <c r="R19" s="1300"/>
      <c r="S19" s="1260">
        <v>45.4</v>
      </c>
      <c r="T19" s="1322"/>
      <c r="U19" s="1257" t="s">
        <v>411</v>
      </c>
      <c r="V19" s="1256"/>
      <c r="W19" s="1256"/>
      <c r="X19" s="1256"/>
      <c r="Y19" s="1256"/>
      <c r="Z19" s="1256"/>
      <c r="AA19" s="1256"/>
      <c r="AB19" s="1256"/>
      <c r="AC19" s="1256">
        <v>3.7</v>
      </c>
      <c r="AD19" s="1256">
        <v>3.7</v>
      </c>
      <c r="AE19" s="1257" t="s">
        <v>411</v>
      </c>
      <c r="AF19" s="1256"/>
      <c r="AG19" s="1256"/>
      <c r="AH19" s="1256"/>
      <c r="AI19" s="1256"/>
      <c r="AJ19" s="1256"/>
      <c r="AK19" s="1256"/>
      <c r="AL19" s="1256"/>
      <c r="AM19" s="1256">
        <v>14.8</v>
      </c>
      <c r="AN19" s="1256">
        <v>14.8</v>
      </c>
      <c r="AO19" s="1314" t="s">
        <v>1128</v>
      </c>
      <c r="AP19" s="1321">
        <v>36.5</v>
      </c>
      <c r="AQ19" s="1321">
        <v>71.400000000000006</v>
      </c>
      <c r="AR19" s="1321">
        <v>9.3000000000000007</v>
      </c>
      <c r="AS19" s="1321">
        <v>10.1</v>
      </c>
      <c r="AT19" s="1321">
        <v>12.4</v>
      </c>
      <c r="AU19" s="1321">
        <v>28.8</v>
      </c>
      <c r="AV19" s="1289"/>
      <c r="AX19" s="452"/>
      <c r="AY19" s="474"/>
      <c r="AZ19" s="2899"/>
      <c r="BA19" s="2899"/>
      <c r="BB19" s="473"/>
      <c r="BC19" s="473"/>
      <c r="BD19" s="1253"/>
    </row>
    <row r="20" spans="1:56" ht="13.5" customHeight="1" x14ac:dyDescent="0.25">
      <c r="A20" s="2895"/>
      <c r="B20" s="1320"/>
      <c r="C20" s="1320"/>
      <c r="D20" s="1320"/>
      <c r="E20" s="1320"/>
      <c r="F20" s="1320"/>
      <c r="G20" s="1320"/>
      <c r="H20" s="1320"/>
      <c r="I20" s="1320"/>
      <c r="J20" s="1320"/>
      <c r="K20" s="1252" t="s">
        <v>1119</v>
      </c>
      <c r="L20" s="1260">
        <v>4.9000000000000004</v>
      </c>
      <c r="M20" s="1300"/>
      <c r="N20" s="1300">
        <v>0.1</v>
      </c>
      <c r="O20" s="1300">
        <v>0.7</v>
      </c>
      <c r="P20" s="1260">
        <v>4.3</v>
      </c>
      <c r="Q20" s="1260">
        <v>0.4</v>
      </c>
      <c r="R20" s="1300"/>
      <c r="S20" s="1260">
        <v>10.5</v>
      </c>
      <c r="T20" s="1319"/>
      <c r="U20" s="1255" t="s">
        <v>1129</v>
      </c>
      <c r="V20" s="1254">
        <v>5.0999999999999996</v>
      </c>
      <c r="W20" s="1254">
        <v>1.2</v>
      </c>
      <c r="X20" s="1254">
        <v>3.3</v>
      </c>
      <c r="Y20" s="1254">
        <v>9</v>
      </c>
      <c r="Z20" s="1254">
        <v>19</v>
      </c>
      <c r="AA20" s="1254">
        <v>4.5999999999999996</v>
      </c>
      <c r="AB20" s="1254">
        <v>0.1</v>
      </c>
      <c r="AC20" s="1254">
        <v>46.8</v>
      </c>
      <c r="AD20" s="1254">
        <v>89.1</v>
      </c>
      <c r="AE20" s="1255" t="s">
        <v>1129</v>
      </c>
      <c r="AF20" s="1254">
        <v>8.8000000000000007</v>
      </c>
      <c r="AG20" s="1254">
        <v>8.1999999999999993</v>
      </c>
      <c r="AH20" s="1254">
        <v>11.9</v>
      </c>
      <c r="AI20" s="1254">
        <v>5.4</v>
      </c>
      <c r="AJ20" s="1254">
        <v>17.2</v>
      </c>
      <c r="AK20" s="1254">
        <v>11.8</v>
      </c>
      <c r="AL20" s="1254">
        <v>1.6</v>
      </c>
      <c r="AM20" s="1254">
        <v>96.8</v>
      </c>
      <c r="AN20" s="1254">
        <v>161.5</v>
      </c>
      <c r="AU20" s="1289"/>
      <c r="AV20" s="1289"/>
      <c r="AZ20" s="2899"/>
      <c r="BA20" s="2899"/>
      <c r="BC20" s="473"/>
      <c r="BD20" s="1253"/>
    </row>
    <row r="21" spans="1:56" ht="15.75" thickBot="1" x14ac:dyDescent="0.3">
      <c r="A21" s="1318"/>
      <c r="B21" s="1316"/>
      <c r="C21" s="1318"/>
      <c r="D21" s="1316"/>
      <c r="E21" s="1318"/>
      <c r="F21" s="1316"/>
      <c r="G21" s="1318"/>
      <c r="H21" s="1316"/>
      <c r="I21" s="1317"/>
      <c r="J21" s="1316"/>
      <c r="K21" s="1252" t="s">
        <v>1091</v>
      </c>
      <c r="L21" s="1260">
        <v>36.299999999999997</v>
      </c>
      <c r="M21" s="1300">
        <v>5.2</v>
      </c>
      <c r="N21" s="1300">
        <v>2.4</v>
      </c>
      <c r="O21" s="1300">
        <v>4.8</v>
      </c>
      <c r="P21" s="1260">
        <v>18.7</v>
      </c>
      <c r="Q21" s="1260">
        <v>1.3</v>
      </c>
      <c r="R21" s="1300"/>
      <c r="S21" s="1260">
        <v>68.599999999999994</v>
      </c>
      <c r="T21" s="1315"/>
      <c r="U21" s="1252" t="s">
        <v>1130</v>
      </c>
      <c r="V21" s="1251">
        <v>-12.4</v>
      </c>
      <c r="W21" s="1251">
        <v>-4.5999999999999996</v>
      </c>
      <c r="X21" s="1251">
        <v>-1</v>
      </c>
      <c r="Y21" s="1251">
        <v>1.1000000000000001</v>
      </c>
      <c r="Z21" s="1251">
        <v>1.8</v>
      </c>
      <c r="AA21" s="1251">
        <v>-0.9</v>
      </c>
      <c r="AB21" s="1250">
        <v>0</v>
      </c>
      <c r="AC21" s="1251">
        <v>0</v>
      </c>
      <c r="AD21" s="1250">
        <v>-16</v>
      </c>
      <c r="AE21" s="1252" t="s">
        <v>1130</v>
      </c>
      <c r="AF21" s="1251">
        <v>13.9</v>
      </c>
      <c r="AG21" s="1251">
        <v>15.6</v>
      </c>
      <c r="AH21" s="1251">
        <v>-1.6</v>
      </c>
      <c r="AI21" s="1251">
        <v>0.3</v>
      </c>
      <c r="AJ21" s="1251">
        <v>-2.4</v>
      </c>
      <c r="AK21" s="1251">
        <v>-0.8</v>
      </c>
      <c r="AL21" s="1250">
        <v>-0.2</v>
      </c>
      <c r="AM21" s="1251"/>
      <c r="AN21" s="1250">
        <v>24.8</v>
      </c>
      <c r="AO21" s="1314" t="s">
        <v>1131</v>
      </c>
      <c r="AP21" s="1313">
        <v>1.59</v>
      </c>
      <c r="AQ21" s="1313"/>
      <c r="AR21" s="1313">
        <v>2.21</v>
      </c>
      <c r="AS21" s="1313"/>
      <c r="AT21" s="1313">
        <v>3.34</v>
      </c>
      <c r="AU21" s="1313"/>
      <c r="AZ21" s="2899"/>
      <c r="BA21" s="2899"/>
      <c r="BC21" s="473"/>
      <c r="BD21" s="1253"/>
    </row>
    <row r="22" spans="1:56" ht="14.25" customHeight="1" thickBot="1" x14ac:dyDescent="0.3">
      <c r="A22" s="1312" t="s">
        <v>1132</v>
      </c>
      <c r="B22" s="2900">
        <v>-332</v>
      </c>
      <c r="C22" s="2900"/>
      <c r="D22" s="2900">
        <v>2356</v>
      </c>
      <c r="E22" s="2900"/>
      <c r="F22" s="2900">
        <v>-26645</v>
      </c>
      <c r="G22" s="2900"/>
      <c r="H22" s="2893">
        <v>-3795</v>
      </c>
      <c r="I22" s="2893"/>
      <c r="J22" s="1311">
        <v>-28416</v>
      </c>
      <c r="K22" s="1252" t="s">
        <v>1133</v>
      </c>
      <c r="L22" s="1300"/>
      <c r="M22" s="1300"/>
      <c r="N22" s="1300"/>
      <c r="O22" s="1300"/>
      <c r="P22" s="1300"/>
      <c r="Q22" s="1300"/>
      <c r="R22" s="1260">
        <v>95.4</v>
      </c>
      <c r="S22" s="1260">
        <v>95.4</v>
      </c>
      <c r="T22" s="1301"/>
      <c r="AO22" s="1287"/>
      <c r="AP22" s="1287"/>
      <c r="AQ22" s="1287"/>
      <c r="AR22" s="1287"/>
      <c r="AS22" s="1287"/>
      <c r="AT22" s="1287"/>
      <c r="AU22" s="1289"/>
      <c r="AX22" s="452"/>
      <c r="AY22" s="474"/>
      <c r="AZ22" s="453" t="s">
        <v>1086</v>
      </c>
      <c r="BA22" s="453" t="s">
        <v>1087</v>
      </c>
      <c r="BB22" s="473"/>
      <c r="BC22" s="473"/>
      <c r="BD22" s="1253"/>
    </row>
    <row r="23" spans="1:56" ht="18" customHeight="1" thickBot="1" x14ac:dyDescent="0.3">
      <c r="A23" s="1310" t="s">
        <v>1134</v>
      </c>
      <c r="B23" s="2896">
        <v>13109</v>
      </c>
      <c r="C23" s="2896"/>
      <c r="D23" s="2896">
        <v>16106</v>
      </c>
      <c r="E23" s="2896"/>
      <c r="F23" s="2896">
        <v>13647</v>
      </c>
      <c r="G23" s="2896"/>
      <c r="H23" s="2897">
        <v>25759</v>
      </c>
      <c r="I23" s="2897"/>
      <c r="J23" s="1309">
        <v>68620</v>
      </c>
      <c r="K23" s="1257" t="s">
        <v>411</v>
      </c>
      <c r="L23" s="1308">
        <v>14.8</v>
      </c>
      <c r="M23" s="1308">
        <v>6.1</v>
      </c>
      <c r="N23" s="1308">
        <v>7.1</v>
      </c>
      <c r="O23" s="1308">
        <v>3.7</v>
      </c>
      <c r="P23" s="1308"/>
      <c r="Q23" s="1308">
        <v>0.6</v>
      </c>
      <c r="R23" s="1308"/>
      <c r="S23" s="1308">
        <v>32.4</v>
      </c>
      <c r="T23" s="1301"/>
      <c r="U23" s="1281" t="s">
        <v>1055</v>
      </c>
      <c r="V23" s="1280" t="s">
        <v>1059</v>
      </c>
      <c r="W23" s="1280" t="s">
        <v>1060</v>
      </c>
      <c r="X23" s="1280" t="s">
        <v>1061</v>
      </c>
      <c r="Y23" s="1280" t="s">
        <v>1062</v>
      </c>
      <c r="Z23" s="1280" t="s">
        <v>1063</v>
      </c>
      <c r="AA23" s="1280" t="s">
        <v>1064</v>
      </c>
      <c r="AB23" s="1280" t="s">
        <v>1065</v>
      </c>
      <c r="AC23" s="1280" t="s">
        <v>1066</v>
      </c>
      <c r="AD23" s="1280" t="s">
        <v>445</v>
      </c>
      <c r="AE23" s="1281" t="s">
        <v>1052</v>
      </c>
      <c r="AF23" s="1280" t="s">
        <v>1059</v>
      </c>
      <c r="AG23" s="1280" t="s">
        <v>1060</v>
      </c>
      <c r="AH23" s="1280" t="s">
        <v>1061</v>
      </c>
      <c r="AI23" s="1280" t="s">
        <v>1062</v>
      </c>
      <c r="AJ23" s="1280" t="s">
        <v>1063</v>
      </c>
      <c r="AK23" s="1280" t="s">
        <v>1064</v>
      </c>
      <c r="AL23" s="1280" t="s">
        <v>1065</v>
      </c>
      <c r="AM23" s="1280" t="s">
        <v>1066</v>
      </c>
      <c r="AN23" s="1280" t="s">
        <v>445</v>
      </c>
      <c r="AO23" s="2873" t="s">
        <v>1135</v>
      </c>
      <c r="AP23" s="2873"/>
      <c r="AQ23" s="2873"/>
      <c r="AR23" s="2873"/>
      <c r="AS23" s="2873"/>
      <c r="AT23" s="2873"/>
      <c r="AX23" s="2874" t="s">
        <v>1136</v>
      </c>
      <c r="AY23" s="2876" t="s">
        <v>1137</v>
      </c>
      <c r="AZ23" s="2871">
        <v>10677.6</v>
      </c>
      <c r="BA23" s="2871">
        <v>42275.5</v>
      </c>
      <c r="BB23" s="475"/>
      <c r="BC23" s="475"/>
      <c r="BD23" s="1253"/>
    </row>
    <row r="24" spans="1:56" x14ac:dyDescent="0.25">
      <c r="A24" s="1289"/>
      <c r="B24" s="1305"/>
      <c r="C24" s="1289"/>
      <c r="D24" s="1305"/>
      <c r="E24" s="1289"/>
      <c r="F24" s="1305"/>
      <c r="G24" s="1289"/>
      <c r="H24" s="1305"/>
      <c r="I24" s="1298"/>
      <c r="J24" s="1305"/>
      <c r="K24" s="1255" t="s">
        <v>1129</v>
      </c>
      <c r="L24" s="1254">
        <v>161.5</v>
      </c>
      <c r="M24" s="1254">
        <v>104.6</v>
      </c>
      <c r="N24" s="1254">
        <v>43.6</v>
      </c>
      <c r="O24" s="1254">
        <v>89.1</v>
      </c>
      <c r="P24" s="1254">
        <v>92</v>
      </c>
      <c r="Q24" s="1254">
        <v>29.5</v>
      </c>
      <c r="R24" s="1254">
        <v>95.4</v>
      </c>
      <c r="S24" s="1254">
        <v>615.70000000000005</v>
      </c>
      <c r="T24" s="1289"/>
      <c r="U24" s="1252" t="s">
        <v>1070</v>
      </c>
      <c r="V24" s="1260">
        <v>11</v>
      </c>
      <c r="W24" s="1261" t="s">
        <v>1071</v>
      </c>
      <c r="X24" s="1261" t="s">
        <v>1071</v>
      </c>
      <c r="Y24" s="1261" t="s">
        <v>1071</v>
      </c>
      <c r="Z24" s="1261" t="s">
        <v>1071</v>
      </c>
      <c r="AA24" s="1261" t="s">
        <v>1071</v>
      </c>
      <c r="AB24" s="1261" t="s">
        <v>1071</v>
      </c>
      <c r="AC24" s="1261" t="s">
        <v>1071</v>
      </c>
      <c r="AD24" s="1261">
        <v>11</v>
      </c>
      <c r="AE24" s="1252" t="s">
        <v>1070</v>
      </c>
      <c r="AF24" s="1260">
        <v>26.2</v>
      </c>
      <c r="AG24" s="1261" t="s">
        <v>1071</v>
      </c>
      <c r="AH24" s="1261" t="s">
        <v>1071</v>
      </c>
      <c r="AI24" s="1261" t="s">
        <v>1071</v>
      </c>
      <c r="AJ24" s="1261" t="s">
        <v>1071</v>
      </c>
      <c r="AK24" s="1261" t="s">
        <v>1071</v>
      </c>
      <c r="AL24" s="1261" t="s">
        <v>1071</v>
      </c>
      <c r="AM24" s="1261" t="s">
        <v>1071</v>
      </c>
      <c r="AN24" s="1261">
        <v>26.2</v>
      </c>
      <c r="AO24" s="2873"/>
      <c r="AP24" s="2873"/>
      <c r="AQ24" s="2873"/>
      <c r="AR24" s="2873"/>
      <c r="AS24" s="2873"/>
      <c r="AT24" s="2873"/>
      <c r="AV24" s="1305"/>
      <c r="AX24" s="2875"/>
      <c r="AY24" s="2877"/>
      <c r="AZ24" s="2872"/>
      <c r="BA24" s="2872"/>
      <c r="BD24" s="1253"/>
    </row>
    <row r="25" spans="1:56" x14ac:dyDescent="0.25">
      <c r="A25" s="1289"/>
      <c r="B25" s="1289"/>
      <c r="C25" s="1289"/>
      <c r="D25" s="1289"/>
      <c r="E25" s="1289"/>
      <c r="F25" s="1298"/>
      <c r="G25" s="1289"/>
      <c r="H25" s="1299"/>
      <c r="I25" s="1289"/>
      <c r="J25" s="1298" t="s">
        <v>1138</v>
      </c>
      <c r="K25" s="1306"/>
      <c r="L25" s="1301"/>
      <c r="M25" s="1301"/>
      <c r="N25" s="1301"/>
      <c r="O25" s="1301"/>
      <c r="P25" s="1301"/>
      <c r="Q25" s="1301"/>
      <c r="R25" s="1301"/>
      <c r="S25" s="1301"/>
      <c r="T25" s="1289"/>
      <c r="U25" s="1252" t="s">
        <v>1078</v>
      </c>
      <c r="V25" s="1260">
        <v>19</v>
      </c>
      <c r="W25" s="1260">
        <v>1.2</v>
      </c>
      <c r="X25" s="1260">
        <v>2</v>
      </c>
      <c r="Y25" s="1260">
        <v>2.2000000000000002</v>
      </c>
      <c r="Z25" s="1260">
        <v>6.7</v>
      </c>
      <c r="AA25" s="1260">
        <v>9.8000000000000007</v>
      </c>
      <c r="AB25" s="1260">
        <v>40.299999999999997</v>
      </c>
      <c r="AC25" s="1261"/>
      <c r="AD25" s="1261">
        <v>81.2</v>
      </c>
      <c r="AE25" s="1252" t="s">
        <v>1078</v>
      </c>
      <c r="AF25" s="1260">
        <v>1.7</v>
      </c>
      <c r="AG25" s="1260">
        <v>0.8</v>
      </c>
      <c r="AH25" s="1260">
        <v>2.1</v>
      </c>
      <c r="AI25" s="1260">
        <v>3.2</v>
      </c>
      <c r="AJ25" s="1260">
        <v>10</v>
      </c>
      <c r="AK25" s="1260">
        <v>3.3</v>
      </c>
      <c r="AL25" s="1260">
        <v>0.1</v>
      </c>
      <c r="AM25" s="1261"/>
      <c r="AN25" s="1261">
        <v>21.3</v>
      </c>
      <c r="AO25" s="2873"/>
      <c r="AP25" s="2873"/>
      <c r="AQ25" s="2873"/>
      <c r="AR25" s="2873"/>
      <c r="AS25" s="2873"/>
      <c r="AT25" s="2873"/>
      <c r="AV25" s="1305"/>
      <c r="AX25" s="453" t="s">
        <v>1139</v>
      </c>
      <c r="AY25" s="461" t="s">
        <v>1098</v>
      </c>
      <c r="AZ25" s="462">
        <v>0</v>
      </c>
      <c r="BA25" s="462">
        <v>636.79999999999995</v>
      </c>
      <c r="BB25" s="473"/>
      <c r="BC25" s="473"/>
      <c r="BD25" s="1253"/>
    </row>
    <row r="26" spans="1:56" ht="15" customHeight="1" x14ac:dyDescent="0.25">
      <c r="A26" s="1289"/>
      <c r="B26" s="1289"/>
      <c r="C26" s="1289"/>
      <c r="D26" s="1289"/>
      <c r="E26" s="1289"/>
      <c r="F26" s="1298"/>
      <c r="G26" s="1289"/>
      <c r="H26" s="1299"/>
      <c r="I26" s="1289"/>
      <c r="J26" s="1298" t="s">
        <v>1140</v>
      </c>
      <c r="K26" s="1253" t="s">
        <v>1141</v>
      </c>
      <c r="L26" s="1251">
        <v>13.4</v>
      </c>
      <c r="M26" s="1251">
        <v>-11.4</v>
      </c>
      <c r="N26" s="1251">
        <v>-17.8</v>
      </c>
      <c r="O26" s="1251">
        <v>-19.899999999999999</v>
      </c>
      <c r="P26" s="1251">
        <v>15.4</v>
      </c>
      <c r="Q26" s="1251">
        <v>20</v>
      </c>
      <c r="R26" s="1304"/>
      <c r="S26" s="1301"/>
      <c r="T26" s="1291"/>
      <c r="U26" s="1252" t="s">
        <v>1081</v>
      </c>
      <c r="V26" s="1260">
        <v>0.1</v>
      </c>
      <c r="W26" s="1260">
        <v>0.1</v>
      </c>
      <c r="X26" s="1260"/>
      <c r="Y26" s="1260"/>
      <c r="Z26" s="1260"/>
      <c r="AA26" s="1260"/>
      <c r="AB26" s="1261"/>
      <c r="AC26" s="1261"/>
      <c r="AD26" s="1261">
        <v>0.1</v>
      </c>
      <c r="AE26" s="1252" t="s">
        <v>1081</v>
      </c>
      <c r="AF26" s="1260">
        <v>0.3</v>
      </c>
      <c r="AG26" s="1260"/>
      <c r="AH26" s="1260">
        <v>0.1</v>
      </c>
      <c r="AI26" s="1260">
        <v>0.1</v>
      </c>
      <c r="AJ26" s="1260"/>
      <c r="AK26" s="1260"/>
      <c r="AL26" s="1261"/>
      <c r="AM26" s="1261"/>
      <c r="AN26" s="1261">
        <v>0.5</v>
      </c>
      <c r="AO26" s="2873" t="s">
        <v>1142</v>
      </c>
      <c r="AP26" s="2873"/>
      <c r="AQ26" s="2873"/>
      <c r="AR26" s="2873"/>
      <c r="AS26" s="2873"/>
      <c r="AT26" s="2873"/>
      <c r="AU26" s="1303"/>
      <c r="AV26" s="1303"/>
      <c r="AX26" s="453" t="s">
        <v>1143</v>
      </c>
      <c r="AY26" s="461" t="s">
        <v>1102</v>
      </c>
      <c r="AZ26" s="462">
        <v>10677.6</v>
      </c>
      <c r="BA26" s="462">
        <v>16549.5</v>
      </c>
      <c r="BB26" s="473"/>
      <c r="BC26" s="473"/>
      <c r="BD26" s="1253"/>
    </row>
    <row r="27" spans="1:56" ht="13.5" customHeight="1" x14ac:dyDescent="0.25">
      <c r="A27" s="1289"/>
      <c r="B27" s="1289"/>
      <c r="C27" s="1289"/>
      <c r="D27" s="1289"/>
      <c r="E27" s="1289"/>
      <c r="F27" s="1298"/>
      <c r="G27" s="1289"/>
      <c r="H27" s="1299"/>
      <c r="I27" s="1289"/>
      <c r="J27" s="1298" t="s">
        <v>1144</v>
      </c>
      <c r="K27" s="1253" t="s">
        <v>1145</v>
      </c>
      <c r="L27" s="1251"/>
      <c r="M27" s="1251">
        <v>0.2</v>
      </c>
      <c r="N27" s="1251">
        <v>0.1</v>
      </c>
      <c r="O27" s="1251"/>
      <c r="P27" s="1251">
        <v>-0.2</v>
      </c>
      <c r="Q27" s="1251">
        <v>0.4</v>
      </c>
      <c r="R27" s="1302"/>
      <c r="S27" s="1301"/>
      <c r="T27" s="1291"/>
      <c r="U27" s="1252" t="s">
        <v>1084</v>
      </c>
      <c r="V27" s="1260">
        <v>18.600000000000001</v>
      </c>
      <c r="W27" s="1261"/>
      <c r="X27" s="1261"/>
      <c r="Y27" s="1261"/>
      <c r="Z27" s="1261"/>
      <c r="AA27" s="1261"/>
      <c r="AB27" s="1261"/>
      <c r="AC27" s="1260"/>
      <c r="AD27" s="1260">
        <v>18.600000000000001</v>
      </c>
      <c r="AE27" s="1252" t="s">
        <v>1084</v>
      </c>
      <c r="AF27" s="1260">
        <v>13.9</v>
      </c>
      <c r="AG27" s="1261"/>
      <c r="AH27" s="1261"/>
      <c r="AI27" s="1261"/>
      <c r="AJ27" s="1261"/>
      <c r="AK27" s="1261"/>
      <c r="AL27" s="1261"/>
      <c r="AM27" s="1260"/>
      <c r="AN27" s="1260">
        <v>13.9</v>
      </c>
      <c r="AO27" s="2873"/>
      <c r="AP27" s="2873"/>
      <c r="AQ27" s="2873"/>
      <c r="AR27" s="2873"/>
      <c r="AS27" s="2873"/>
      <c r="AT27" s="2873"/>
      <c r="AU27" s="1299"/>
      <c r="AV27" s="1299"/>
      <c r="AX27" s="453" t="s">
        <v>1146</v>
      </c>
      <c r="AY27" s="461" t="s">
        <v>1147</v>
      </c>
      <c r="AZ27" s="462">
        <v>0</v>
      </c>
      <c r="BA27" s="462">
        <v>7599.5</v>
      </c>
      <c r="BB27" s="473"/>
      <c r="BC27" s="469"/>
      <c r="BD27" s="1253"/>
    </row>
    <row r="28" spans="1:56" ht="13.5" customHeight="1" x14ac:dyDescent="0.25">
      <c r="F28" s="1298"/>
      <c r="H28" s="1267"/>
      <c r="J28" s="1298"/>
      <c r="K28" s="1294"/>
      <c r="L28" s="1297"/>
      <c r="M28" s="1296"/>
      <c r="N28" s="1296"/>
      <c r="O28" s="1296"/>
      <c r="P28" s="1296"/>
      <c r="Q28" s="1296"/>
      <c r="R28" s="1296"/>
      <c r="S28" s="1291"/>
      <c r="T28" s="1291"/>
      <c r="U28" s="1252" t="s">
        <v>1091</v>
      </c>
      <c r="V28" s="1260"/>
      <c r="W28" s="1261"/>
      <c r="X28" s="1261"/>
      <c r="Y28" s="1261"/>
      <c r="Z28" s="1261"/>
      <c r="AA28" s="1261"/>
      <c r="AB28" s="1261"/>
      <c r="AC28" s="1260">
        <v>5.2</v>
      </c>
      <c r="AD28" s="1260">
        <v>5.2</v>
      </c>
      <c r="AE28" s="1252" t="s">
        <v>1091</v>
      </c>
      <c r="AF28" s="1260"/>
      <c r="AG28" s="1261"/>
      <c r="AH28" s="1261"/>
      <c r="AI28" s="1261"/>
      <c r="AJ28" s="1261"/>
      <c r="AK28" s="1261"/>
      <c r="AL28" s="1261"/>
      <c r="AM28" s="1260">
        <v>14.5</v>
      </c>
      <c r="AN28" s="1260">
        <v>14.5</v>
      </c>
      <c r="AO28" s="1287"/>
      <c r="AP28" s="1287"/>
      <c r="AQ28" s="1287"/>
      <c r="AR28" s="1287"/>
      <c r="AS28" s="1287"/>
      <c r="AT28" s="1287"/>
      <c r="AU28" s="1285"/>
      <c r="AV28" s="1285"/>
      <c r="AX28" s="2874" t="s">
        <v>1148</v>
      </c>
      <c r="AY28" s="2876" t="s">
        <v>1149</v>
      </c>
      <c r="AZ28" s="2871">
        <v>0</v>
      </c>
      <c r="BA28" s="2871">
        <v>12.2</v>
      </c>
      <c r="BB28" s="473"/>
      <c r="BC28" s="469"/>
      <c r="BD28" s="1253"/>
    </row>
    <row r="29" spans="1:56" ht="13.5" customHeight="1" x14ac:dyDescent="0.25">
      <c r="U29" s="1255" t="s">
        <v>1095</v>
      </c>
      <c r="V29" s="1254">
        <v>48.7</v>
      </c>
      <c r="W29" s="1254">
        <v>1.2</v>
      </c>
      <c r="X29" s="1254">
        <v>2</v>
      </c>
      <c r="Y29" s="1254">
        <v>2.2000000000000002</v>
      </c>
      <c r="Z29" s="1254">
        <v>6.7</v>
      </c>
      <c r="AA29" s="1254">
        <v>9.8000000000000007</v>
      </c>
      <c r="AB29" s="1254">
        <v>40.299999999999997</v>
      </c>
      <c r="AC29" s="1254">
        <v>5.2</v>
      </c>
      <c r="AD29" s="1254">
        <v>116.2</v>
      </c>
      <c r="AE29" s="1255" t="s">
        <v>1095</v>
      </c>
      <c r="AF29" s="1254">
        <v>42.1</v>
      </c>
      <c r="AG29" s="1254">
        <v>0.9</v>
      </c>
      <c r="AH29" s="1254">
        <v>2.2000000000000002</v>
      </c>
      <c r="AI29" s="1254">
        <v>3.2</v>
      </c>
      <c r="AJ29" s="1254">
        <v>10.1</v>
      </c>
      <c r="AK29" s="1254">
        <v>3.3</v>
      </c>
      <c r="AL29" s="1254">
        <v>0.1</v>
      </c>
      <c r="AM29" s="1254">
        <v>14.5</v>
      </c>
      <c r="AN29" s="1254">
        <v>76.400000000000006</v>
      </c>
      <c r="AO29" s="2873" t="s">
        <v>1340</v>
      </c>
      <c r="AP29" s="2873"/>
      <c r="AQ29" s="2873"/>
      <c r="AR29" s="2873"/>
      <c r="AS29" s="2873"/>
      <c r="AT29" s="2873"/>
      <c r="AU29" s="2873"/>
      <c r="AV29" s="2873"/>
      <c r="AX29" s="2875"/>
      <c r="AY29" s="2877"/>
      <c r="AZ29" s="2872"/>
      <c r="BA29" s="2872"/>
      <c r="BD29" s="1253"/>
    </row>
    <row r="30" spans="1:56" ht="13.5" customHeight="1" x14ac:dyDescent="0.25">
      <c r="B30" s="1295"/>
      <c r="C30" s="1295"/>
      <c r="D30" s="1295"/>
      <c r="E30" s="1295"/>
      <c r="F30" s="1295"/>
      <c r="K30" s="1357" t="s">
        <v>1150</v>
      </c>
      <c r="L30" s="1292"/>
      <c r="M30" s="1291"/>
      <c r="N30" s="1291"/>
      <c r="O30" s="1291"/>
      <c r="P30" s="1291"/>
      <c r="Q30" s="1291"/>
      <c r="R30" s="1291"/>
      <c r="S30" s="1291"/>
      <c r="T30" s="1291"/>
      <c r="U30" s="1252" t="s">
        <v>1100</v>
      </c>
      <c r="V30" s="1260">
        <v>4.9000000000000004</v>
      </c>
      <c r="W30" s="1260">
        <v>2.2999999999999998</v>
      </c>
      <c r="X30" s="1260">
        <v>1.4</v>
      </c>
      <c r="Y30" s="1260">
        <v>0.2</v>
      </c>
      <c r="Z30" s="1260">
        <v>0.2</v>
      </c>
      <c r="AA30" s="1260"/>
      <c r="AB30" s="1261"/>
      <c r="AC30" s="1260">
        <v>31.7</v>
      </c>
      <c r="AD30" s="1260">
        <v>40.700000000000003</v>
      </c>
      <c r="AE30" s="1252" t="s">
        <v>1100</v>
      </c>
      <c r="AF30" s="1260">
        <v>6.5</v>
      </c>
      <c r="AG30" s="1260">
        <v>0.5</v>
      </c>
      <c r="AH30" s="1260">
        <v>0.4</v>
      </c>
      <c r="AI30" s="1260"/>
      <c r="AJ30" s="1260"/>
      <c r="AK30" s="1260"/>
      <c r="AL30" s="1261"/>
      <c r="AM30" s="1260">
        <v>9.6999999999999993</v>
      </c>
      <c r="AN30" s="1260">
        <v>17</v>
      </c>
      <c r="AO30" s="2873"/>
      <c r="AP30" s="2873"/>
      <c r="AQ30" s="2873"/>
      <c r="AR30" s="2873"/>
      <c r="AS30" s="2873"/>
      <c r="AT30" s="2873"/>
      <c r="AU30" s="2873"/>
      <c r="AV30" s="2873"/>
      <c r="AX30" s="467"/>
      <c r="AY30" s="468"/>
      <c r="AZ30" s="469"/>
      <c r="BA30" s="469"/>
      <c r="BB30" s="469"/>
      <c r="BC30" s="473"/>
      <c r="BD30" s="1253"/>
    </row>
    <row r="31" spans="1:56" ht="13.5" customHeight="1" x14ac:dyDescent="0.25">
      <c r="A31" s="1357" t="s">
        <v>1151</v>
      </c>
      <c r="B31" s="1294"/>
      <c r="C31" s="1294"/>
      <c r="D31" s="1294"/>
      <c r="E31" s="1294"/>
      <c r="F31" s="1291"/>
      <c r="G31" s="1291"/>
      <c r="H31" s="1291"/>
      <c r="I31" s="1291"/>
      <c r="J31" s="1291"/>
      <c r="K31" s="1293" t="s">
        <v>53</v>
      </c>
      <c r="L31" s="1292"/>
      <c r="M31" s="1291"/>
      <c r="N31" s="1291"/>
      <c r="O31" s="1291"/>
      <c r="P31" s="1291"/>
      <c r="Q31" s="1291"/>
      <c r="R31" s="1291"/>
      <c r="S31" s="1291"/>
      <c r="T31" s="1291"/>
      <c r="U31" s="1252" t="s">
        <v>1104</v>
      </c>
      <c r="V31" s="1260">
        <v>3.1</v>
      </c>
      <c r="W31" s="1260">
        <v>0.3</v>
      </c>
      <c r="X31" s="1260"/>
      <c r="Y31" s="1260"/>
      <c r="Z31" s="1260"/>
      <c r="AA31" s="1260"/>
      <c r="AB31" s="1261"/>
      <c r="AC31" s="1261"/>
      <c r="AD31" s="1261">
        <v>3.4</v>
      </c>
      <c r="AE31" s="1252" t="s">
        <v>1104</v>
      </c>
      <c r="AF31" s="1260">
        <v>15.1</v>
      </c>
      <c r="AG31" s="1260">
        <v>1.2</v>
      </c>
      <c r="AH31" s="1260">
        <v>1.2</v>
      </c>
      <c r="AI31" s="1260">
        <v>0.1</v>
      </c>
      <c r="AJ31" s="1260"/>
      <c r="AK31" s="1260"/>
      <c r="AL31" s="1261"/>
      <c r="AM31" s="1260"/>
      <c r="AN31" s="1261">
        <v>17.600000000000001</v>
      </c>
      <c r="AO31" s="2873"/>
      <c r="AP31" s="2873"/>
      <c r="AQ31" s="2873"/>
      <c r="AR31" s="2873"/>
      <c r="AS31" s="2873"/>
      <c r="AT31" s="2873"/>
      <c r="AU31" s="2873"/>
      <c r="AV31" s="2873"/>
      <c r="AX31" s="467"/>
      <c r="AY31" s="468"/>
      <c r="AZ31" s="469"/>
      <c r="BA31" s="469"/>
      <c r="BB31" s="469"/>
      <c r="BC31" s="473"/>
      <c r="BD31" s="1253"/>
    </row>
    <row r="32" spans="1:56" ht="17.25" customHeight="1" thickBot="1" x14ac:dyDescent="0.3">
      <c r="A32" s="1292"/>
      <c r="B32" s="1292"/>
      <c r="C32" s="1292"/>
      <c r="D32" s="1292"/>
      <c r="E32" s="1292"/>
      <c r="F32" s="1291"/>
      <c r="G32" s="1290"/>
      <c r="H32" s="1290"/>
      <c r="I32" s="1290"/>
      <c r="J32" s="1290"/>
      <c r="K32" s="1289"/>
      <c r="L32" s="1288"/>
      <c r="M32" s="1288"/>
      <c r="N32" s="1288"/>
      <c r="O32" s="1288"/>
      <c r="P32" s="1288"/>
      <c r="Q32" s="1288"/>
      <c r="R32" s="1288"/>
      <c r="S32" s="1288"/>
      <c r="T32" s="1288"/>
      <c r="U32" s="1252" t="s">
        <v>1108</v>
      </c>
      <c r="V32" s="1260"/>
      <c r="W32" s="1260"/>
      <c r="X32" s="1260"/>
      <c r="Y32" s="1260"/>
      <c r="Z32" s="1261"/>
      <c r="AA32" s="1261"/>
      <c r="AB32" s="1261"/>
      <c r="AC32" s="1261"/>
      <c r="AD32" s="1261">
        <v>0</v>
      </c>
      <c r="AE32" s="1252" t="s">
        <v>1108</v>
      </c>
      <c r="AF32" s="1260">
        <v>3.8</v>
      </c>
      <c r="AG32" s="1260">
        <v>8</v>
      </c>
      <c r="AH32" s="1260">
        <v>7.2</v>
      </c>
      <c r="AI32" s="1260">
        <v>0.6</v>
      </c>
      <c r="AJ32" s="1261">
        <v>0.3</v>
      </c>
      <c r="AK32" s="1261"/>
      <c r="AL32" s="1261"/>
      <c r="AM32" s="1261"/>
      <c r="AN32" s="1261">
        <v>19.899999999999999</v>
      </c>
      <c r="AO32" s="1287"/>
      <c r="AP32" s="1287"/>
      <c r="AQ32" s="1287"/>
      <c r="AR32" s="1287"/>
      <c r="AS32" s="1287"/>
      <c r="AT32" s="1287"/>
      <c r="AU32" s="1283"/>
      <c r="AV32" s="1283"/>
      <c r="AX32" s="448" t="s">
        <v>1152</v>
      </c>
      <c r="AY32" s="476"/>
      <c r="AZ32" s="477"/>
      <c r="BA32" s="478"/>
      <c r="BB32" s="478"/>
      <c r="BC32" s="473"/>
      <c r="BD32" s="1253"/>
    </row>
    <row r="33" spans="1:56" ht="20.25" customHeight="1" thickBot="1" x14ac:dyDescent="0.3">
      <c r="A33" s="1281"/>
      <c r="B33" s="1286" t="s">
        <v>619</v>
      </c>
      <c r="C33" s="1286" t="s">
        <v>143</v>
      </c>
      <c r="D33" s="1286" t="s">
        <v>144</v>
      </c>
      <c r="E33" s="1286" t="s">
        <v>145</v>
      </c>
      <c r="F33" s="1286" t="s">
        <v>146</v>
      </c>
      <c r="G33" s="1286" t="s">
        <v>147</v>
      </c>
      <c r="H33" s="1286" t="s">
        <v>148</v>
      </c>
      <c r="I33" s="1286" t="s">
        <v>149</v>
      </c>
      <c r="J33" s="1286" t="s">
        <v>150</v>
      </c>
      <c r="K33" s="1284" t="s">
        <v>432</v>
      </c>
      <c r="L33" s="1280" t="s">
        <v>1059</v>
      </c>
      <c r="M33" s="1280" t="s">
        <v>1060</v>
      </c>
      <c r="N33" s="1280" t="s">
        <v>1061</v>
      </c>
      <c r="O33" s="1280" t="s">
        <v>1062</v>
      </c>
      <c r="P33" s="1280" t="s">
        <v>1063</v>
      </c>
      <c r="Q33" s="1280" t="s">
        <v>1064</v>
      </c>
      <c r="R33" s="1280" t="s">
        <v>1065</v>
      </c>
      <c r="S33" s="1280" t="s">
        <v>1066</v>
      </c>
      <c r="T33" s="1280" t="s">
        <v>445</v>
      </c>
      <c r="U33" s="1252" t="s">
        <v>1111</v>
      </c>
      <c r="V33" s="1260">
        <v>0.7</v>
      </c>
      <c r="W33" s="1260"/>
      <c r="X33" s="1260">
        <v>5.5</v>
      </c>
      <c r="Y33" s="1260">
        <v>10.3</v>
      </c>
      <c r="Z33" s="1260">
        <v>10.3</v>
      </c>
      <c r="AA33" s="1260">
        <v>0.3</v>
      </c>
      <c r="AB33" s="1260">
        <v>21.6</v>
      </c>
      <c r="AC33" s="1262"/>
      <c r="AD33" s="1262">
        <v>48.6</v>
      </c>
      <c r="AE33" s="1252" t="s">
        <v>1111</v>
      </c>
      <c r="AF33" s="1260"/>
      <c r="AG33" s="1260"/>
      <c r="AH33" s="1260"/>
      <c r="AI33" s="1260"/>
      <c r="AJ33" s="1260"/>
      <c r="AK33" s="1260"/>
      <c r="AL33" s="1260"/>
      <c r="AM33" s="1262"/>
      <c r="AN33" s="1262"/>
      <c r="AU33" s="1283"/>
      <c r="AV33" s="1283"/>
      <c r="AX33" s="479"/>
      <c r="AY33" s="480"/>
      <c r="AZ33" s="2888" t="s">
        <v>1153</v>
      </c>
      <c r="BA33" s="2888" t="s">
        <v>1154</v>
      </c>
      <c r="BB33" s="473"/>
      <c r="BC33" s="473"/>
      <c r="BD33" s="1253"/>
    </row>
    <row r="34" spans="1:56" x14ac:dyDescent="0.25">
      <c r="A34" s="1278" t="s">
        <v>1083</v>
      </c>
      <c r="B34" s="1272">
        <v>43.5</v>
      </c>
      <c r="C34" s="1272">
        <v>60.2</v>
      </c>
      <c r="D34" s="1272">
        <v>56.9</v>
      </c>
      <c r="E34" s="1272">
        <v>59.8</v>
      </c>
      <c r="F34" s="1272">
        <v>48.7</v>
      </c>
      <c r="G34" s="1272">
        <v>58.815792999999999</v>
      </c>
      <c r="H34" s="1272">
        <v>54.017000000000003</v>
      </c>
      <c r="I34" s="1272">
        <v>50.402999999999999</v>
      </c>
      <c r="J34" s="1272">
        <v>38</v>
      </c>
      <c r="K34" s="1252" t="s">
        <v>1070</v>
      </c>
      <c r="L34" s="1260">
        <v>43.4</v>
      </c>
      <c r="M34" s="1261"/>
      <c r="N34" s="1261"/>
      <c r="O34" s="1261"/>
      <c r="P34" s="1261"/>
      <c r="Q34" s="1261"/>
      <c r="R34" s="1261"/>
      <c r="S34" s="1261"/>
      <c r="T34" s="1261">
        <v>43.5</v>
      </c>
      <c r="U34" s="1252" t="s">
        <v>1114</v>
      </c>
      <c r="V34" s="1260"/>
      <c r="W34" s="1260"/>
      <c r="X34" s="1260">
        <v>0.2</v>
      </c>
      <c r="Y34" s="1260">
        <v>0.2</v>
      </c>
      <c r="Z34" s="1260">
        <v>0.2</v>
      </c>
      <c r="AA34" s="1260"/>
      <c r="AB34" s="1260"/>
      <c r="AC34" s="1262"/>
      <c r="AD34" s="1262">
        <v>0.6</v>
      </c>
      <c r="AE34" s="1252" t="s">
        <v>1114</v>
      </c>
      <c r="AF34" s="1260"/>
      <c r="AG34" s="1260">
        <v>1.7</v>
      </c>
      <c r="AH34" s="1260">
        <v>2.6</v>
      </c>
      <c r="AI34" s="1260">
        <v>2.2999999999999998</v>
      </c>
      <c r="AJ34" s="1260">
        <v>7.7</v>
      </c>
      <c r="AK34" s="1260">
        <v>0.2</v>
      </c>
      <c r="AL34" s="1260"/>
      <c r="AM34" s="1262"/>
      <c r="AN34" s="1262">
        <v>14.5</v>
      </c>
      <c r="AU34" s="1283"/>
      <c r="AV34" s="1283"/>
      <c r="AX34" s="479"/>
      <c r="AY34" s="481"/>
      <c r="AZ34" s="2888"/>
      <c r="BA34" s="2888"/>
      <c r="BB34" s="473"/>
      <c r="BC34" s="452"/>
      <c r="BD34" s="1253"/>
    </row>
    <row r="35" spans="1:56" x14ac:dyDescent="0.25">
      <c r="A35" s="1278" t="s">
        <v>1090</v>
      </c>
      <c r="B35" s="1272">
        <v>0</v>
      </c>
      <c r="C35" s="1272">
        <v>0</v>
      </c>
      <c r="D35" s="1272">
        <v>0</v>
      </c>
      <c r="E35" s="1272">
        <v>0</v>
      </c>
      <c r="F35" s="1272">
        <v>0.1</v>
      </c>
      <c r="G35" s="1272">
        <v>3.7492298999999993E-2</v>
      </c>
      <c r="H35" s="1272">
        <v>9.2999999999999999E-2</v>
      </c>
      <c r="I35" s="1272">
        <v>0.27400000000000002</v>
      </c>
      <c r="J35" s="1272">
        <v>0</v>
      </c>
      <c r="K35" s="1252" t="s">
        <v>1078</v>
      </c>
      <c r="L35" s="1260">
        <v>48.3</v>
      </c>
      <c r="M35" s="1260">
        <v>9.8000000000000007</v>
      </c>
      <c r="N35" s="1260">
        <v>24</v>
      </c>
      <c r="O35" s="1260">
        <v>24.1</v>
      </c>
      <c r="P35" s="1260">
        <v>64.900000000000006</v>
      </c>
      <c r="Q35" s="1260">
        <v>44</v>
      </c>
      <c r="R35" s="1260">
        <v>111</v>
      </c>
      <c r="S35" s="1261"/>
      <c r="T35" s="1261">
        <v>326</v>
      </c>
      <c r="U35" s="1252" t="s">
        <v>1091</v>
      </c>
      <c r="V35" s="1260"/>
      <c r="W35" s="1261"/>
      <c r="X35" s="1261"/>
      <c r="Y35" s="1261"/>
      <c r="Z35" s="1261"/>
      <c r="AA35" s="1261"/>
      <c r="AB35" s="1261"/>
      <c r="AC35" s="1260">
        <v>5.2</v>
      </c>
      <c r="AD35" s="1260">
        <v>5.2</v>
      </c>
      <c r="AE35" s="1252" t="s">
        <v>1119</v>
      </c>
      <c r="AF35" s="1260"/>
      <c r="AG35" s="1260"/>
      <c r="AH35" s="1260"/>
      <c r="AI35" s="1260"/>
      <c r="AJ35" s="1260">
        <v>1.2</v>
      </c>
      <c r="AK35" s="1260">
        <v>1</v>
      </c>
      <c r="AL35" s="1260"/>
      <c r="AM35" s="1262">
        <v>2.2000000000000002</v>
      </c>
      <c r="AN35" s="1262">
        <v>4.3</v>
      </c>
      <c r="AU35" s="1283"/>
      <c r="AV35" s="1283"/>
      <c r="AZ35" s="2888"/>
      <c r="BA35" s="2888"/>
      <c r="BB35" s="473"/>
      <c r="BC35" s="452"/>
      <c r="BD35" s="1253"/>
    </row>
    <row r="36" spans="1:56" ht="23.25" thickBot="1" x14ac:dyDescent="0.3">
      <c r="A36" s="1252" t="s">
        <v>1155</v>
      </c>
      <c r="B36" s="1277">
        <v>21.4</v>
      </c>
      <c r="C36" s="1277">
        <v>19.3</v>
      </c>
      <c r="D36" s="1277">
        <v>21.6</v>
      </c>
      <c r="E36" s="1277">
        <v>21.2</v>
      </c>
      <c r="F36" s="1277">
        <v>20.8</v>
      </c>
      <c r="G36" s="1277">
        <v>18.862664079754332</v>
      </c>
      <c r="H36" s="1277">
        <v>16.753</v>
      </c>
      <c r="I36" s="1277">
        <v>17.824999999999999</v>
      </c>
      <c r="J36" s="1277">
        <v>18.3</v>
      </c>
      <c r="K36" s="1252" t="s">
        <v>1156</v>
      </c>
      <c r="L36" s="1260">
        <v>16.3</v>
      </c>
      <c r="M36" s="1260">
        <v>1.6</v>
      </c>
      <c r="N36" s="1260">
        <v>1.2</v>
      </c>
      <c r="O36" s="1261"/>
      <c r="P36" s="1261"/>
      <c r="Q36" s="1261"/>
      <c r="R36" s="1261"/>
      <c r="S36" s="1261"/>
      <c r="T36" s="1261">
        <v>19.2</v>
      </c>
      <c r="U36" s="1257" t="s">
        <v>411</v>
      </c>
      <c r="V36" s="1256"/>
      <c r="W36" s="1256"/>
      <c r="X36" s="1256"/>
      <c r="Y36" s="1256"/>
      <c r="Z36" s="1256"/>
      <c r="AA36" s="1256"/>
      <c r="AB36" s="1256"/>
      <c r="AC36" s="1256">
        <v>6.1</v>
      </c>
      <c r="AD36" s="1256">
        <v>6.1</v>
      </c>
      <c r="AE36" s="1252" t="s">
        <v>1091</v>
      </c>
      <c r="AF36" s="1260"/>
      <c r="AG36" s="1261"/>
      <c r="AH36" s="1261"/>
      <c r="AI36" s="1261"/>
      <c r="AJ36" s="1261"/>
      <c r="AK36" s="1261"/>
      <c r="AL36" s="1261"/>
      <c r="AM36" s="1260">
        <v>18.7</v>
      </c>
      <c r="AN36" s="1260">
        <v>18.7</v>
      </c>
      <c r="AU36" s="1283"/>
      <c r="AV36" s="1283"/>
      <c r="AZ36" s="2888"/>
      <c r="BA36" s="2888"/>
      <c r="BB36" s="452"/>
      <c r="BC36" s="481"/>
      <c r="BD36" s="1253"/>
    </row>
    <row r="37" spans="1:56" ht="12.75" customHeight="1" thickBot="1" x14ac:dyDescent="0.3">
      <c r="A37" s="1278" t="s">
        <v>1157</v>
      </c>
      <c r="B37" s="1277">
        <v>5.0999999999999996</v>
      </c>
      <c r="C37" s="1277">
        <v>5.9</v>
      </c>
      <c r="D37" s="1277">
        <v>5.5</v>
      </c>
      <c r="E37" s="1277">
        <v>5.2</v>
      </c>
      <c r="F37" s="1277">
        <v>5.0999999999999996</v>
      </c>
      <c r="G37" s="1277">
        <v>5.103887185755358</v>
      </c>
      <c r="H37" s="1277">
        <v>4.875</v>
      </c>
      <c r="I37" s="1277">
        <v>4.7469999999999999</v>
      </c>
      <c r="J37" s="1277">
        <v>3.9</v>
      </c>
      <c r="K37" s="1252" t="s">
        <v>1081</v>
      </c>
      <c r="L37" s="1260">
        <v>3.2</v>
      </c>
      <c r="M37" s="1260">
        <v>0.6</v>
      </c>
      <c r="N37" s="1260">
        <v>0.9</v>
      </c>
      <c r="O37" s="1260">
        <v>0.3</v>
      </c>
      <c r="P37" s="1260">
        <v>4</v>
      </c>
      <c r="Q37" s="1260"/>
      <c r="R37" s="1261"/>
      <c r="S37" s="1261"/>
      <c r="T37" s="1261">
        <v>9</v>
      </c>
      <c r="U37" s="1255" t="s">
        <v>1129</v>
      </c>
      <c r="V37" s="1254">
        <v>8.6999999999999993</v>
      </c>
      <c r="W37" s="1254">
        <v>2.6</v>
      </c>
      <c r="X37" s="1254">
        <v>7.1</v>
      </c>
      <c r="Y37" s="1254">
        <v>10.7</v>
      </c>
      <c r="Z37" s="1254">
        <v>10.7</v>
      </c>
      <c r="AA37" s="1254">
        <v>0.3</v>
      </c>
      <c r="AB37" s="1254">
        <v>21.6</v>
      </c>
      <c r="AC37" s="1254">
        <v>42.9</v>
      </c>
      <c r="AD37" s="1254">
        <v>104.6</v>
      </c>
      <c r="AE37" s="1257" t="s">
        <v>411</v>
      </c>
      <c r="AF37" s="1256"/>
      <c r="AG37" s="1256"/>
      <c r="AH37" s="1256"/>
      <c r="AI37" s="1256"/>
      <c r="AJ37" s="1256"/>
      <c r="AK37" s="1256"/>
      <c r="AL37" s="1256"/>
      <c r="AM37" s="1256"/>
      <c r="AN37" s="1256"/>
      <c r="AU37" s="1283"/>
      <c r="AV37" s="1283"/>
      <c r="AZ37" s="2888"/>
      <c r="BA37" s="2888"/>
      <c r="BB37" s="481"/>
      <c r="BC37" s="481"/>
      <c r="BD37" s="1253"/>
    </row>
    <row r="38" spans="1:56" ht="13.5" customHeight="1" x14ac:dyDescent="0.25">
      <c r="A38" s="1278" t="s">
        <v>1158</v>
      </c>
      <c r="B38" s="1277"/>
      <c r="C38" s="1277"/>
      <c r="D38" s="1277"/>
      <c r="E38" s="1277"/>
      <c r="F38" s="1277"/>
      <c r="G38" s="1277"/>
      <c r="H38" s="1277"/>
      <c r="I38" s="1277"/>
      <c r="J38" s="1277"/>
      <c r="K38" s="1252" t="s">
        <v>1156</v>
      </c>
      <c r="L38" s="1260">
        <v>2</v>
      </c>
      <c r="M38" s="1261">
        <v>0.5</v>
      </c>
      <c r="N38" s="1261">
        <v>0.1</v>
      </c>
      <c r="O38" s="1261"/>
      <c r="P38" s="1261"/>
      <c r="Q38" s="1261"/>
      <c r="R38" s="1261"/>
      <c r="S38" s="1261"/>
      <c r="T38" s="1261">
        <v>2.6</v>
      </c>
      <c r="U38" s="1252" t="s">
        <v>1130</v>
      </c>
      <c r="V38" s="1251">
        <v>-5</v>
      </c>
      <c r="W38" s="1251">
        <v>-7.7</v>
      </c>
      <c r="X38" s="1251">
        <v>-1.7</v>
      </c>
      <c r="Y38" s="1251">
        <v>0.4</v>
      </c>
      <c r="Z38" s="1251">
        <v>-0.7</v>
      </c>
      <c r="AA38" s="1251"/>
      <c r="AB38" s="1250"/>
      <c r="AC38" s="1251"/>
      <c r="AD38" s="1250">
        <v>-14.7</v>
      </c>
      <c r="AE38" s="1255" t="s">
        <v>1129</v>
      </c>
      <c r="AF38" s="1254">
        <v>25.4</v>
      </c>
      <c r="AG38" s="1254">
        <v>11.3</v>
      </c>
      <c r="AH38" s="1254">
        <v>11.4</v>
      </c>
      <c r="AI38" s="1254">
        <v>3</v>
      </c>
      <c r="AJ38" s="1254">
        <v>9.1999999999999993</v>
      </c>
      <c r="AK38" s="1254">
        <v>1.2</v>
      </c>
      <c r="AL38" s="1254"/>
      <c r="AM38" s="1254">
        <v>30.5</v>
      </c>
      <c r="AN38" s="1254">
        <v>92</v>
      </c>
      <c r="AU38" s="1279"/>
      <c r="AV38" s="1279"/>
      <c r="AZ38" s="2888"/>
      <c r="BA38" s="2888"/>
      <c r="BC38" s="452"/>
      <c r="BD38" s="1253"/>
    </row>
    <row r="39" spans="1:56" ht="15" customHeight="1" x14ac:dyDescent="0.25">
      <c r="A39" s="1278" t="s">
        <v>1159</v>
      </c>
      <c r="B39" s="1272">
        <v>22.7</v>
      </c>
      <c r="C39" s="1272">
        <v>21.4</v>
      </c>
      <c r="D39" s="1272">
        <v>23.7</v>
      </c>
      <c r="E39" s="1272">
        <v>25.3</v>
      </c>
      <c r="F39" s="1272">
        <v>25.6</v>
      </c>
      <c r="G39" s="1272">
        <v>27.261753652945249</v>
      </c>
      <c r="H39" s="1272">
        <v>27.413</v>
      </c>
      <c r="I39" s="1272">
        <v>25.257999999999999</v>
      </c>
      <c r="J39" s="1272">
        <v>27.5</v>
      </c>
      <c r="K39" s="1252" t="s">
        <v>1084</v>
      </c>
      <c r="L39" s="1260">
        <v>72.599999999999994</v>
      </c>
      <c r="M39" s="1261"/>
      <c r="N39" s="1261"/>
      <c r="O39" s="1261"/>
      <c r="P39" s="1261"/>
      <c r="Q39" s="1261"/>
      <c r="R39" s="1261"/>
      <c r="S39" s="1260">
        <v>20.2</v>
      </c>
      <c r="T39" s="1260">
        <v>92.9</v>
      </c>
      <c r="AE39" s="1252" t="s">
        <v>1130</v>
      </c>
      <c r="AF39" s="1251">
        <v>8.4</v>
      </c>
      <c r="AG39" s="1251">
        <v>2.5</v>
      </c>
      <c r="AH39" s="1251">
        <v>1</v>
      </c>
      <c r="AI39" s="1251">
        <v>0.4</v>
      </c>
      <c r="AJ39" s="1251">
        <v>0.6</v>
      </c>
      <c r="AK39" s="1251"/>
      <c r="AL39" s="1250">
        <v>0.1</v>
      </c>
      <c r="AM39" s="1251"/>
      <c r="AN39" s="1250">
        <v>13.1</v>
      </c>
      <c r="AU39" s="1282"/>
      <c r="AV39" s="1282"/>
      <c r="AX39" s="482"/>
      <c r="AY39" s="483"/>
      <c r="AZ39" s="484" t="s">
        <v>1086</v>
      </c>
      <c r="BA39" s="484" t="s">
        <v>1097</v>
      </c>
      <c r="BB39" s="481"/>
      <c r="BC39" s="452"/>
      <c r="BD39" s="1253"/>
    </row>
    <row r="40" spans="1:56" ht="13.5" customHeight="1" thickBot="1" x14ac:dyDescent="0.3">
      <c r="A40" s="1278" t="s">
        <v>1160</v>
      </c>
      <c r="B40" s="1277">
        <v>1</v>
      </c>
      <c r="C40" s="1277">
        <v>2</v>
      </c>
      <c r="D40" s="1277">
        <v>1.8</v>
      </c>
      <c r="E40" s="1277">
        <v>1.8</v>
      </c>
      <c r="F40" s="1277">
        <v>2</v>
      </c>
      <c r="G40" s="1277">
        <v>4.7228104132018691</v>
      </c>
      <c r="H40" s="1277">
        <v>5.5529999999999999</v>
      </c>
      <c r="I40" s="1277">
        <v>4.4249999999999998</v>
      </c>
      <c r="J40" s="1277">
        <v>6.1</v>
      </c>
      <c r="K40" s="1252" t="s">
        <v>1091</v>
      </c>
      <c r="L40" s="1260"/>
      <c r="M40" s="1261"/>
      <c r="N40" s="1261"/>
      <c r="O40" s="1261"/>
      <c r="P40" s="1261"/>
      <c r="Q40" s="1261"/>
      <c r="R40" s="1261"/>
      <c r="S40" s="1260">
        <v>70</v>
      </c>
      <c r="T40" s="1260">
        <v>70</v>
      </c>
      <c r="AU40" s="1279"/>
      <c r="AV40" s="1279"/>
      <c r="AX40" s="2889" t="s">
        <v>1086</v>
      </c>
      <c r="AY40" s="2876" t="s">
        <v>1161</v>
      </c>
      <c r="AZ40" s="2891">
        <v>158596.70000000001</v>
      </c>
      <c r="BA40" s="2891">
        <v>162489.29999999999</v>
      </c>
      <c r="BB40" s="481"/>
      <c r="BC40" s="452"/>
      <c r="BD40" s="1253"/>
    </row>
    <row r="41" spans="1:56" ht="18.75" thickBot="1" x14ac:dyDescent="0.3">
      <c r="A41" s="1278" t="s">
        <v>1162</v>
      </c>
      <c r="B41" s="1277">
        <v>3</v>
      </c>
      <c r="C41" s="1277">
        <v>1.7</v>
      </c>
      <c r="D41" s="1277">
        <v>1.8</v>
      </c>
      <c r="E41" s="1277">
        <v>1.8</v>
      </c>
      <c r="F41" s="1277">
        <v>0.2</v>
      </c>
      <c r="G41" s="1277">
        <v>0.1997528425764023</v>
      </c>
      <c r="H41" s="1277">
        <v>0.2</v>
      </c>
      <c r="I41" s="1277">
        <v>0.216</v>
      </c>
      <c r="J41" s="1277">
        <v>0.2</v>
      </c>
      <c r="K41" s="1257" t="s">
        <v>1094</v>
      </c>
      <c r="L41" s="1256"/>
      <c r="M41" s="1256"/>
      <c r="N41" s="1256"/>
      <c r="O41" s="1256"/>
      <c r="P41" s="1256"/>
      <c r="Q41" s="1256"/>
      <c r="R41" s="1256"/>
      <c r="S41" s="1256">
        <v>74.3</v>
      </c>
      <c r="T41" s="1256">
        <v>74.3</v>
      </c>
      <c r="U41" s="1281" t="s">
        <v>1056</v>
      </c>
      <c r="V41" s="1280" t="s">
        <v>1059</v>
      </c>
      <c r="W41" s="1280" t="s">
        <v>1060</v>
      </c>
      <c r="X41" s="1280" t="s">
        <v>1061</v>
      </c>
      <c r="Y41" s="1280" t="s">
        <v>1062</v>
      </c>
      <c r="Z41" s="1280" t="s">
        <v>1063</v>
      </c>
      <c r="AA41" s="1280" t="s">
        <v>1064</v>
      </c>
      <c r="AB41" s="1280" t="s">
        <v>1065</v>
      </c>
      <c r="AC41" s="1280" t="s">
        <v>1066</v>
      </c>
      <c r="AD41" s="1280" t="s">
        <v>445</v>
      </c>
      <c r="AE41" s="1281" t="s">
        <v>1163</v>
      </c>
      <c r="AF41" s="1280" t="s">
        <v>1059</v>
      </c>
      <c r="AG41" s="1280" t="s">
        <v>1060</v>
      </c>
      <c r="AH41" s="1280" t="s">
        <v>1061</v>
      </c>
      <c r="AI41" s="1280" t="s">
        <v>1062</v>
      </c>
      <c r="AJ41" s="1280" t="s">
        <v>1063</v>
      </c>
      <c r="AK41" s="1280" t="s">
        <v>1064</v>
      </c>
      <c r="AL41" s="1280" t="s">
        <v>1065</v>
      </c>
      <c r="AM41" s="1280" t="s">
        <v>1066</v>
      </c>
      <c r="AN41" s="1280" t="s">
        <v>445</v>
      </c>
      <c r="AU41" s="1279"/>
      <c r="AV41" s="1279"/>
      <c r="AX41" s="2890"/>
      <c r="AY41" s="2877"/>
      <c r="AZ41" s="2892"/>
      <c r="BA41" s="2892"/>
      <c r="BB41" s="452"/>
      <c r="BC41" s="452"/>
      <c r="BD41" s="1253"/>
    </row>
    <row r="42" spans="1:56" ht="15" customHeight="1" x14ac:dyDescent="0.25">
      <c r="A42" s="1252" t="s">
        <v>1164</v>
      </c>
      <c r="B42" s="1277">
        <v>0.3</v>
      </c>
      <c r="C42" s="1277">
        <v>0.4</v>
      </c>
      <c r="D42" s="1277">
        <v>0.4</v>
      </c>
      <c r="E42" s="1277">
        <v>2.4</v>
      </c>
      <c r="F42" s="1277">
        <v>1.7</v>
      </c>
      <c r="G42" s="1277">
        <v>2.80350238151666</v>
      </c>
      <c r="H42" s="1277">
        <v>2.948</v>
      </c>
      <c r="I42" s="1277">
        <v>3.0649999999999999</v>
      </c>
      <c r="J42" s="1277">
        <v>5.0999999999999996</v>
      </c>
      <c r="K42" s="1255" t="s">
        <v>1095</v>
      </c>
      <c r="L42" s="1254">
        <v>167.6</v>
      </c>
      <c r="M42" s="1254">
        <v>10.4</v>
      </c>
      <c r="N42" s="1254">
        <v>24.9</v>
      </c>
      <c r="O42" s="1254">
        <v>24.4</v>
      </c>
      <c r="P42" s="1254">
        <v>68.900000000000006</v>
      </c>
      <c r="Q42" s="1254">
        <v>44</v>
      </c>
      <c r="R42" s="1254">
        <v>111</v>
      </c>
      <c r="S42" s="1254">
        <v>164.5</v>
      </c>
      <c r="T42" s="1254">
        <v>615.70000000000005</v>
      </c>
      <c r="U42" s="1252" t="s">
        <v>1070</v>
      </c>
      <c r="V42" s="1260">
        <v>1.5</v>
      </c>
      <c r="W42" s="1261" t="s">
        <v>1071</v>
      </c>
      <c r="X42" s="1261" t="s">
        <v>1071</v>
      </c>
      <c r="Y42" s="1261" t="s">
        <v>1071</v>
      </c>
      <c r="Z42" s="1261" t="s">
        <v>1071</v>
      </c>
      <c r="AA42" s="1261" t="s">
        <v>1071</v>
      </c>
      <c r="AB42" s="1261" t="s">
        <v>1071</v>
      </c>
      <c r="AC42" s="1261" t="s">
        <v>1071</v>
      </c>
      <c r="AD42" s="1261">
        <v>1.5</v>
      </c>
      <c r="AE42" s="1252" t="s">
        <v>1070</v>
      </c>
      <c r="AF42" s="1260">
        <v>0.3</v>
      </c>
      <c r="AG42" s="1261" t="s">
        <v>1071</v>
      </c>
      <c r="AH42" s="1261" t="s">
        <v>1071</v>
      </c>
      <c r="AI42" s="1261" t="s">
        <v>1071</v>
      </c>
      <c r="AJ42" s="1261" t="s">
        <v>1071</v>
      </c>
      <c r="AK42" s="1261" t="s">
        <v>1071</v>
      </c>
      <c r="AL42" s="1261" t="s">
        <v>1071</v>
      </c>
      <c r="AM42" s="1261" t="s">
        <v>1071</v>
      </c>
      <c r="AN42" s="1261">
        <v>0.3</v>
      </c>
      <c r="AU42" s="1267"/>
      <c r="AV42" s="1267"/>
      <c r="BC42" s="452"/>
      <c r="BD42" s="1253"/>
    </row>
    <row r="43" spans="1:56" x14ac:dyDescent="0.25">
      <c r="A43" s="1278" t="s">
        <v>1165</v>
      </c>
      <c r="B43" s="1277">
        <v>0</v>
      </c>
      <c r="C43" s="1277">
        <v>0</v>
      </c>
      <c r="D43" s="1277">
        <v>0</v>
      </c>
      <c r="E43" s="1277">
        <v>0</v>
      </c>
      <c r="F43" s="1277">
        <v>0</v>
      </c>
      <c r="G43" s="1277">
        <v>0</v>
      </c>
      <c r="H43" s="1277">
        <v>0</v>
      </c>
      <c r="I43" s="1277">
        <v>0</v>
      </c>
      <c r="J43" s="1277">
        <v>0</v>
      </c>
      <c r="L43" s="1276"/>
      <c r="M43" s="1276"/>
      <c r="N43" s="1276"/>
      <c r="O43" s="1276"/>
      <c r="P43" s="1276"/>
      <c r="Q43" s="1276"/>
      <c r="R43" s="1276"/>
      <c r="S43" s="1276"/>
      <c r="T43" s="1276"/>
      <c r="U43" s="1252" t="s">
        <v>1078</v>
      </c>
      <c r="V43" s="1260">
        <v>2.8</v>
      </c>
      <c r="W43" s="1260">
        <v>0.8</v>
      </c>
      <c r="X43" s="1260">
        <v>4.0999999999999996</v>
      </c>
      <c r="Y43" s="1260">
        <v>3.8</v>
      </c>
      <c r="Z43" s="1260">
        <v>12.4</v>
      </c>
      <c r="AA43" s="1260">
        <v>10.6</v>
      </c>
      <c r="AB43" s="1260">
        <v>14.9</v>
      </c>
      <c r="AC43" s="1261"/>
      <c r="AD43" s="1261">
        <v>49.4</v>
      </c>
      <c r="AE43" s="1252" t="s">
        <v>1078</v>
      </c>
      <c r="AF43" s="1260">
        <v>1</v>
      </c>
      <c r="AG43" s="1260">
        <v>0.3</v>
      </c>
      <c r="AH43" s="1260">
        <v>0.4</v>
      </c>
      <c r="AI43" s="1260">
        <v>0.2</v>
      </c>
      <c r="AJ43" s="1260">
        <v>0.9</v>
      </c>
      <c r="AK43" s="1260">
        <v>0.2</v>
      </c>
      <c r="AL43" s="1260">
        <v>0.2</v>
      </c>
      <c r="AM43" s="1261"/>
      <c r="AN43" s="1261">
        <v>3.2</v>
      </c>
      <c r="AU43" s="1267"/>
      <c r="AV43" s="1267"/>
      <c r="AX43" s="448" t="s">
        <v>1166</v>
      </c>
      <c r="AY43" s="452"/>
      <c r="AZ43" s="486"/>
      <c r="BA43" s="487"/>
      <c r="BB43" s="487"/>
      <c r="BC43" s="452"/>
      <c r="BD43" s="1253"/>
    </row>
    <row r="44" spans="1:56" ht="22.5" x14ac:dyDescent="0.25">
      <c r="A44" s="1252" t="s">
        <v>1167</v>
      </c>
      <c r="B44" s="1272">
        <v>97</v>
      </c>
      <c r="C44" s="1272">
        <v>111</v>
      </c>
      <c r="D44" s="1272">
        <v>111.8</v>
      </c>
      <c r="E44" s="1272">
        <v>117.5</v>
      </c>
      <c r="F44" s="1272">
        <v>104.2</v>
      </c>
      <c r="G44" s="1272">
        <v>117.80765585474987</v>
      </c>
      <c r="H44" s="1272">
        <v>111.851</v>
      </c>
      <c r="I44" s="1272">
        <v>106.212</v>
      </c>
      <c r="J44" s="1272">
        <v>99.1</v>
      </c>
      <c r="K44" s="1252" t="s">
        <v>1100</v>
      </c>
      <c r="L44" s="1260">
        <v>15.7</v>
      </c>
      <c r="M44" s="1260">
        <v>6.2</v>
      </c>
      <c r="N44" s="1260">
        <v>6.8</v>
      </c>
      <c r="O44" s="1260">
        <v>0.7</v>
      </c>
      <c r="P44" s="1260">
        <v>0.3</v>
      </c>
      <c r="Q44" s="1260"/>
      <c r="R44" s="1261"/>
      <c r="S44" s="1260">
        <v>149.19999999999999</v>
      </c>
      <c r="T44" s="1260">
        <v>178.8</v>
      </c>
      <c r="U44" s="1252" t="s">
        <v>1081</v>
      </c>
      <c r="V44" s="1260">
        <v>0.3</v>
      </c>
      <c r="W44" s="1260"/>
      <c r="X44" s="1260"/>
      <c r="Y44" s="1260"/>
      <c r="Z44" s="1260"/>
      <c r="AA44" s="1260"/>
      <c r="AB44" s="1261"/>
      <c r="AC44" s="1261"/>
      <c r="AD44" s="1261">
        <v>0.4</v>
      </c>
      <c r="AE44" s="1252" t="s">
        <v>1081</v>
      </c>
      <c r="AF44" s="1260">
        <v>0.4</v>
      </c>
      <c r="AG44" s="1260"/>
      <c r="AH44" s="1260"/>
      <c r="AI44" s="1260"/>
      <c r="AJ44" s="1260">
        <v>3.3</v>
      </c>
      <c r="AK44" s="1260"/>
      <c r="AL44" s="1261"/>
      <c r="AM44" s="1261"/>
      <c r="AN44" s="1261">
        <v>3.6</v>
      </c>
      <c r="AU44" s="1267"/>
      <c r="AV44" s="1267"/>
      <c r="BC44" s="452"/>
      <c r="BD44" s="1253"/>
    </row>
    <row r="45" spans="1:56" x14ac:dyDescent="0.25">
      <c r="A45" s="1252"/>
      <c r="B45" s="1275"/>
      <c r="C45" s="1275"/>
      <c r="D45" s="1275"/>
      <c r="E45" s="1275"/>
      <c r="F45" s="1275"/>
      <c r="G45" s="1275"/>
      <c r="H45" s="1275"/>
      <c r="I45" s="1275"/>
      <c r="J45" s="1275"/>
      <c r="K45" s="1252" t="s">
        <v>1156</v>
      </c>
      <c r="L45" s="1260">
        <v>2.2000000000000002</v>
      </c>
      <c r="M45" s="1260">
        <v>1.1000000000000001</v>
      </c>
      <c r="N45" s="1260">
        <v>0.6</v>
      </c>
      <c r="O45" s="1261"/>
      <c r="P45" s="1261"/>
      <c r="Q45" s="1261"/>
      <c r="R45" s="1261"/>
      <c r="S45" s="1261"/>
      <c r="T45" s="1261">
        <v>4</v>
      </c>
      <c r="U45" s="1252" t="s">
        <v>1084</v>
      </c>
      <c r="V45" s="1260">
        <v>7.5</v>
      </c>
      <c r="W45" s="1261"/>
      <c r="X45" s="1261"/>
      <c r="Y45" s="1261"/>
      <c r="Z45" s="1261"/>
      <c r="AA45" s="1261"/>
      <c r="AB45" s="1261"/>
      <c r="AC45" s="1260"/>
      <c r="AD45" s="1260">
        <v>7.5</v>
      </c>
      <c r="AE45" s="1252" t="s">
        <v>1084</v>
      </c>
      <c r="AF45" s="1260">
        <v>0.4</v>
      </c>
      <c r="AG45" s="1261"/>
      <c r="AH45" s="1261"/>
      <c r="AI45" s="1261"/>
      <c r="AJ45" s="1261"/>
      <c r="AK45" s="1261"/>
      <c r="AL45" s="1261"/>
      <c r="AM45" s="1260"/>
      <c r="AN45" s="1260">
        <v>0.4</v>
      </c>
      <c r="AU45" s="1267"/>
      <c r="AV45" s="1267"/>
      <c r="AX45" s="2878" t="s">
        <v>1168</v>
      </c>
      <c r="AY45" s="2879"/>
      <c r="AZ45" s="2879"/>
      <c r="BA45" s="2879"/>
      <c r="BB45" s="2880"/>
      <c r="BC45" s="452"/>
      <c r="BD45" s="1253"/>
    </row>
    <row r="46" spans="1:56" ht="18" customHeight="1" x14ac:dyDescent="0.25">
      <c r="A46" s="2887" t="s">
        <v>1169</v>
      </c>
      <c r="B46" s="1272">
        <v>-28.4</v>
      </c>
      <c r="C46" s="1272">
        <v>-46.4</v>
      </c>
      <c r="D46" s="1272">
        <v>-52.9</v>
      </c>
      <c r="E46" s="1272">
        <v>-58.1</v>
      </c>
      <c r="F46" s="1272">
        <v>-44.5</v>
      </c>
      <c r="G46" s="1272">
        <v>-53.181605620749892</v>
      </c>
      <c r="H46" s="1272">
        <v>-52.765000000000001</v>
      </c>
      <c r="I46" s="1272">
        <v>-39.843000000000004</v>
      </c>
      <c r="J46" s="1272">
        <v>-31.8</v>
      </c>
      <c r="K46" s="1252" t="s">
        <v>1104</v>
      </c>
      <c r="L46" s="1260">
        <v>30.5</v>
      </c>
      <c r="M46" s="1260">
        <v>4.3</v>
      </c>
      <c r="N46" s="1260">
        <v>1.9</v>
      </c>
      <c r="O46" s="1260">
        <v>0.1</v>
      </c>
      <c r="P46" s="1260">
        <v>1.4</v>
      </c>
      <c r="Q46" s="1260"/>
      <c r="R46" s="1261"/>
      <c r="S46" s="1261"/>
      <c r="T46" s="1261">
        <v>38.200000000000003</v>
      </c>
      <c r="U46" s="1252" t="s">
        <v>1091</v>
      </c>
      <c r="V46" s="1260"/>
      <c r="W46" s="1261"/>
      <c r="X46" s="1261"/>
      <c r="Y46" s="1261"/>
      <c r="Z46" s="1261"/>
      <c r="AA46" s="1261"/>
      <c r="AB46" s="1261"/>
      <c r="AC46" s="1260">
        <v>2.8</v>
      </c>
      <c r="AD46" s="1260">
        <v>2.8</v>
      </c>
      <c r="AE46" s="1252" t="s">
        <v>1091</v>
      </c>
      <c r="AF46" s="1260"/>
      <c r="AG46" s="1261"/>
      <c r="AH46" s="1261"/>
      <c r="AI46" s="1261"/>
      <c r="AJ46" s="1261"/>
      <c r="AK46" s="1261"/>
      <c r="AL46" s="1261"/>
      <c r="AM46" s="1260">
        <v>2.4</v>
      </c>
      <c r="AN46" s="1260">
        <v>2.4</v>
      </c>
      <c r="AU46" s="1270"/>
      <c r="AV46" s="1270"/>
      <c r="AX46" s="2881"/>
      <c r="AY46" s="2882"/>
      <c r="AZ46" s="2882"/>
      <c r="BA46" s="2882"/>
      <c r="BB46" s="2883"/>
      <c r="BC46" s="452"/>
      <c r="BD46" s="1253"/>
    </row>
    <row r="47" spans="1:56" ht="15" customHeight="1" x14ac:dyDescent="0.25">
      <c r="A47" s="2887"/>
      <c r="B47" s="1272"/>
      <c r="C47" s="1272"/>
      <c r="D47" s="1272"/>
      <c r="E47" s="1272"/>
      <c r="F47" s="1272"/>
      <c r="G47" s="1272"/>
      <c r="H47" s="1272"/>
      <c r="I47" s="1272"/>
      <c r="J47" s="1272"/>
      <c r="K47" s="1252" t="s">
        <v>1156</v>
      </c>
      <c r="L47" s="1260">
        <v>5.4</v>
      </c>
      <c r="M47" s="1260">
        <v>2.2999999999999998</v>
      </c>
      <c r="N47" s="1260">
        <v>0.2</v>
      </c>
      <c r="O47" s="1261"/>
      <c r="P47" s="1261"/>
      <c r="Q47" s="1261"/>
      <c r="R47" s="1261"/>
      <c r="S47" s="1261"/>
      <c r="T47" s="1261">
        <v>7.9</v>
      </c>
      <c r="U47" s="1255" t="s">
        <v>1095</v>
      </c>
      <c r="V47" s="1254">
        <v>12.1</v>
      </c>
      <c r="W47" s="1254">
        <v>0.8</v>
      </c>
      <c r="X47" s="1254">
        <v>4.0999999999999996</v>
      </c>
      <c r="Y47" s="1254">
        <v>3.8</v>
      </c>
      <c r="Z47" s="1254">
        <v>12.4</v>
      </c>
      <c r="AA47" s="1254">
        <v>10.6</v>
      </c>
      <c r="AB47" s="1254">
        <v>14.9</v>
      </c>
      <c r="AC47" s="1254">
        <v>2.8</v>
      </c>
      <c r="AD47" s="1254">
        <v>61.5</v>
      </c>
      <c r="AE47" s="1255" t="s">
        <v>1095</v>
      </c>
      <c r="AF47" s="1254">
        <v>2</v>
      </c>
      <c r="AG47" s="1254">
        <v>0.3</v>
      </c>
      <c r="AH47" s="1254">
        <v>0.5</v>
      </c>
      <c r="AI47" s="1254">
        <v>0.2</v>
      </c>
      <c r="AJ47" s="1254">
        <v>4.0999999999999996</v>
      </c>
      <c r="AK47" s="1254">
        <v>0.2</v>
      </c>
      <c r="AL47" s="1254">
        <v>0.2</v>
      </c>
      <c r="AM47" s="1254">
        <v>2.4</v>
      </c>
      <c r="AN47" s="1254">
        <v>9.9</v>
      </c>
      <c r="AU47" s="1267"/>
      <c r="AV47" s="1267"/>
      <c r="AX47" s="2881"/>
      <c r="AY47" s="2882"/>
      <c r="AZ47" s="2882"/>
      <c r="BA47" s="2882"/>
      <c r="BB47" s="2883"/>
      <c r="BC47" s="452"/>
      <c r="BD47" s="1253"/>
    </row>
    <row r="48" spans="1:56" ht="15" customHeight="1" x14ac:dyDescent="0.25">
      <c r="A48" s="1274" t="s">
        <v>445</v>
      </c>
      <c r="B48" s="1273">
        <v>68.599999999999994</v>
      </c>
      <c r="C48" s="1273">
        <v>64.7</v>
      </c>
      <c r="D48" s="1273">
        <v>58.9</v>
      </c>
      <c r="E48" s="1273">
        <v>59.5</v>
      </c>
      <c r="F48" s="1273">
        <v>59.7</v>
      </c>
      <c r="G48" s="1273">
        <v>64.626050233999976</v>
      </c>
      <c r="H48" s="1273">
        <v>59.085999999999999</v>
      </c>
      <c r="I48" s="1273">
        <v>66.369</v>
      </c>
      <c r="J48" s="1273">
        <v>67.3</v>
      </c>
      <c r="K48" s="1252" t="s">
        <v>1113</v>
      </c>
      <c r="L48" s="1260">
        <v>9.1999999999999993</v>
      </c>
      <c r="M48" s="1260">
        <v>20.9</v>
      </c>
      <c r="N48" s="1260">
        <v>31</v>
      </c>
      <c r="O48" s="1260">
        <v>29.6</v>
      </c>
      <c r="P48" s="1260">
        <v>61</v>
      </c>
      <c r="Q48" s="1260">
        <v>16.8</v>
      </c>
      <c r="R48" s="1260">
        <v>23.2</v>
      </c>
      <c r="S48" s="1261"/>
      <c r="T48" s="1261">
        <v>191.8</v>
      </c>
      <c r="U48" s="1252" t="s">
        <v>1100</v>
      </c>
      <c r="V48" s="1260"/>
      <c r="W48" s="1260">
        <v>0.1</v>
      </c>
      <c r="X48" s="1260">
        <v>0.2</v>
      </c>
      <c r="Y48" s="1260"/>
      <c r="Z48" s="1260"/>
      <c r="AA48" s="1260"/>
      <c r="AB48" s="1260"/>
      <c r="AC48" s="1260">
        <v>22.5</v>
      </c>
      <c r="AD48" s="1260">
        <v>22.8</v>
      </c>
      <c r="AE48" s="1252" t="s">
        <v>1100</v>
      </c>
      <c r="AF48" s="1260">
        <v>0.2</v>
      </c>
      <c r="AG48" s="1260">
        <v>0.6</v>
      </c>
      <c r="AH48" s="1260">
        <v>0.1</v>
      </c>
      <c r="AI48" s="1260"/>
      <c r="AJ48" s="1260"/>
      <c r="AK48" s="1260"/>
      <c r="AL48" s="1261"/>
      <c r="AM48" s="1260">
        <v>2.4</v>
      </c>
      <c r="AN48" s="1260">
        <v>3.2</v>
      </c>
      <c r="AX48" s="2881"/>
      <c r="AY48" s="2882"/>
      <c r="AZ48" s="2882"/>
      <c r="BA48" s="2882"/>
      <c r="BB48" s="2883"/>
      <c r="BC48" s="452"/>
      <c r="BD48" s="1253"/>
    </row>
    <row r="49" spans="2:56" x14ac:dyDescent="0.25">
      <c r="G49" s="1271"/>
      <c r="H49" s="1270"/>
      <c r="I49" s="1270"/>
      <c r="J49" s="1270"/>
      <c r="K49" s="1252" t="s">
        <v>1118</v>
      </c>
      <c r="L49" s="1260">
        <v>6.5</v>
      </c>
      <c r="M49" s="1260">
        <v>17.100000000000001</v>
      </c>
      <c r="N49" s="1260">
        <v>12.5</v>
      </c>
      <c r="O49" s="1260">
        <v>0.6</v>
      </c>
      <c r="P49" s="1261">
        <v>0.3</v>
      </c>
      <c r="Q49" s="1261"/>
      <c r="R49" s="1261"/>
      <c r="S49" s="1261"/>
      <c r="T49" s="1261">
        <v>36.9</v>
      </c>
      <c r="U49" s="1252" t="s">
        <v>1104</v>
      </c>
      <c r="V49" s="1260">
        <v>2.2000000000000002</v>
      </c>
      <c r="W49" s="1260"/>
      <c r="X49" s="1260"/>
      <c r="Y49" s="1260"/>
      <c r="Z49" s="1260"/>
      <c r="AA49" s="1260"/>
      <c r="AB49" s="1260"/>
      <c r="AC49" s="1260"/>
      <c r="AD49" s="1260">
        <v>2.2000000000000002</v>
      </c>
      <c r="AE49" s="1252" t="s">
        <v>1104</v>
      </c>
      <c r="AF49" s="1260">
        <v>3</v>
      </c>
      <c r="AG49" s="1260">
        <v>0.1</v>
      </c>
      <c r="AH49" s="1260">
        <v>0.4</v>
      </c>
      <c r="AI49" s="1260"/>
      <c r="AJ49" s="1260"/>
      <c r="AK49" s="1260"/>
      <c r="AL49" s="1261"/>
      <c r="AM49" s="1260"/>
      <c r="AN49" s="1261">
        <v>3.5</v>
      </c>
      <c r="AX49" s="2881"/>
      <c r="AY49" s="2882"/>
      <c r="AZ49" s="2882"/>
      <c r="BA49" s="2882"/>
      <c r="BB49" s="2883"/>
      <c r="BC49" s="452"/>
      <c r="BD49" s="1263"/>
    </row>
    <row r="50" spans="2:56" ht="18.75" customHeight="1" x14ac:dyDescent="0.25">
      <c r="B50" s="1269"/>
      <c r="G50" s="1268"/>
      <c r="H50" s="1267"/>
      <c r="I50" s="1267"/>
      <c r="J50" s="1267"/>
      <c r="K50" s="1252" t="s">
        <v>1124</v>
      </c>
      <c r="L50" s="1260">
        <v>2.5</v>
      </c>
      <c r="M50" s="1260"/>
      <c r="N50" s="1260">
        <v>11.8</v>
      </c>
      <c r="O50" s="1260">
        <v>21.7</v>
      </c>
      <c r="P50" s="1260">
        <v>40.700000000000003</v>
      </c>
      <c r="Q50" s="1260">
        <v>9.6</v>
      </c>
      <c r="R50" s="1260">
        <v>23.1</v>
      </c>
      <c r="S50" s="1262"/>
      <c r="T50" s="1262">
        <v>109.5</v>
      </c>
      <c r="U50" s="1252" t="s">
        <v>1108</v>
      </c>
      <c r="V50" s="1260"/>
      <c r="W50" s="1260"/>
      <c r="X50" s="1260"/>
      <c r="Y50" s="1260"/>
      <c r="Z50" s="1260"/>
      <c r="AA50" s="1260"/>
      <c r="AB50" s="1260"/>
      <c r="AC50" s="1260"/>
      <c r="AD50" s="1260"/>
      <c r="AE50" s="1252" t="s">
        <v>1108</v>
      </c>
      <c r="AF50" s="1260">
        <v>1.8</v>
      </c>
      <c r="AG50" s="1260">
        <v>7.2</v>
      </c>
      <c r="AH50" s="1260">
        <v>2.2999999999999998</v>
      </c>
      <c r="AI50" s="1260"/>
      <c r="AJ50" s="1261"/>
      <c r="AK50" s="1261"/>
      <c r="AL50" s="1261"/>
      <c r="AM50" s="1261"/>
      <c r="AN50" s="1261">
        <v>11.4</v>
      </c>
      <c r="AX50" s="2881"/>
      <c r="AY50" s="2882"/>
      <c r="AZ50" s="2882"/>
      <c r="BA50" s="2882"/>
      <c r="BB50" s="2883"/>
      <c r="BC50" s="452"/>
      <c r="BD50" s="1263"/>
    </row>
    <row r="51" spans="2:56" x14ac:dyDescent="0.25">
      <c r="G51" s="1267"/>
      <c r="K51" s="1252" t="s">
        <v>1127</v>
      </c>
      <c r="L51" s="1260">
        <v>0.2</v>
      </c>
      <c r="M51" s="1260">
        <v>3.8</v>
      </c>
      <c r="N51" s="1260">
        <v>6.7</v>
      </c>
      <c r="O51" s="1260">
        <v>7.3</v>
      </c>
      <c r="P51" s="1260">
        <v>20</v>
      </c>
      <c r="Q51" s="1260">
        <v>7.2</v>
      </c>
      <c r="R51" s="1261">
        <v>0.1</v>
      </c>
      <c r="S51" s="1261"/>
      <c r="T51" s="1261">
        <v>45.4</v>
      </c>
      <c r="U51" s="1252" t="s">
        <v>1111</v>
      </c>
      <c r="V51" s="1260"/>
      <c r="W51" s="1260"/>
      <c r="X51" s="1260">
        <v>0.8</v>
      </c>
      <c r="Y51" s="1260">
        <v>1.1000000000000001</v>
      </c>
      <c r="Z51" s="1260">
        <v>5.0999999999999996</v>
      </c>
      <c r="AA51" s="1260">
        <v>0.7</v>
      </c>
      <c r="AB51" s="1260">
        <v>0.1</v>
      </c>
      <c r="AC51" s="1262"/>
      <c r="AD51" s="1262">
        <v>7.7</v>
      </c>
      <c r="AE51" s="1252" t="s">
        <v>1111</v>
      </c>
      <c r="AF51" s="1260"/>
      <c r="AG51" s="1260"/>
      <c r="AH51" s="1260">
        <v>0.6</v>
      </c>
      <c r="AI51" s="1260"/>
      <c r="AJ51" s="1260">
        <v>0.9</v>
      </c>
      <c r="AK51" s="1260"/>
      <c r="AL51" s="1260"/>
      <c r="AM51" s="1262"/>
      <c r="AN51" s="1262">
        <v>1.4</v>
      </c>
      <c r="AX51" s="2884"/>
      <c r="AY51" s="2885"/>
      <c r="AZ51" s="2885"/>
      <c r="BA51" s="2885"/>
      <c r="BB51" s="2886"/>
      <c r="BC51" s="1266"/>
      <c r="BD51" s="1263"/>
    </row>
    <row r="52" spans="2:56" x14ac:dyDescent="0.25">
      <c r="B52" s="1265"/>
      <c r="K52" s="1252" t="s">
        <v>1119</v>
      </c>
      <c r="L52" s="1261"/>
      <c r="M52" s="1260"/>
      <c r="N52" s="1261"/>
      <c r="O52" s="1261"/>
      <c r="P52" s="1261">
        <v>3</v>
      </c>
      <c r="Q52" s="1260">
        <v>4.0999999999999996</v>
      </c>
      <c r="R52" s="1261"/>
      <c r="S52" s="1260">
        <v>3.4</v>
      </c>
      <c r="T52" s="1260">
        <v>10.5</v>
      </c>
      <c r="U52" s="1252" t="s">
        <v>1114</v>
      </c>
      <c r="V52" s="1260"/>
      <c r="W52" s="1260"/>
      <c r="X52" s="1260">
        <v>0.2</v>
      </c>
      <c r="Y52" s="1260">
        <v>0.2</v>
      </c>
      <c r="Z52" s="1260">
        <v>0.5</v>
      </c>
      <c r="AA52" s="1260">
        <v>0.3</v>
      </c>
      <c r="AB52" s="1260"/>
      <c r="AC52" s="1262"/>
      <c r="AD52" s="1262">
        <v>1.2</v>
      </c>
      <c r="AE52" s="1252" t="s">
        <v>1114</v>
      </c>
      <c r="AF52" s="1260"/>
      <c r="AG52" s="1260"/>
      <c r="AH52" s="1260">
        <v>1.6</v>
      </c>
      <c r="AI52" s="1260">
        <v>0.9</v>
      </c>
      <c r="AJ52" s="1260">
        <v>3.1</v>
      </c>
      <c r="AK52" s="1260">
        <v>1.9</v>
      </c>
      <c r="AL52" s="1260"/>
      <c r="AM52" s="1262"/>
      <c r="AN52" s="1262">
        <v>7.6</v>
      </c>
      <c r="AX52" s="488"/>
      <c r="AY52" s="488"/>
      <c r="AZ52" s="488"/>
      <c r="BA52" s="488"/>
      <c r="BB52" s="488"/>
      <c r="BC52" s="1264"/>
      <c r="BD52" s="1263"/>
    </row>
    <row r="53" spans="2:56" x14ac:dyDescent="0.25">
      <c r="K53" s="1252" t="s">
        <v>1091</v>
      </c>
      <c r="L53" s="1261"/>
      <c r="M53" s="1260"/>
      <c r="N53" s="1261"/>
      <c r="O53" s="1261"/>
      <c r="P53" s="1261"/>
      <c r="Q53" s="1260"/>
      <c r="R53" s="1261"/>
      <c r="S53" s="1260">
        <v>68.599999999999994</v>
      </c>
      <c r="T53" s="1260">
        <v>68.599999999999994</v>
      </c>
      <c r="U53" s="1252" t="s">
        <v>1119</v>
      </c>
      <c r="V53" s="1260"/>
      <c r="W53" s="1260"/>
      <c r="X53" s="1260"/>
      <c r="Y53" s="1260"/>
      <c r="Z53" s="1260"/>
      <c r="AA53" s="1260"/>
      <c r="AB53" s="1260"/>
      <c r="AC53" s="1262">
        <v>0.1</v>
      </c>
      <c r="AD53" s="1262">
        <v>0.1</v>
      </c>
      <c r="AE53" s="1252" t="s">
        <v>1119</v>
      </c>
      <c r="AF53" s="1260"/>
      <c r="AG53" s="1260"/>
      <c r="AH53" s="1260"/>
      <c r="AI53" s="1260"/>
      <c r="AJ53" s="1260"/>
      <c r="AK53" s="1260">
        <v>0.1</v>
      </c>
      <c r="AL53" s="1262"/>
      <c r="AM53" s="1262">
        <v>0.3</v>
      </c>
      <c r="AN53" s="1262">
        <v>0.4</v>
      </c>
      <c r="AX53" s="1259"/>
      <c r="AY53" s="1259"/>
      <c r="AZ53" s="1259"/>
      <c r="BA53" s="1259"/>
      <c r="BB53" s="1259"/>
      <c r="BC53" s="1259"/>
    </row>
    <row r="54" spans="2:56" x14ac:dyDescent="0.25">
      <c r="K54" s="1252" t="s">
        <v>1133</v>
      </c>
      <c r="L54" s="1261"/>
      <c r="M54" s="1261"/>
      <c r="N54" s="1261"/>
      <c r="O54" s="1261"/>
      <c r="P54" s="1261"/>
      <c r="Q54" s="1261"/>
      <c r="R54" s="1261"/>
      <c r="S54" s="1260">
        <v>95.4</v>
      </c>
      <c r="T54" s="1260">
        <v>95.4</v>
      </c>
      <c r="U54" s="1252" t="s">
        <v>1091</v>
      </c>
      <c r="V54" s="1260"/>
      <c r="W54" s="1261"/>
      <c r="X54" s="1261"/>
      <c r="Y54" s="1261"/>
      <c r="Z54" s="1261"/>
      <c r="AA54" s="1261"/>
      <c r="AB54" s="1261"/>
      <c r="AC54" s="1260">
        <v>2.4</v>
      </c>
      <c r="AD54" s="1260">
        <v>2.4</v>
      </c>
      <c r="AE54" s="1252" t="s">
        <v>1091</v>
      </c>
      <c r="AF54" s="1260"/>
      <c r="AG54" s="1261"/>
      <c r="AH54" s="1261"/>
      <c r="AI54" s="1261"/>
      <c r="AJ54" s="1261"/>
      <c r="AK54" s="1261"/>
      <c r="AL54" s="1261"/>
      <c r="AM54" s="1260">
        <v>1.3</v>
      </c>
      <c r="AN54" s="1260">
        <v>1.3</v>
      </c>
      <c r="AX54" s="1259"/>
      <c r="AY54" s="1259"/>
      <c r="AZ54" s="1259"/>
      <c r="BA54" s="1259"/>
      <c r="BB54" s="1259"/>
      <c r="BC54" s="1259"/>
    </row>
    <row r="55" spans="2:56" ht="15.75" thickBot="1" x14ac:dyDescent="0.3">
      <c r="K55" s="1258" t="s">
        <v>411</v>
      </c>
      <c r="L55" s="1256"/>
      <c r="M55" s="1256"/>
      <c r="N55" s="1256"/>
      <c r="O55" s="1256"/>
      <c r="P55" s="1256"/>
      <c r="Q55" s="1256"/>
      <c r="R55" s="1256"/>
      <c r="S55" s="1256">
        <v>32.4</v>
      </c>
      <c r="T55" s="1256">
        <v>32.4</v>
      </c>
      <c r="U55" s="1257" t="s">
        <v>411</v>
      </c>
      <c r="V55" s="1256"/>
      <c r="W55" s="1256"/>
      <c r="X55" s="1256"/>
      <c r="Y55" s="1256"/>
      <c r="Z55" s="1256"/>
      <c r="AA55" s="1256"/>
      <c r="AB55" s="1256"/>
      <c r="AC55" s="1256">
        <v>7.1</v>
      </c>
      <c r="AD55" s="1256">
        <v>7.1</v>
      </c>
      <c r="AE55" s="1257" t="s">
        <v>411</v>
      </c>
      <c r="AF55" s="1256"/>
      <c r="AG55" s="1256"/>
      <c r="AH55" s="1256"/>
      <c r="AI55" s="1256"/>
      <c r="AJ55" s="1256"/>
      <c r="AK55" s="1256"/>
      <c r="AL55" s="1256"/>
      <c r="AM55" s="1256">
        <v>0.6</v>
      </c>
      <c r="AN55" s="1256">
        <v>0.6</v>
      </c>
      <c r="AO55" s="1253"/>
    </row>
    <row r="56" spans="2:56" ht="12.75" customHeight="1" x14ac:dyDescent="0.25">
      <c r="K56" s="1255" t="s">
        <v>1129</v>
      </c>
      <c r="L56" s="1254">
        <v>55.3</v>
      </c>
      <c r="M56" s="1254">
        <v>31.4</v>
      </c>
      <c r="N56" s="1254">
        <v>39.6</v>
      </c>
      <c r="O56" s="1254">
        <v>30.3</v>
      </c>
      <c r="P56" s="1254">
        <v>65.599999999999994</v>
      </c>
      <c r="Q56" s="1254">
        <v>20.9</v>
      </c>
      <c r="R56" s="1254">
        <v>23.3</v>
      </c>
      <c r="S56" s="1254">
        <v>349.1</v>
      </c>
      <c r="T56" s="1254">
        <v>615.70000000000005</v>
      </c>
      <c r="U56" s="1255" t="s">
        <v>1129</v>
      </c>
      <c r="V56" s="1254">
        <v>2.2999999999999998</v>
      </c>
      <c r="W56" s="1254">
        <v>0.1</v>
      </c>
      <c r="X56" s="1254">
        <v>1.2</v>
      </c>
      <c r="Y56" s="1254">
        <v>1.3</v>
      </c>
      <c r="Z56" s="1254">
        <v>5.6</v>
      </c>
      <c r="AA56" s="1254">
        <v>0.9</v>
      </c>
      <c r="AB56" s="1254">
        <v>0.1</v>
      </c>
      <c r="AC56" s="1254">
        <v>32.1</v>
      </c>
      <c r="AD56" s="1254">
        <v>43.6</v>
      </c>
      <c r="AE56" s="1255" t="s">
        <v>1129</v>
      </c>
      <c r="AF56" s="1254">
        <v>5.0999999999999996</v>
      </c>
      <c r="AG56" s="1254">
        <v>8</v>
      </c>
      <c r="AH56" s="1254">
        <v>4.9000000000000004</v>
      </c>
      <c r="AI56" s="1254">
        <v>0.9</v>
      </c>
      <c r="AJ56" s="1254">
        <v>4</v>
      </c>
      <c r="AK56" s="1254">
        <v>2</v>
      </c>
      <c r="AL56" s="1254"/>
      <c r="AM56" s="1254">
        <v>4.5999999999999996</v>
      </c>
      <c r="AN56" s="1254">
        <v>29.5</v>
      </c>
      <c r="AO56" s="1253"/>
    </row>
    <row r="57" spans="2:56" x14ac:dyDescent="0.25">
      <c r="U57" s="1252" t="s">
        <v>1130</v>
      </c>
      <c r="V57" s="1251">
        <v>-7.2</v>
      </c>
      <c r="W57" s="1251">
        <v>-10.5</v>
      </c>
      <c r="X57" s="1251">
        <v>-2.5</v>
      </c>
      <c r="Y57" s="1251">
        <v>-0.2</v>
      </c>
      <c r="Z57" s="1251">
        <v>-3.2</v>
      </c>
      <c r="AA57" s="1251"/>
      <c r="AB57" s="1250">
        <v>-0.1</v>
      </c>
      <c r="AC57" s="1251"/>
      <c r="AD57" s="1250">
        <v>-23.7</v>
      </c>
      <c r="AE57" s="1252" t="s">
        <v>1130</v>
      </c>
      <c r="AF57" s="1251">
        <v>2.2000000000000002</v>
      </c>
      <c r="AG57" s="1251">
        <v>5.2</v>
      </c>
      <c r="AH57" s="1251">
        <v>5.5</v>
      </c>
      <c r="AI57" s="1251">
        <v>0.4</v>
      </c>
      <c r="AJ57" s="1251">
        <v>4.5999999999999996</v>
      </c>
      <c r="AK57" s="1251">
        <v>2.1</v>
      </c>
      <c r="AL57" s="1250">
        <v>0.3</v>
      </c>
      <c r="AM57" s="1251"/>
      <c r="AN57" s="1250">
        <v>20.399999999999999</v>
      </c>
    </row>
  </sheetData>
  <mergeCells count="81">
    <mergeCell ref="AT4:AU4"/>
    <mergeCell ref="AZ6:AZ8"/>
    <mergeCell ref="BA6:BA8"/>
    <mergeCell ref="BB6:BB8"/>
    <mergeCell ref="B9:C9"/>
    <mergeCell ref="D9:E9"/>
    <mergeCell ref="F9:G9"/>
    <mergeCell ref="H9:I9"/>
    <mergeCell ref="AP4:AQ4"/>
    <mergeCell ref="B10:C10"/>
    <mergeCell ref="D10:E10"/>
    <mergeCell ref="F10:G10"/>
    <mergeCell ref="H10:I10"/>
    <mergeCell ref="AR4:AS4"/>
    <mergeCell ref="BC6:BC8"/>
    <mergeCell ref="B8:C8"/>
    <mergeCell ref="D8:E8"/>
    <mergeCell ref="F8:G8"/>
    <mergeCell ref="H8:I8"/>
    <mergeCell ref="B11:C11"/>
    <mergeCell ref="D11:E11"/>
    <mergeCell ref="F11:G11"/>
    <mergeCell ref="H11:I11"/>
    <mergeCell ref="B12:C12"/>
    <mergeCell ref="D12:E12"/>
    <mergeCell ref="F12:G12"/>
    <mergeCell ref="H12:I12"/>
    <mergeCell ref="B14:C14"/>
    <mergeCell ref="D14:E14"/>
    <mergeCell ref="F14:G14"/>
    <mergeCell ref="H14:I14"/>
    <mergeCell ref="B15:C15"/>
    <mergeCell ref="D15:E15"/>
    <mergeCell ref="F15:G15"/>
    <mergeCell ref="H15:I15"/>
    <mergeCell ref="BA17:BA21"/>
    <mergeCell ref="B18:C18"/>
    <mergeCell ref="D18:E18"/>
    <mergeCell ref="F18:G18"/>
    <mergeCell ref="H18:I18"/>
    <mergeCell ref="B17:C17"/>
    <mergeCell ref="D17:E17"/>
    <mergeCell ref="F17:G17"/>
    <mergeCell ref="H17:I17"/>
    <mergeCell ref="B16:C16"/>
    <mergeCell ref="D16:E16"/>
    <mergeCell ref="F16:G16"/>
    <mergeCell ref="H16:I16"/>
    <mergeCell ref="AZ28:AZ29"/>
    <mergeCell ref="AO23:AT25"/>
    <mergeCell ref="AY23:AY24"/>
    <mergeCell ref="AZ23:AZ24"/>
    <mergeCell ref="AZ17:AZ21"/>
    <mergeCell ref="B23:C23"/>
    <mergeCell ref="D23:E23"/>
    <mergeCell ref="F23:G23"/>
    <mergeCell ref="H23:I23"/>
    <mergeCell ref="B22:C22"/>
    <mergeCell ref="D22:E22"/>
    <mergeCell ref="F22:G22"/>
    <mergeCell ref="H22:I22"/>
    <mergeCell ref="A19:A20"/>
    <mergeCell ref="B19:C19"/>
    <mergeCell ref="D19:E19"/>
    <mergeCell ref="F19:G19"/>
    <mergeCell ref="H19:I19"/>
    <mergeCell ref="A46:A47"/>
    <mergeCell ref="AZ33:AZ38"/>
    <mergeCell ref="BA33:BA38"/>
    <mergeCell ref="AX40:AX41"/>
    <mergeCell ref="AY40:AY41"/>
    <mergeCell ref="AZ40:AZ41"/>
    <mergeCell ref="BA40:BA41"/>
    <mergeCell ref="BA23:BA24"/>
    <mergeCell ref="AO26:AT27"/>
    <mergeCell ref="AX28:AX29"/>
    <mergeCell ref="AY28:AY29"/>
    <mergeCell ref="AX45:BB51"/>
    <mergeCell ref="BA28:BA29"/>
    <mergeCell ref="AO29:AV31"/>
    <mergeCell ref="AX23:AX24"/>
  </mergeCells>
  <conditionalFormatting sqref="AZ43 BC27:BC28 AZ17:BA17 AZ39:BA40 BB23 AZ22:BA23 BB30:BB32 AZ25:BB28 AZ30:BA33 AZ10:BC15">
    <cfRule type="cellIs" dxfId="0" priority="1" stopIfTrue="1" operator="lessThan">
      <formula>0</formula>
    </cfRule>
  </conditionalFormatting>
  <pageMargins left="0.7" right="0.60468750000000004" top="0.75" bottom="0.75" header="0.3" footer="0.3"/>
  <pageSetup paperSize="9" scale="86" pageOrder="overThenDown" orientation="portrait" r:id="rId1"/>
  <headerFooter>
    <oddHeader>&amp;R&amp;"Arial,Normal"&amp;8Risk, liquidity and capital management</oddHeader>
    <oddFooter>&amp;C&amp;7Fact book - Q4 2016</oddFooter>
  </headerFooter>
  <colBreaks count="2" manualBreakCount="2">
    <brk id="40" max="59" man="1"/>
    <brk id="49" max="59" man="1"/>
  </colBreaks>
  <ignoredErrors>
    <ignoredError sqref="AX10:AX13 AX25:AX29 AX40 AZ9:BC9 AZ22:BA22 AZ39:BA39 AX23" numberStoredAsText="1"/>
  </ignoredError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sheetPr>
  <dimension ref="A3:H54"/>
  <sheetViews>
    <sheetView showWhiteSpace="0" view="pageLayout" zoomScale="80" zoomScaleNormal="100" zoomScaleSheetLayoutView="80" zoomScalePageLayoutView="80" workbookViewId="0">
      <selection activeCell="F30" sqref="F30"/>
    </sheetView>
  </sheetViews>
  <sheetFormatPr defaultRowHeight="15" x14ac:dyDescent="0.25"/>
  <cols>
    <col min="1" max="4" width="9.33203125" style="353"/>
    <col min="5" max="5" width="4.1640625" style="353" customWidth="1"/>
    <col min="6" max="16384" width="9.33203125" style="353"/>
  </cols>
  <sheetData>
    <row r="3" spans="4:8" x14ac:dyDescent="0.25">
      <c r="D3" s="485"/>
      <c r="E3" s="485"/>
      <c r="F3" s="485"/>
      <c r="G3" s="485"/>
      <c r="H3" s="485"/>
    </row>
    <row r="4" spans="4:8" x14ac:dyDescent="0.25">
      <c r="D4" s="485"/>
      <c r="E4" s="485"/>
      <c r="F4" s="485"/>
      <c r="G4" s="485"/>
      <c r="H4" s="485"/>
    </row>
    <row r="5" spans="4:8" x14ac:dyDescent="0.25">
      <c r="D5" s="485"/>
      <c r="E5" s="485"/>
      <c r="F5" s="485"/>
      <c r="G5" s="485"/>
      <c r="H5" s="485"/>
    </row>
    <row r="6" spans="4:8" x14ac:dyDescent="0.25">
      <c r="D6" s="485"/>
      <c r="E6" s="485"/>
      <c r="F6" s="485"/>
      <c r="G6" s="485"/>
      <c r="H6" s="485"/>
    </row>
    <row r="7" spans="4:8" x14ac:dyDescent="0.25">
      <c r="D7" s="485"/>
      <c r="E7" s="485"/>
      <c r="F7" s="485"/>
      <c r="G7" s="485"/>
      <c r="H7" s="485"/>
    </row>
    <row r="8" spans="4:8" x14ac:dyDescent="0.25">
      <c r="D8" s="485"/>
      <c r="E8" s="485"/>
      <c r="F8" s="485"/>
      <c r="G8" s="485"/>
      <c r="H8" s="485"/>
    </row>
    <row r="9" spans="4:8" x14ac:dyDescent="0.25">
      <c r="D9" s="485"/>
      <c r="E9" s="485"/>
      <c r="F9" s="485"/>
      <c r="G9" s="485"/>
      <c r="H9" s="485"/>
    </row>
    <row r="10" spans="4:8" x14ac:dyDescent="0.25">
      <c r="D10" s="485"/>
      <c r="E10" s="485"/>
      <c r="F10" s="485"/>
      <c r="G10" s="485"/>
      <c r="H10" s="485"/>
    </row>
    <row r="11" spans="4:8" x14ac:dyDescent="0.25">
      <c r="D11" s="485"/>
      <c r="E11" s="485"/>
      <c r="F11" s="485"/>
      <c r="G11" s="485"/>
      <c r="H11" s="485"/>
    </row>
    <row r="12" spans="4:8" x14ac:dyDescent="0.25">
      <c r="D12" s="485"/>
      <c r="E12" s="485"/>
      <c r="F12" s="485"/>
      <c r="G12" s="485"/>
      <c r="H12" s="485"/>
    </row>
    <row r="13" spans="4:8" x14ac:dyDescent="0.25">
      <c r="D13" s="485"/>
      <c r="E13" s="485"/>
      <c r="F13" s="485"/>
      <c r="G13" s="485"/>
      <c r="H13" s="485"/>
    </row>
    <row r="14" spans="4:8" x14ac:dyDescent="0.25">
      <c r="D14" s="485"/>
      <c r="E14" s="485"/>
      <c r="F14" s="485"/>
      <c r="G14" s="485"/>
      <c r="H14" s="485"/>
    </row>
    <row r="15" spans="4:8" x14ac:dyDescent="0.25">
      <c r="D15" s="485"/>
      <c r="E15" s="485"/>
      <c r="F15" s="485"/>
      <c r="G15" s="485"/>
      <c r="H15" s="485"/>
    </row>
    <row r="16" spans="4:8" x14ac:dyDescent="0.25">
      <c r="D16" s="485"/>
      <c r="E16" s="485"/>
      <c r="F16" s="485"/>
      <c r="G16" s="485"/>
      <c r="H16" s="485"/>
    </row>
    <row r="17" spans="4:8" x14ac:dyDescent="0.25">
      <c r="D17" s="485"/>
      <c r="E17" s="485"/>
      <c r="F17" s="485"/>
      <c r="G17" s="485"/>
      <c r="H17" s="485"/>
    </row>
    <row r="18" spans="4:8" x14ac:dyDescent="0.25">
      <c r="D18" s="485"/>
      <c r="E18" s="485"/>
      <c r="F18" s="485"/>
      <c r="G18" s="485"/>
      <c r="H18" s="485"/>
    </row>
    <row r="19" spans="4:8" x14ac:dyDescent="0.25">
      <c r="D19" s="485"/>
      <c r="E19" s="485"/>
      <c r="F19" s="485"/>
      <c r="G19" s="485"/>
      <c r="H19" s="485"/>
    </row>
    <row r="25" spans="4:8" x14ac:dyDescent="0.25">
      <c r="D25" s="485"/>
      <c r="E25" s="485"/>
      <c r="F25" s="485"/>
      <c r="G25" s="485"/>
      <c r="H25" s="485"/>
    </row>
    <row r="26" spans="4:8" x14ac:dyDescent="0.25">
      <c r="D26" s="485"/>
      <c r="E26" s="485"/>
      <c r="F26" s="485"/>
      <c r="G26" s="485"/>
      <c r="H26" s="485"/>
    </row>
    <row r="27" spans="4:8" x14ac:dyDescent="0.25">
      <c r="D27" s="485"/>
      <c r="E27" s="485"/>
      <c r="F27" s="485"/>
      <c r="G27" s="485"/>
      <c r="H27" s="485"/>
    </row>
    <row r="28" spans="4:8" x14ac:dyDescent="0.25">
      <c r="D28" s="485"/>
      <c r="E28" s="485"/>
      <c r="F28" s="485"/>
      <c r="G28" s="485"/>
      <c r="H28" s="485"/>
    </row>
    <row r="29" spans="4:8" x14ac:dyDescent="0.25">
      <c r="D29" s="485"/>
      <c r="E29" s="485"/>
      <c r="F29" s="485"/>
      <c r="G29" s="485"/>
      <c r="H29" s="485"/>
    </row>
    <row r="30" spans="4:8" x14ac:dyDescent="0.25">
      <c r="D30" s="485"/>
      <c r="E30" s="485"/>
      <c r="F30" s="485"/>
      <c r="G30" s="485"/>
      <c r="H30" s="485"/>
    </row>
    <row r="31" spans="4:8" x14ac:dyDescent="0.25">
      <c r="D31" s="485"/>
      <c r="E31" s="485"/>
      <c r="F31" s="485"/>
      <c r="G31" s="485"/>
      <c r="H31" s="485"/>
    </row>
    <row r="32" spans="4:8" x14ac:dyDescent="0.25">
      <c r="D32" s="485"/>
      <c r="E32" s="485"/>
      <c r="F32" s="485"/>
      <c r="G32" s="485"/>
      <c r="H32" s="485"/>
    </row>
    <row r="33" spans="1:8" x14ac:dyDescent="0.25">
      <c r="D33" s="485"/>
      <c r="E33" s="485"/>
      <c r="F33" s="485"/>
      <c r="G33" s="485"/>
      <c r="H33" s="485"/>
    </row>
    <row r="34" spans="1:8" x14ac:dyDescent="0.25">
      <c r="D34" s="485"/>
      <c r="E34" s="485"/>
      <c r="F34" s="485"/>
      <c r="G34" s="485"/>
      <c r="H34" s="485"/>
    </row>
    <row r="35" spans="1:8" x14ac:dyDescent="0.25">
      <c r="D35" s="485"/>
      <c r="E35" s="485"/>
      <c r="F35" s="485"/>
      <c r="G35" s="485"/>
      <c r="H35" s="485"/>
    </row>
    <row r="36" spans="1:8" x14ac:dyDescent="0.25">
      <c r="D36" s="485"/>
      <c r="E36" s="485"/>
      <c r="F36" s="485"/>
      <c r="G36" s="485"/>
      <c r="H36" s="485"/>
    </row>
    <row r="37" spans="1:8" x14ac:dyDescent="0.25">
      <c r="D37" s="485"/>
      <c r="E37" s="485"/>
      <c r="F37" s="485"/>
      <c r="G37" s="485"/>
      <c r="H37" s="485"/>
    </row>
    <row r="38" spans="1:8" x14ac:dyDescent="0.25">
      <c r="D38" s="485"/>
      <c r="E38" s="485"/>
      <c r="F38" s="485"/>
      <c r="G38" s="485"/>
      <c r="H38" s="485"/>
    </row>
    <row r="39" spans="1:8" x14ac:dyDescent="0.25">
      <c r="D39" s="485"/>
      <c r="E39" s="485"/>
      <c r="F39" s="485"/>
      <c r="G39" s="485"/>
      <c r="H39" s="485"/>
    </row>
    <row r="40" spans="1:8" x14ac:dyDescent="0.25">
      <c r="D40" s="485"/>
      <c r="E40" s="485"/>
      <c r="F40" s="485"/>
      <c r="G40" s="485"/>
      <c r="H40" s="485"/>
    </row>
    <row r="41" spans="1:8" x14ac:dyDescent="0.25">
      <c r="D41" s="485"/>
      <c r="E41" s="485"/>
      <c r="F41" s="485"/>
      <c r="G41" s="485"/>
      <c r="H41" s="485"/>
    </row>
    <row r="46" spans="1:8" x14ac:dyDescent="0.25">
      <c r="B46" s="485"/>
      <c r="C46" s="485"/>
      <c r="D46" s="485"/>
      <c r="E46" s="485"/>
      <c r="F46" s="485"/>
      <c r="G46" s="485"/>
      <c r="H46" s="485"/>
    </row>
    <row r="47" spans="1:8" x14ac:dyDescent="0.25">
      <c r="B47" s="485"/>
      <c r="C47" s="485"/>
      <c r="D47" s="485"/>
      <c r="E47" s="485"/>
      <c r="F47" s="485"/>
      <c r="G47" s="485"/>
      <c r="H47" s="485"/>
    </row>
    <row r="48" spans="1:8" x14ac:dyDescent="0.25">
      <c r="A48" s="353" t="s">
        <v>1182</v>
      </c>
      <c r="B48" s="485"/>
      <c r="C48" s="485"/>
      <c r="D48" s="485"/>
      <c r="E48" s="485"/>
      <c r="F48" s="485"/>
      <c r="G48" s="485"/>
      <c r="H48" s="485"/>
    </row>
    <row r="49" spans="2:8" x14ac:dyDescent="0.25">
      <c r="B49" s="485"/>
      <c r="C49" s="485"/>
      <c r="D49" s="485"/>
      <c r="E49" s="485"/>
      <c r="F49" s="485"/>
      <c r="G49" s="485"/>
      <c r="H49" s="485"/>
    </row>
    <row r="50" spans="2:8" x14ac:dyDescent="0.25">
      <c r="B50" s="485"/>
      <c r="C50" s="485"/>
      <c r="D50" s="485"/>
      <c r="E50" s="485"/>
      <c r="F50" s="485"/>
      <c r="G50" s="485"/>
      <c r="H50" s="485"/>
    </row>
    <row r="51" spans="2:8" x14ac:dyDescent="0.25">
      <c r="B51" s="485"/>
      <c r="C51" s="485"/>
      <c r="D51" s="485"/>
      <c r="E51" s="485"/>
      <c r="F51" s="485"/>
      <c r="G51" s="485"/>
      <c r="H51" s="485"/>
    </row>
    <row r="52" spans="2:8" x14ac:dyDescent="0.25">
      <c r="B52" s="485"/>
      <c r="C52" s="485"/>
      <c r="D52" s="485"/>
      <c r="E52" s="485"/>
      <c r="F52" s="485"/>
      <c r="G52" s="485"/>
      <c r="H52" s="485"/>
    </row>
    <row r="53" spans="2:8" x14ac:dyDescent="0.25">
      <c r="B53" s="485"/>
      <c r="C53" s="485"/>
      <c r="D53" s="485"/>
      <c r="E53" s="485"/>
      <c r="F53" s="485"/>
      <c r="G53" s="485"/>
      <c r="H53" s="485"/>
    </row>
    <row r="54" spans="2:8" x14ac:dyDescent="0.25">
      <c r="B54" s="485"/>
      <c r="C54" s="485"/>
      <c r="D54" s="485"/>
      <c r="E54" s="485"/>
      <c r="F54" s="485"/>
      <c r="G54" s="485"/>
      <c r="H54" s="485"/>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sheetPr>
  <dimension ref="A1:G56"/>
  <sheetViews>
    <sheetView view="pageBreakPreview" zoomScaleNormal="85" zoomScaleSheetLayoutView="100" workbookViewId="0">
      <selection activeCell="J20" sqref="J20"/>
    </sheetView>
  </sheetViews>
  <sheetFormatPr defaultRowHeight="15" x14ac:dyDescent="0.25"/>
  <cols>
    <col min="1" max="1" width="31.83203125" style="2190" customWidth="1"/>
    <col min="2" max="2" width="10.5" style="2190" customWidth="1"/>
    <col min="3" max="7" width="10" style="2190" customWidth="1"/>
    <col min="8" max="9" width="8" style="2190" customWidth="1"/>
    <col min="10" max="16384" width="9.33203125" style="2190"/>
  </cols>
  <sheetData>
    <row r="1" spans="1:7" x14ac:dyDescent="0.25">
      <c r="A1" s="2313" t="s">
        <v>1513</v>
      </c>
      <c r="B1" s="2313"/>
      <c r="C1" s="2313"/>
      <c r="D1" s="2312"/>
      <c r="E1" s="2312"/>
      <c r="F1" s="2312"/>
      <c r="G1" s="2312"/>
    </row>
    <row r="2" spans="1:7" x14ac:dyDescent="0.25">
      <c r="A2" s="2310"/>
      <c r="B2" s="2310"/>
      <c r="C2" s="2310"/>
      <c r="D2" s="2311"/>
      <c r="E2" s="2310"/>
      <c r="F2" s="2310"/>
      <c r="G2" s="2310"/>
    </row>
    <row r="3" spans="1:7" x14ac:dyDescent="0.25">
      <c r="A3" s="2307" t="s">
        <v>458</v>
      </c>
      <c r="B3" s="2307"/>
      <c r="C3" s="2307"/>
      <c r="D3" s="2311"/>
      <c r="E3" s="2310"/>
      <c r="F3" s="2310"/>
      <c r="G3" s="2310"/>
    </row>
    <row r="4" spans="1:7" ht="15.75" thickBot="1" x14ac:dyDescent="0.3">
      <c r="A4" s="2189"/>
      <c r="B4" s="2189"/>
      <c r="C4" s="2189"/>
      <c r="D4" s="2189"/>
      <c r="E4" s="2189"/>
      <c r="F4" s="2189"/>
      <c r="G4" s="2189"/>
    </row>
    <row r="5" spans="1:7" ht="15.75" thickBot="1" x14ac:dyDescent="0.3">
      <c r="A5" s="2165"/>
      <c r="B5" s="2165" t="s">
        <v>619</v>
      </c>
      <c r="C5" s="2165" t="s">
        <v>143</v>
      </c>
      <c r="D5" s="2195" t="s">
        <v>144</v>
      </c>
      <c r="E5" s="2195" t="s">
        <v>145</v>
      </c>
      <c r="F5" s="2195" t="s">
        <v>146</v>
      </c>
      <c r="G5" s="2195" t="s">
        <v>147</v>
      </c>
    </row>
    <row r="6" spans="1:7" x14ac:dyDescent="0.25">
      <c r="A6" s="2211" t="s">
        <v>459</v>
      </c>
      <c r="B6" s="2305">
        <v>0.17199999999999999</v>
      </c>
      <c r="C6" s="2305" t="s">
        <v>460</v>
      </c>
      <c r="D6" s="2305" t="s">
        <v>460</v>
      </c>
      <c r="E6" s="2305" t="s">
        <v>460</v>
      </c>
      <c r="F6" s="2305" t="s">
        <v>460</v>
      </c>
      <c r="G6" s="2305">
        <v>0.17399999999999999</v>
      </c>
    </row>
    <row r="7" spans="1:7" x14ac:dyDescent="0.25">
      <c r="A7" s="2211" t="s">
        <v>435</v>
      </c>
      <c r="B7" s="2305">
        <v>0.182</v>
      </c>
      <c r="C7" s="2305" t="s">
        <v>461</v>
      </c>
      <c r="D7" s="2305" t="s">
        <v>462</v>
      </c>
      <c r="E7" s="2305" t="s">
        <v>463</v>
      </c>
      <c r="F7" s="2305" t="s">
        <v>464</v>
      </c>
      <c r="G7" s="2305" t="s">
        <v>465</v>
      </c>
    </row>
    <row r="8" spans="1:7" x14ac:dyDescent="0.25">
      <c r="A8" s="2211" t="s">
        <v>466</v>
      </c>
      <c r="B8" s="2305">
        <v>0.221</v>
      </c>
      <c r="C8" s="2305" t="s">
        <v>467</v>
      </c>
      <c r="D8" s="2305" t="s">
        <v>468</v>
      </c>
      <c r="E8" s="2305" t="s">
        <v>469</v>
      </c>
      <c r="F8" s="2305" t="s">
        <v>470</v>
      </c>
      <c r="G8" s="2305" t="s">
        <v>471</v>
      </c>
    </row>
    <row r="9" spans="1:7" x14ac:dyDescent="0.25">
      <c r="A9" s="2211"/>
      <c r="B9" s="2305"/>
      <c r="C9" s="2305"/>
      <c r="D9" s="2305"/>
      <c r="E9" s="2305"/>
      <c r="F9" s="2305"/>
      <c r="G9" s="2305"/>
    </row>
    <row r="10" spans="1:7" x14ac:dyDescent="0.25">
      <c r="A10" s="2211" t="s">
        <v>438</v>
      </c>
      <c r="B10" s="2305">
        <v>0.221</v>
      </c>
      <c r="C10" s="2305" t="s">
        <v>467</v>
      </c>
      <c r="D10" s="2305" t="s">
        <v>472</v>
      </c>
      <c r="E10" s="2305" t="s">
        <v>473</v>
      </c>
      <c r="F10" s="2305" t="s">
        <v>474</v>
      </c>
      <c r="G10" s="2305" t="s">
        <v>475</v>
      </c>
    </row>
    <row r="11" spans="1:7" x14ac:dyDescent="0.25">
      <c r="A11" s="2211" t="s">
        <v>437</v>
      </c>
      <c r="B11" s="2305">
        <v>0.24299999999999999</v>
      </c>
      <c r="C11" s="2305" t="s">
        <v>476</v>
      </c>
      <c r="D11" s="2305" t="s">
        <v>471</v>
      </c>
      <c r="E11" s="2305" t="s">
        <v>477</v>
      </c>
      <c r="F11" s="2305" t="s">
        <v>478</v>
      </c>
      <c r="G11" s="2305" t="s">
        <v>479</v>
      </c>
    </row>
    <row r="12" spans="1:7" x14ac:dyDescent="0.25">
      <c r="B12" s="2309"/>
      <c r="C12" s="2309"/>
    </row>
    <row r="14" spans="1:7" x14ac:dyDescent="0.25">
      <c r="A14" s="2307" t="s">
        <v>449</v>
      </c>
      <c r="B14" s="2307"/>
      <c r="C14" s="2307"/>
      <c r="D14" s="2308"/>
      <c r="E14" s="2308"/>
      <c r="F14" s="2308"/>
      <c r="G14" s="2308"/>
    </row>
    <row r="15" spans="1:7" ht="15.75" thickBot="1" x14ac:dyDescent="0.3">
      <c r="A15" s="2189"/>
      <c r="B15" s="2189"/>
      <c r="C15" s="2189"/>
      <c r="D15" s="2189"/>
      <c r="E15" s="2189"/>
      <c r="F15" s="2189"/>
      <c r="G15" s="2189"/>
    </row>
    <row r="16" spans="1:7" ht="15.75" thickBot="1" x14ac:dyDescent="0.3">
      <c r="A16" s="2165"/>
      <c r="B16" s="2165" t="s">
        <v>619</v>
      </c>
      <c r="C16" s="2165" t="s">
        <v>143</v>
      </c>
      <c r="D16" s="2195" t="s">
        <v>144</v>
      </c>
      <c r="E16" s="2195" t="s">
        <v>145</v>
      </c>
      <c r="F16" s="2195" t="s">
        <v>146</v>
      </c>
      <c r="G16" s="2195" t="s">
        <v>147</v>
      </c>
    </row>
    <row r="17" spans="1:7" x14ac:dyDescent="0.25">
      <c r="A17" s="2211" t="s">
        <v>459</v>
      </c>
      <c r="B17" s="2305">
        <v>0.29799999999999999</v>
      </c>
      <c r="C17" s="2305" t="s">
        <v>482</v>
      </c>
      <c r="D17" s="2305" t="s">
        <v>483</v>
      </c>
      <c r="E17" s="2305" t="s">
        <v>484</v>
      </c>
      <c r="F17" s="2305" t="s">
        <v>485</v>
      </c>
      <c r="G17" s="2305" t="s">
        <v>486</v>
      </c>
    </row>
    <row r="18" spans="1:7" x14ac:dyDescent="0.25">
      <c r="A18" s="2211" t="s">
        <v>435</v>
      </c>
      <c r="B18" s="2305">
        <v>0.30299999999999999</v>
      </c>
      <c r="C18" s="2305" t="s">
        <v>485</v>
      </c>
      <c r="D18" s="2305" t="s">
        <v>486</v>
      </c>
      <c r="E18" s="2305" t="s">
        <v>487</v>
      </c>
      <c r="F18" s="2305" t="s">
        <v>488</v>
      </c>
      <c r="G18" s="2305" t="s">
        <v>488</v>
      </c>
    </row>
    <row r="19" spans="1:7" x14ac:dyDescent="0.25">
      <c r="A19" s="2211" t="s">
        <v>466</v>
      </c>
      <c r="B19" s="2305">
        <v>0.27</v>
      </c>
      <c r="C19" s="2305" t="s">
        <v>489</v>
      </c>
      <c r="D19" s="2305" t="s">
        <v>490</v>
      </c>
      <c r="E19" s="2305" t="s">
        <v>491</v>
      </c>
      <c r="F19" s="2305" t="s">
        <v>480</v>
      </c>
      <c r="G19" s="2305" t="s">
        <v>492</v>
      </c>
    </row>
    <row r="20" spans="1:7" x14ac:dyDescent="0.25">
      <c r="A20" s="2211"/>
      <c r="B20" s="2305"/>
      <c r="C20" s="2305"/>
      <c r="D20" s="2305"/>
      <c r="E20" s="2305"/>
      <c r="F20" s="2305"/>
      <c r="G20" s="2305"/>
    </row>
    <row r="21" spans="1:7" x14ac:dyDescent="0.25">
      <c r="A21" s="2211" t="s">
        <v>438</v>
      </c>
      <c r="B21" s="2305">
        <v>0.28599999999999998</v>
      </c>
      <c r="C21" s="2305" t="s">
        <v>493</v>
      </c>
      <c r="D21" s="2305" t="s">
        <v>495</v>
      </c>
      <c r="E21" s="2305" t="s">
        <v>494</v>
      </c>
      <c r="F21" s="2305" t="s">
        <v>481</v>
      </c>
      <c r="G21" s="2305" t="s">
        <v>496</v>
      </c>
    </row>
    <row r="22" spans="1:7" x14ac:dyDescent="0.25">
      <c r="A22" s="2211" t="s">
        <v>437</v>
      </c>
      <c r="B22" s="2305">
        <v>0.30399999999999999</v>
      </c>
      <c r="C22" s="2305" t="s">
        <v>497</v>
      </c>
      <c r="D22" s="2305" t="s">
        <v>498</v>
      </c>
      <c r="E22" s="2305" t="s">
        <v>499</v>
      </c>
      <c r="F22" s="2305" t="s">
        <v>500</v>
      </c>
      <c r="G22" s="2305" t="s">
        <v>501</v>
      </c>
    </row>
    <row r="25" spans="1:7" x14ac:dyDescent="0.25">
      <c r="A25" s="2307" t="s">
        <v>450</v>
      </c>
      <c r="B25" s="2307"/>
      <c r="C25" s="2307"/>
      <c r="D25" s="2189"/>
      <c r="E25" s="2189"/>
      <c r="F25" s="2189"/>
      <c r="G25" s="2189"/>
    </row>
    <row r="26" spans="1:7" ht="15.75" thickBot="1" x14ac:dyDescent="0.3">
      <c r="A26" s="2189"/>
      <c r="B26" s="2189"/>
      <c r="C26" s="2189"/>
      <c r="D26" s="2189"/>
      <c r="E26" s="2189"/>
      <c r="F26" s="2189"/>
      <c r="G26" s="2189"/>
    </row>
    <row r="27" spans="1:7" ht="15.75" thickBot="1" x14ac:dyDescent="0.3">
      <c r="A27" s="2165"/>
      <c r="B27" s="2165" t="s">
        <v>619</v>
      </c>
      <c r="C27" s="2165" t="s">
        <v>143</v>
      </c>
      <c r="D27" s="2195" t="s">
        <v>144</v>
      </c>
      <c r="E27" s="2195" t="s">
        <v>145</v>
      </c>
      <c r="F27" s="2195" t="s">
        <v>146</v>
      </c>
      <c r="G27" s="2195" t="s">
        <v>147</v>
      </c>
    </row>
    <row r="28" spans="1:7" x14ac:dyDescent="0.25">
      <c r="A28" s="2211" t="s">
        <v>459</v>
      </c>
      <c r="B28" s="2305">
        <v>0.108</v>
      </c>
      <c r="C28" s="2305" t="s">
        <v>502</v>
      </c>
      <c r="D28" s="2305" t="s">
        <v>503</v>
      </c>
      <c r="E28" s="2305" t="s">
        <v>503</v>
      </c>
      <c r="F28" s="2305" t="s">
        <v>503</v>
      </c>
      <c r="G28" s="2305" t="s">
        <v>503</v>
      </c>
    </row>
    <row r="29" spans="1:7" x14ac:dyDescent="0.25">
      <c r="A29" s="2211" t="s">
        <v>435</v>
      </c>
      <c r="B29" s="2305">
        <v>6.9000000000000006E-2</v>
      </c>
      <c r="C29" s="2305">
        <v>7.1437872399656988E-2</v>
      </c>
      <c r="D29" s="2305">
        <v>7.3077733884494539E-2</v>
      </c>
      <c r="E29" s="2305">
        <v>7.3964764199590541E-2</v>
      </c>
      <c r="F29" s="2305">
        <v>7.4432791862180034E-2</v>
      </c>
      <c r="G29" s="2305">
        <v>7.5219004331527034E-2</v>
      </c>
    </row>
    <row r="30" spans="1:7" x14ac:dyDescent="0.25">
      <c r="A30" s="2211" t="s">
        <v>466</v>
      </c>
      <c r="B30" s="2305">
        <v>0.115</v>
      </c>
      <c r="C30" s="2305">
        <v>0.11415417595651736</v>
      </c>
      <c r="D30" s="2305">
        <v>0.11455566540746862</v>
      </c>
      <c r="E30" s="2305">
        <v>0.11589538622379582</v>
      </c>
      <c r="F30" s="2305">
        <v>0.120435149310938</v>
      </c>
      <c r="G30" s="2305">
        <v>0.1216166626353702</v>
      </c>
    </row>
    <row r="31" spans="1:7" x14ac:dyDescent="0.25">
      <c r="A31" s="2211"/>
      <c r="B31" s="2305"/>
      <c r="C31" s="2305"/>
      <c r="D31" s="2305"/>
      <c r="E31" s="2305"/>
      <c r="F31" s="2305"/>
      <c r="G31" s="2305"/>
    </row>
    <row r="32" spans="1:7" x14ac:dyDescent="0.25">
      <c r="A32" s="2211" t="s">
        <v>438</v>
      </c>
      <c r="B32" s="2305">
        <v>7.3999999999999996E-2</v>
      </c>
      <c r="C32" s="2305">
        <v>7.6198713019399705E-2</v>
      </c>
      <c r="D32" s="2305">
        <v>7.6631765479264119E-2</v>
      </c>
      <c r="E32" s="2305">
        <v>7.760889733710985E-2</v>
      </c>
      <c r="F32" s="2305">
        <v>7.8509898006309059E-2</v>
      </c>
      <c r="G32" s="2305">
        <v>7.9501588693314293E-2</v>
      </c>
    </row>
    <row r="33" spans="1:7" x14ac:dyDescent="0.25">
      <c r="A33" s="2211" t="s">
        <v>437</v>
      </c>
      <c r="B33" s="2305">
        <v>0.12</v>
      </c>
      <c r="C33" s="2305">
        <v>0.12265280131759117</v>
      </c>
      <c r="D33" s="2305">
        <v>0.11865440602321572</v>
      </c>
      <c r="E33" s="2305">
        <v>0.1179561496904452</v>
      </c>
      <c r="F33" s="2305">
        <v>0.11859234216057897</v>
      </c>
      <c r="G33" s="2305">
        <v>0.11523739790185955</v>
      </c>
    </row>
    <row r="36" spans="1:7" x14ac:dyDescent="0.25">
      <c r="A36" s="2307" t="s">
        <v>451</v>
      </c>
      <c r="B36" s="2307"/>
      <c r="C36" s="2307"/>
      <c r="D36" s="2189"/>
      <c r="E36" s="2189"/>
      <c r="F36" s="2189"/>
      <c r="G36" s="2189"/>
    </row>
    <row r="37" spans="1:7" ht="15.75" thickBot="1" x14ac:dyDescent="0.3">
      <c r="A37" s="2189"/>
      <c r="B37" s="2189"/>
      <c r="C37" s="2189"/>
      <c r="D37" s="2189"/>
      <c r="E37" s="2189"/>
      <c r="F37" s="2189"/>
      <c r="G37" s="2189"/>
    </row>
    <row r="38" spans="1:7" ht="15.75" thickBot="1" x14ac:dyDescent="0.3">
      <c r="A38" s="2165"/>
      <c r="B38" s="2165" t="s">
        <v>619</v>
      </c>
      <c r="C38" s="2165" t="s">
        <v>143</v>
      </c>
      <c r="D38" s="2195" t="s">
        <v>144</v>
      </c>
      <c r="E38" s="2195" t="s">
        <v>145</v>
      </c>
      <c r="F38" s="2195" t="s">
        <v>146</v>
      </c>
      <c r="G38" s="2195" t="s">
        <v>147</v>
      </c>
    </row>
    <row r="39" spans="1:7" x14ac:dyDescent="0.25">
      <c r="A39" s="2211" t="s">
        <v>459</v>
      </c>
      <c r="B39" s="2305">
        <v>0.153</v>
      </c>
      <c r="C39" s="2305">
        <v>0.15368887545830812</v>
      </c>
      <c r="D39" s="2305">
        <v>0.15391606748587755</v>
      </c>
      <c r="E39" s="2305">
        <v>0.15420332421123209</v>
      </c>
      <c r="F39" s="2305">
        <v>0.15428812074186243</v>
      </c>
      <c r="G39" s="2305">
        <v>0.15462103765707044</v>
      </c>
    </row>
    <row r="40" spans="1:7" x14ac:dyDescent="0.25">
      <c r="A40" s="2211" t="s">
        <v>435</v>
      </c>
      <c r="B40" s="2305">
        <v>6.0999999999999999E-2</v>
      </c>
      <c r="C40" s="2305">
        <v>6.1742852008621882E-2</v>
      </c>
      <c r="D40" s="2305">
        <v>6.3693764239755757E-2</v>
      </c>
      <c r="E40" s="2305">
        <v>6.427158357719169E-2</v>
      </c>
      <c r="F40" s="2305">
        <v>6.5840235252011242E-2</v>
      </c>
      <c r="G40" s="2305">
        <v>6.7867695007971199E-2</v>
      </c>
    </row>
    <row r="41" spans="1:7" x14ac:dyDescent="0.25">
      <c r="A41" s="2211" t="s">
        <v>466</v>
      </c>
      <c r="B41" s="2305">
        <v>0.11899999999999999</v>
      </c>
      <c r="C41" s="2305">
        <v>0.1226629865849698</v>
      </c>
      <c r="D41" s="2305">
        <v>0.12375606409519736</v>
      </c>
      <c r="E41" s="2305">
        <v>0.13156113090894248</v>
      </c>
      <c r="F41" s="2305">
        <v>0.1297236942881729</v>
      </c>
      <c r="G41" s="2305">
        <v>0.13068718008094882</v>
      </c>
    </row>
    <row r="42" spans="1:7" x14ac:dyDescent="0.25">
      <c r="A42" s="2211"/>
      <c r="B42" s="2305"/>
      <c r="C42" s="2305"/>
      <c r="D42" s="2305"/>
      <c r="E42" s="2305"/>
      <c r="F42" s="2305"/>
      <c r="G42" s="2305"/>
    </row>
    <row r="43" spans="1:7" x14ac:dyDescent="0.25">
      <c r="A43" s="2211" t="s">
        <v>438</v>
      </c>
      <c r="B43" s="2305">
        <v>0.14000000000000001</v>
      </c>
      <c r="C43" s="2305">
        <v>0.14246632441804552</v>
      </c>
      <c r="D43" s="2305">
        <v>0.14205862895301372</v>
      </c>
      <c r="E43" s="2305">
        <v>0.14524925349062406</v>
      </c>
      <c r="F43" s="2305">
        <v>0.14792249374976804</v>
      </c>
      <c r="G43" s="2305">
        <v>0.14803892964321441</v>
      </c>
    </row>
    <row r="44" spans="1:7" x14ac:dyDescent="0.25">
      <c r="A44" s="2211" t="s">
        <v>437</v>
      </c>
      <c r="B44" s="2305">
        <v>0.14000000000000001</v>
      </c>
      <c r="C44" s="2305">
        <v>0.13872410557240067</v>
      </c>
      <c r="D44" s="2305">
        <v>0.14287267972578299</v>
      </c>
      <c r="E44" s="2305">
        <v>0.15501918367800563</v>
      </c>
      <c r="F44" s="2305">
        <v>0.16336907454833535</v>
      </c>
      <c r="G44" s="2305">
        <v>0.15719201176676739</v>
      </c>
    </row>
    <row r="47" spans="1:7" x14ac:dyDescent="0.25">
      <c r="A47" s="2307" t="s">
        <v>452</v>
      </c>
      <c r="B47" s="2307"/>
      <c r="C47" s="2307"/>
      <c r="D47" s="2189"/>
      <c r="E47" s="2189"/>
      <c r="F47" s="2189"/>
      <c r="G47" s="2189"/>
    </row>
    <row r="48" spans="1:7" ht="15.75" thickBot="1" x14ac:dyDescent="0.3">
      <c r="A48" s="2189"/>
      <c r="B48" s="2189"/>
      <c r="C48" s="2189"/>
      <c r="D48" s="2189"/>
      <c r="E48" s="2189"/>
      <c r="F48" s="2189"/>
      <c r="G48" s="2189"/>
    </row>
    <row r="49" spans="1:7" ht="15.75" thickBot="1" x14ac:dyDescent="0.3">
      <c r="A49" s="2165"/>
      <c r="B49" s="2165" t="s">
        <v>619</v>
      </c>
      <c r="C49" s="2165" t="s">
        <v>143</v>
      </c>
      <c r="D49" s="2195" t="s">
        <v>144</v>
      </c>
      <c r="E49" s="2195" t="s">
        <v>145</v>
      </c>
      <c r="F49" s="2195" t="s">
        <v>146</v>
      </c>
      <c r="G49" s="2195" t="s">
        <v>147</v>
      </c>
    </row>
    <row r="50" spans="1:7" x14ac:dyDescent="0.25">
      <c r="A50" s="2211" t="s">
        <v>459</v>
      </c>
      <c r="B50" s="2305">
        <v>0.151</v>
      </c>
      <c r="C50" s="2305">
        <v>0.15165139305518111</v>
      </c>
      <c r="D50" s="2305">
        <v>0.15167253706752695</v>
      </c>
      <c r="E50" s="2305">
        <v>0.15213053366762691</v>
      </c>
      <c r="F50" s="2305">
        <v>0.15248103461280643</v>
      </c>
      <c r="G50" s="2305">
        <v>0.15293591454226638</v>
      </c>
    </row>
    <row r="51" spans="1:7" s="2306" customFormat="1" x14ac:dyDescent="0.25">
      <c r="A51" s="2211" t="s">
        <v>435</v>
      </c>
      <c r="B51" s="2305">
        <v>5.1999999999999998E-2</v>
      </c>
      <c r="C51" s="2305">
        <v>5.2707006231783357E-2</v>
      </c>
      <c r="D51" s="2305">
        <v>5.5211508692596264E-2</v>
      </c>
      <c r="E51" s="2305">
        <v>5.7314900679752361E-2</v>
      </c>
      <c r="F51" s="2305">
        <v>5.76828795565337E-2</v>
      </c>
      <c r="G51" s="2305">
        <v>5.8821709936012316E-2</v>
      </c>
    </row>
    <row r="52" spans="1:7" x14ac:dyDescent="0.25">
      <c r="A52" s="2211" t="s">
        <v>466</v>
      </c>
      <c r="B52" s="2305">
        <v>0.17899999999999999</v>
      </c>
      <c r="C52" s="2305">
        <v>0.17575936600243788</v>
      </c>
      <c r="D52" s="2305">
        <v>0.17734732676485632</v>
      </c>
      <c r="E52" s="2305">
        <v>0.17986188323016483</v>
      </c>
      <c r="F52" s="2305">
        <v>0.18188944385390565</v>
      </c>
      <c r="G52" s="2305">
        <v>0.18306948620060473</v>
      </c>
    </row>
    <row r="53" spans="1:7" x14ac:dyDescent="0.25">
      <c r="A53" s="2211"/>
      <c r="B53" s="2305"/>
      <c r="C53" s="2305"/>
      <c r="D53" s="2305"/>
      <c r="E53" s="2305"/>
      <c r="F53" s="2305"/>
      <c r="G53" s="2305"/>
    </row>
    <row r="54" spans="1:7" x14ac:dyDescent="0.25">
      <c r="A54" s="2211" t="s">
        <v>438</v>
      </c>
      <c r="B54" s="2305">
        <v>5.3999999999999999E-2</v>
      </c>
      <c r="C54" s="2305">
        <v>5.3816651577170707E-2</v>
      </c>
      <c r="D54" s="2305">
        <v>5.3565050345072508E-2</v>
      </c>
      <c r="E54" s="2305">
        <v>5.3341484547361109E-2</v>
      </c>
      <c r="F54" s="2305">
        <v>5.2803241927305809E-2</v>
      </c>
      <c r="G54" s="2305">
        <v>5.8821709936012316E-2</v>
      </c>
    </row>
    <row r="55" spans="1:7" x14ac:dyDescent="0.25">
      <c r="A55" s="2211" t="s">
        <v>437</v>
      </c>
      <c r="B55" s="2305">
        <v>9.9000000000000005E-2</v>
      </c>
      <c r="C55" s="2305">
        <v>0.10066489288556606</v>
      </c>
      <c r="D55" s="2305">
        <v>0.10105562182597172</v>
      </c>
      <c r="E55" s="2305">
        <v>9.7214926537041654E-2</v>
      </c>
      <c r="F55" s="2305">
        <v>9.7137729478899204E-2</v>
      </c>
      <c r="G55" s="2305">
        <v>8.855957973014611E-2</v>
      </c>
    </row>
    <row r="56" spans="1:7" x14ac:dyDescent="0.25">
      <c r="D56" s="2305"/>
      <c r="E56" s="2305"/>
      <c r="F56" s="2305"/>
    </row>
  </sheetData>
  <printOptions horizontalCentered="1"/>
  <pageMargins left="0.7" right="0.7" top="0.75" bottom="0.75" header="0.3" footer="0.3"/>
  <pageSetup paperSize="9" scale="77" orientation="portrait" r:id="rId1"/>
  <headerFooter>
    <oddHeader>&amp;R&amp;"Arial,Normal"&amp;8Retail Banking</oddHeader>
    <oddFooter>&amp;C&amp;7Fact book - Q4 2016</oddFooter>
  </headerFooter>
  <rowBreaks count="1" manualBreakCount="1">
    <brk id="56" max="12" man="1"/>
  </rowBreaks>
  <ignoredErrors>
    <ignoredError sqref="C7:G11 C17:G23 C6:F6"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9FF99"/>
  </sheetPr>
  <dimension ref="A1:R67"/>
  <sheetViews>
    <sheetView view="pageBreakPreview" zoomScaleNormal="80" zoomScaleSheetLayoutView="100" workbookViewId="0">
      <selection activeCell="H23" sqref="H23"/>
    </sheetView>
  </sheetViews>
  <sheetFormatPr defaultRowHeight="11.25" x14ac:dyDescent="0.2"/>
  <cols>
    <col min="1" max="1" width="20.1640625" style="350" customWidth="1"/>
    <col min="2" max="9" width="10.1640625" style="350" customWidth="1"/>
    <col min="10" max="10" width="22.33203125" style="350" customWidth="1"/>
    <col min="11" max="18" width="9.83203125" style="350" customWidth="1"/>
    <col min="19" max="16384" width="9.33203125" style="350"/>
  </cols>
  <sheetData>
    <row r="1" spans="1:9" ht="13.5" customHeight="1" x14ac:dyDescent="0.2">
      <c r="A1" s="2906" t="s">
        <v>1170</v>
      </c>
      <c r="B1" s="2906"/>
      <c r="C1" s="2906"/>
      <c r="D1" s="2906"/>
      <c r="E1" s="2906"/>
      <c r="F1" s="2906"/>
      <c r="G1" s="2906"/>
      <c r="H1" s="2906"/>
      <c r="I1" s="2906"/>
    </row>
    <row r="2" spans="1:9" ht="10.5" customHeight="1" x14ac:dyDescent="0.2"/>
    <row r="3" spans="1:9" ht="10.5" customHeight="1" x14ac:dyDescent="0.2">
      <c r="A3" s="492" t="s">
        <v>1172</v>
      </c>
      <c r="B3" s="491"/>
      <c r="C3" s="491"/>
      <c r="D3" s="491"/>
      <c r="E3" s="491"/>
      <c r="F3" s="491"/>
      <c r="G3" s="491"/>
      <c r="H3" s="491"/>
      <c r="I3" s="491"/>
    </row>
    <row r="4" spans="1:9" ht="10.5" customHeight="1" thickBot="1" x14ac:dyDescent="0.25">
      <c r="A4" s="493" t="s">
        <v>1174</v>
      </c>
      <c r="B4" s="494" t="s">
        <v>619</v>
      </c>
      <c r="C4" s="494" t="s">
        <v>143</v>
      </c>
      <c r="D4" s="494" t="s">
        <v>144</v>
      </c>
      <c r="E4" s="494" t="s">
        <v>145</v>
      </c>
      <c r="F4" s="494" t="s">
        <v>146</v>
      </c>
      <c r="G4" s="494" t="s">
        <v>147</v>
      </c>
      <c r="H4" s="494" t="s">
        <v>148</v>
      </c>
      <c r="I4" s="494" t="s">
        <v>149</v>
      </c>
    </row>
    <row r="5" spans="1:9" ht="10.5" customHeight="1" x14ac:dyDescent="0.2">
      <c r="A5" s="496" t="s">
        <v>586</v>
      </c>
      <c r="B5" s="497">
        <v>1058.9970000000001</v>
      </c>
      <c r="C5" s="497">
        <v>1049.0989999999999</v>
      </c>
      <c r="D5" s="497">
        <v>1058.0050000000001</v>
      </c>
      <c r="E5" s="497">
        <v>1064.182</v>
      </c>
      <c r="F5" s="497">
        <v>1053.31</v>
      </c>
      <c r="G5" s="497">
        <v>1042.885</v>
      </c>
      <c r="H5" s="497">
        <v>1039.4490000000001</v>
      </c>
      <c r="I5" s="497">
        <v>1040.3019999999999</v>
      </c>
    </row>
    <row r="6" spans="1:9" ht="10.5" customHeight="1" x14ac:dyDescent="0.2">
      <c r="A6" s="496" t="s">
        <v>588</v>
      </c>
      <c r="B6" s="497">
        <v>1399.1949999999999</v>
      </c>
      <c r="C6" s="497">
        <v>1397.3620000000001</v>
      </c>
      <c r="D6" s="497">
        <v>1401.6279999999999</v>
      </c>
      <c r="E6" s="497">
        <v>1404.925</v>
      </c>
      <c r="F6" s="497">
        <v>1397.6310000000001</v>
      </c>
      <c r="G6" s="497">
        <v>1391.4090000000001</v>
      </c>
      <c r="H6" s="497">
        <v>1388.12</v>
      </c>
      <c r="I6" s="497">
        <v>1385.3009999999999</v>
      </c>
    </row>
    <row r="7" spans="1:9" ht="10.5" customHeight="1" x14ac:dyDescent="0.2">
      <c r="A7" s="496" t="s">
        <v>1175</v>
      </c>
      <c r="B7" s="497">
        <v>307.10399999999998</v>
      </c>
      <c r="C7" s="497">
        <v>315.07</v>
      </c>
      <c r="D7" s="497">
        <v>322.42</v>
      </c>
      <c r="E7" s="497">
        <v>316.11500000000001</v>
      </c>
      <c r="F7" s="497">
        <v>313.322</v>
      </c>
      <c r="G7" s="497">
        <v>364.37900000000002</v>
      </c>
      <c r="H7" s="497">
        <v>363.96600000000001</v>
      </c>
      <c r="I7" s="497">
        <v>361.46899999999999</v>
      </c>
    </row>
    <row r="8" spans="1:9" ht="10.5" customHeight="1" thickBot="1" x14ac:dyDescent="0.25">
      <c r="A8" s="500" t="s">
        <v>591</v>
      </c>
      <c r="B8" s="501">
        <v>1375.06</v>
      </c>
      <c r="C8" s="501">
        <v>1361.3720000000001</v>
      </c>
      <c r="D8" s="501">
        <v>1379.441</v>
      </c>
      <c r="E8" s="501">
        <v>1379.021</v>
      </c>
      <c r="F8" s="501">
        <v>1381.021</v>
      </c>
      <c r="G8" s="501">
        <v>1352.58</v>
      </c>
      <c r="H8" s="501">
        <v>1471.8219999999999</v>
      </c>
      <c r="I8" s="501">
        <v>1481.492</v>
      </c>
    </row>
    <row r="9" spans="1:9" ht="10.5" customHeight="1" x14ac:dyDescent="0.2">
      <c r="A9" s="504" t="s">
        <v>683</v>
      </c>
      <c r="B9" s="505">
        <f t="shared" ref="B9:I9" si="0">SUM(B5:B8)</f>
        <v>4140.3559999999998</v>
      </c>
      <c r="C9" s="505">
        <f t="shared" si="0"/>
        <v>4122.9030000000002</v>
      </c>
      <c r="D9" s="505">
        <f t="shared" si="0"/>
        <v>4161.4939999999997</v>
      </c>
      <c r="E9" s="505">
        <f t="shared" si="0"/>
        <v>4164.2429999999995</v>
      </c>
      <c r="F9" s="505">
        <f t="shared" si="0"/>
        <v>4145.2839999999997</v>
      </c>
      <c r="G9" s="505">
        <f t="shared" si="0"/>
        <v>4151.2529999999997</v>
      </c>
      <c r="H9" s="505">
        <f t="shared" si="0"/>
        <v>4263.357</v>
      </c>
      <c r="I9" s="505">
        <f t="shared" si="0"/>
        <v>4268.5640000000003</v>
      </c>
    </row>
    <row r="10" spans="1:9" ht="10.5" customHeight="1" x14ac:dyDescent="0.2">
      <c r="A10" s="380"/>
      <c r="B10" s="508"/>
      <c r="C10" s="508"/>
      <c r="D10" s="508"/>
      <c r="E10" s="508"/>
      <c r="F10" s="508"/>
      <c r="G10" s="508"/>
      <c r="H10" s="508"/>
      <c r="I10" s="508"/>
    </row>
    <row r="11" spans="1:9" ht="10.5" customHeight="1" x14ac:dyDescent="0.2">
      <c r="A11" s="492" t="s">
        <v>1176</v>
      </c>
      <c r="B11" s="509"/>
      <c r="C11" s="509"/>
      <c r="D11" s="509"/>
      <c r="E11" s="509"/>
      <c r="F11" s="509"/>
      <c r="G11" s="509"/>
      <c r="H11" s="509"/>
      <c r="I11" s="509"/>
    </row>
    <row r="12" spans="1:9" ht="10.5" customHeight="1" thickBot="1" x14ac:dyDescent="0.25">
      <c r="A12" s="493" t="s">
        <v>1174</v>
      </c>
      <c r="B12" s="494" t="s">
        <v>619</v>
      </c>
      <c r="C12" s="494" t="s">
        <v>143</v>
      </c>
      <c r="D12" s="494" t="s">
        <v>144</v>
      </c>
      <c r="E12" s="494" t="s">
        <v>145</v>
      </c>
      <c r="F12" s="494" t="s">
        <v>146</v>
      </c>
      <c r="G12" s="494" t="s">
        <v>147</v>
      </c>
      <c r="H12" s="494" t="s">
        <v>148</v>
      </c>
      <c r="I12" s="494" t="s">
        <v>149</v>
      </c>
    </row>
    <row r="13" spans="1:9" ht="10.5" customHeight="1" x14ac:dyDescent="0.2">
      <c r="A13" s="496" t="s">
        <v>586</v>
      </c>
      <c r="B13" s="497">
        <v>13594.474</v>
      </c>
      <c r="C13" s="497">
        <v>12985.499</v>
      </c>
      <c r="D13" s="497">
        <v>13790.623</v>
      </c>
      <c r="E13" s="497">
        <v>14326.126</v>
      </c>
      <c r="F13" s="497">
        <v>13950.326999999999</v>
      </c>
      <c r="G13" s="497">
        <v>13617.509</v>
      </c>
      <c r="H13" s="497">
        <v>14691.066000000001</v>
      </c>
      <c r="I13" s="497">
        <v>15707.251</v>
      </c>
    </row>
    <row r="14" spans="1:9" ht="10.5" customHeight="1" x14ac:dyDescent="0.2">
      <c r="A14" s="496" t="s">
        <v>588</v>
      </c>
      <c r="B14" s="497">
        <v>32350.46</v>
      </c>
      <c r="C14" s="497">
        <v>33445.273999999998</v>
      </c>
      <c r="D14" s="497">
        <v>36012.197</v>
      </c>
      <c r="E14" s="497">
        <v>34597.203000000001</v>
      </c>
      <c r="F14" s="497">
        <v>37976.813000000002</v>
      </c>
      <c r="G14" s="497">
        <v>37578.777999999998</v>
      </c>
      <c r="H14" s="497">
        <v>40099.637000000002</v>
      </c>
      <c r="I14" s="497">
        <v>39904.36</v>
      </c>
    </row>
    <row r="15" spans="1:9" ht="10.5" customHeight="1" x14ac:dyDescent="0.2">
      <c r="A15" s="496" t="s">
        <v>1175</v>
      </c>
      <c r="B15" s="497">
        <v>5610.2730000000001</v>
      </c>
      <c r="C15" s="497">
        <v>5483.1229999999996</v>
      </c>
      <c r="D15" s="497">
        <v>6064.9170000000004</v>
      </c>
      <c r="E15" s="497">
        <v>5829.38</v>
      </c>
      <c r="F15" s="497">
        <v>5820.6970000000001</v>
      </c>
      <c r="G15" s="497">
        <v>5391.7950000000001</v>
      </c>
      <c r="H15" s="497">
        <v>5924.3860000000004</v>
      </c>
      <c r="I15" s="497">
        <v>5914.9160000000002</v>
      </c>
    </row>
    <row r="16" spans="1:9" ht="10.5" customHeight="1" thickBot="1" x14ac:dyDescent="0.25">
      <c r="A16" s="500" t="s">
        <v>591</v>
      </c>
      <c r="B16" s="501">
        <v>25632.312000000002</v>
      </c>
      <c r="C16" s="501">
        <v>25074.084999999999</v>
      </c>
      <c r="D16" s="501">
        <v>26791.422999999999</v>
      </c>
      <c r="E16" s="501">
        <v>26703.634999999998</v>
      </c>
      <c r="F16" s="501">
        <v>27372.562000000002</v>
      </c>
      <c r="G16" s="501">
        <v>26190.194</v>
      </c>
      <c r="H16" s="501">
        <v>28632.527999999998</v>
      </c>
      <c r="I16" s="501">
        <v>29031.343000000001</v>
      </c>
    </row>
    <row r="17" spans="1:18" ht="10.5" customHeight="1" x14ac:dyDescent="0.2">
      <c r="A17" s="504" t="s">
        <v>683</v>
      </c>
      <c r="B17" s="505">
        <f t="shared" ref="B17:I17" si="1">SUM(B13:B16)</f>
        <v>77187.519</v>
      </c>
      <c r="C17" s="505">
        <f t="shared" si="1"/>
        <v>76987.981</v>
      </c>
      <c r="D17" s="505">
        <f t="shared" si="1"/>
        <v>82659.16</v>
      </c>
      <c r="E17" s="505">
        <f t="shared" si="1"/>
        <v>81456.343999999997</v>
      </c>
      <c r="F17" s="505">
        <f t="shared" si="1"/>
        <v>85120.399000000005</v>
      </c>
      <c r="G17" s="505">
        <f t="shared" si="1"/>
        <v>82778.275999999998</v>
      </c>
      <c r="H17" s="505">
        <f t="shared" si="1"/>
        <v>89347.616999999998</v>
      </c>
      <c r="I17" s="505">
        <f t="shared" si="1"/>
        <v>90557.87</v>
      </c>
    </row>
    <row r="18" spans="1:18" ht="10.5" customHeight="1" x14ac:dyDescent="0.2">
      <c r="A18" s="510"/>
      <c r="B18" s="509"/>
      <c r="C18" s="509"/>
      <c r="D18" s="509"/>
      <c r="E18" s="509"/>
      <c r="F18" s="509"/>
      <c r="G18" s="509"/>
      <c r="H18" s="509"/>
      <c r="I18" s="509"/>
      <c r="Q18" s="491"/>
      <c r="R18" s="491"/>
    </row>
    <row r="19" spans="1:18" ht="10.5" customHeight="1" x14ac:dyDescent="0.2">
      <c r="A19" s="492" t="s">
        <v>1178</v>
      </c>
      <c r="B19" s="509"/>
      <c r="C19" s="509"/>
      <c r="D19" s="509"/>
      <c r="E19" s="509"/>
      <c r="F19" s="509"/>
      <c r="G19" s="509"/>
      <c r="H19" s="509"/>
      <c r="I19" s="509"/>
    </row>
    <row r="20" spans="1:18" ht="10.5" customHeight="1" thickBot="1" x14ac:dyDescent="0.25">
      <c r="A20" s="493" t="s">
        <v>1174</v>
      </c>
      <c r="B20" s="494" t="s">
        <v>619</v>
      </c>
      <c r="C20" s="494" t="s">
        <v>143</v>
      </c>
      <c r="D20" s="494" t="s">
        <v>144</v>
      </c>
      <c r="E20" s="494" t="s">
        <v>145</v>
      </c>
      <c r="F20" s="494" t="s">
        <v>146</v>
      </c>
      <c r="G20" s="494" t="s">
        <v>147</v>
      </c>
      <c r="H20" s="494" t="s">
        <v>148</v>
      </c>
      <c r="I20" s="494" t="s">
        <v>149</v>
      </c>
    </row>
    <row r="21" spans="1:18" ht="10.5" customHeight="1" x14ac:dyDescent="0.2">
      <c r="A21" s="496" t="s">
        <v>586</v>
      </c>
      <c r="B21" s="497">
        <v>7031.4589999999998</v>
      </c>
      <c r="C21" s="497">
        <v>6529.4650000000001</v>
      </c>
      <c r="D21" s="497">
        <v>7127.9260000000004</v>
      </c>
      <c r="E21" s="497">
        <v>7307.6729999999998</v>
      </c>
      <c r="F21" s="497">
        <v>7420.7610000000004</v>
      </c>
      <c r="G21" s="497">
        <v>7127.1270000000004</v>
      </c>
      <c r="H21" s="497">
        <v>7610.5919999999996</v>
      </c>
      <c r="I21" s="497">
        <v>7969.8760000000002</v>
      </c>
    </row>
    <row r="22" spans="1:18" ht="10.5" customHeight="1" x14ac:dyDescent="0.2">
      <c r="A22" s="496" t="s">
        <v>588</v>
      </c>
      <c r="B22" s="497">
        <v>30494.285</v>
      </c>
      <c r="C22" s="497">
        <v>29774.553</v>
      </c>
      <c r="D22" s="497">
        <v>30261.080999999998</v>
      </c>
      <c r="E22" s="497">
        <v>30236.154999999999</v>
      </c>
      <c r="F22" s="497">
        <v>30823.198</v>
      </c>
      <c r="G22" s="497">
        <v>28916.014999999999</v>
      </c>
      <c r="H22" s="497">
        <v>29458.355</v>
      </c>
      <c r="I22" s="497">
        <v>29478.887999999999</v>
      </c>
    </row>
    <row r="23" spans="1:18" ht="10.5" customHeight="1" x14ac:dyDescent="0.2">
      <c r="A23" s="496" t="s">
        <v>1175</v>
      </c>
      <c r="B23" s="497">
        <v>6053.7719999999999</v>
      </c>
      <c r="C23" s="497">
        <v>5825.4459999999999</v>
      </c>
      <c r="D23" s="497">
        <v>5993.9520000000002</v>
      </c>
      <c r="E23" s="497">
        <v>6164.5569999999998</v>
      </c>
      <c r="F23" s="497">
        <v>6054.0559999999996</v>
      </c>
      <c r="G23" s="497">
        <v>6115.5889999999999</v>
      </c>
      <c r="H23" s="497">
        <v>6140.5810000000001</v>
      </c>
      <c r="I23" s="497">
        <v>6440.7659999999996</v>
      </c>
    </row>
    <row r="24" spans="1:18" ht="10.5" customHeight="1" thickBot="1" x14ac:dyDescent="0.25">
      <c r="A24" s="500" t="s">
        <v>591</v>
      </c>
      <c r="B24" s="501">
        <v>18634.741999999998</v>
      </c>
      <c r="C24" s="501">
        <v>15958.796</v>
      </c>
      <c r="D24" s="501">
        <v>18419.761999999999</v>
      </c>
      <c r="E24" s="501">
        <v>18887.596000000001</v>
      </c>
      <c r="F24" s="501">
        <v>18928.155999999999</v>
      </c>
      <c r="G24" s="501">
        <v>17898.974999999999</v>
      </c>
      <c r="H24" s="501">
        <v>18440.233</v>
      </c>
      <c r="I24" s="501">
        <v>19052.197</v>
      </c>
    </row>
    <row r="25" spans="1:18" ht="10.5" customHeight="1" x14ac:dyDescent="0.2">
      <c r="A25" s="504" t="s">
        <v>683</v>
      </c>
      <c r="B25" s="505">
        <f t="shared" ref="B25:I25" si="2">SUM(B21:B24)</f>
        <v>62214.257999999994</v>
      </c>
      <c r="C25" s="505">
        <f t="shared" si="2"/>
        <v>58088.259999999995</v>
      </c>
      <c r="D25" s="505">
        <f t="shared" si="2"/>
        <v>61802.72099999999</v>
      </c>
      <c r="E25" s="505">
        <f t="shared" si="2"/>
        <v>62595.981</v>
      </c>
      <c r="F25" s="505">
        <f t="shared" si="2"/>
        <v>63226.171000000002</v>
      </c>
      <c r="G25" s="505">
        <f t="shared" si="2"/>
        <v>60057.705999999998</v>
      </c>
      <c r="H25" s="505">
        <f t="shared" si="2"/>
        <v>61649.760999999999</v>
      </c>
      <c r="I25" s="505">
        <f t="shared" si="2"/>
        <v>62941.726999999999</v>
      </c>
    </row>
    <row r="26" spans="1:18" ht="10.5" customHeight="1" x14ac:dyDescent="0.2">
      <c r="A26" s="511"/>
      <c r="B26" s="509"/>
      <c r="C26" s="509"/>
      <c r="D26" s="509"/>
      <c r="E26" s="509"/>
      <c r="F26" s="509"/>
      <c r="G26" s="509"/>
      <c r="H26" s="509"/>
      <c r="I26" s="509"/>
    </row>
    <row r="27" spans="1:18" ht="10.5" customHeight="1" x14ac:dyDescent="0.2">
      <c r="A27" s="492" t="s">
        <v>1179</v>
      </c>
      <c r="B27" s="509"/>
      <c r="C27" s="509"/>
      <c r="D27" s="509"/>
      <c r="E27" s="509"/>
      <c r="F27" s="509"/>
      <c r="G27" s="509"/>
      <c r="H27" s="509"/>
      <c r="I27" s="509"/>
    </row>
    <row r="28" spans="1:18" ht="10.5" customHeight="1" thickBot="1" x14ac:dyDescent="0.25">
      <c r="A28" s="493" t="s">
        <v>1174</v>
      </c>
      <c r="B28" s="494" t="s">
        <v>619</v>
      </c>
      <c r="C28" s="494" t="s">
        <v>143</v>
      </c>
      <c r="D28" s="494" t="s">
        <v>144</v>
      </c>
      <c r="E28" s="494" t="s">
        <v>145</v>
      </c>
      <c r="F28" s="494" t="s">
        <v>146</v>
      </c>
      <c r="G28" s="494" t="s">
        <v>147</v>
      </c>
      <c r="H28" s="494" t="s">
        <v>148</v>
      </c>
      <c r="I28" s="494" t="s">
        <v>149</v>
      </c>
    </row>
    <row r="29" spans="1:18" ht="10.5" customHeight="1" x14ac:dyDescent="0.2">
      <c r="A29" s="496" t="s">
        <v>586</v>
      </c>
      <c r="B29" s="497">
        <v>26289.338</v>
      </c>
      <c r="C29" s="497">
        <v>24832.528999999999</v>
      </c>
      <c r="D29" s="497">
        <v>26245.315999999999</v>
      </c>
      <c r="E29" s="497">
        <v>23877.181</v>
      </c>
      <c r="F29" s="497">
        <v>21366.625</v>
      </c>
      <c r="G29" s="497">
        <v>20467.344000000001</v>
      </c>
      <c r="H29" s="497">
        <v>20114.717000000001</v>
      </c>
      <c r="I29" s="497">
        <v>17787.857</v>
      </c>
    </row>
    <row r="30" spans="1:18" ht="10.5" customHeight="1" x14ac:dyDescent="0.2">
      <c r="A30" s="496" t="s">
        <v>588</v>
      </c>
      <c r="B30" s="497">
        <v>29225.399000000001</v>
      </c>
      <c r="C30" s="497">
        <v>26606.16</v>
      </c>
      <c r="D30" s="497">
        <v>25096.334999999999</v>
      </c>
      <c r="E30" s="497">
        <v>22364.662</v>
      </c>
      <c r="F30" s="497">
        <v>20897.219000000001</v>
      </c>
      <c r="G30" s="497">
        <v>19419.205999999998</v>
      </c>
      <c r="H30" s="497">
        <v>18688.343000000001</v>
      </c>
      <c r="I30" s="497">
        <v>15458.79</v>
      </c>
    </row>
    <row r="31" spans="1:18" ht="10.5" customHeight="1" x14ac:dyDescent="0.2">
      <c r="A31" s="496" t="s">
        <v>1175</v>
      </c>
      <c r="B31" s="497">
        <v>11187.791999999999</v>
      </c>
      <c r="C31" s="497">
        <v>10735.244000000001</v>
      </c>
      <c r="D31" s="497">
        <v>10876.097</v>
      </c>
      <c r="E31" s="497">
        <v>9389.2649999999994</v>
      </c>
      <c r="F31" s="497">
        <v>8603.4310000000005</v>
      </c>
      <c r="G31" s="497">
        <v>7939.9849999999997</v>
      </c>
      <c r="H31" s="497">
        <v>7706.66</v>
      </c>
      <c r="I31" s="497">
        <v>6266.7190000000001</v>
      </c>
    </row>
    <row r="32" spans="1:18" ht="10.5" customHeight="1" thickBot="1" x14ac:dyDescent="0.25">
      <c r="A32" s="500" t="s">
        <v>591</v>
      </c>
      <c r="B32" s="501">
        <v>57853.571000000004</v>
      </c>
      <c r="C32" s="501">
        <v>55245.178</v>
      </c>
      <c r="D32" s="501">
        <v>55887.118999999999</v>
      </c>
      <c r="E32" s="501">
        <v>48370.665000000001</v>
      </c>
      <c r="F32" s="501">
        <v>45546.93</v>
      </c>
      <c r="G32" s="501">
        <v>43141.205000000002</v>
      </c>
      <c r="H32" s="501">
        <v>42025.648000000001</v>
      </c>
      <c r="I32" s="501">
        <v>36525.451000000001</v>
      </c>
    </row>
    <row r="33" spans="1:18" ht="10.5" customHeight="1" x14ac:dyDescent="0.2">
      <c r="A33" s="504" t="s">
        <v>683</v>
      </c>
      <c r="B33" s="505">
        <f t="shared" ref="B33:I33" si="3">SUM(B29:B32)</f>
        <v>124556.1</v>
      </c>
      <c r="C33" s="505">
        <f t="shared" si="3"/>
        <v>117419.111</v>
      </c>
      <c r="D33" s="505">
        <f t="shared" si="3"/>
        <v>118104.867</v>
      </c>
      <c r="E33" s="505">
        <f t="shared" si="3"/>
        <v>104001.773</v>
      </c>
      <c r="F33" s="505">
        <f t="shared" si="3"/>
        <v>96414.204999999987</v>
      </c>
      <c r="G33" s="505">
        <f t="shared" si="3"/>
        <v>90967.74</v>
      </c>
      <c r="H33" s="505">
        <f t="shared" si="3"/>
        <v>88535.368000000002</v>
      </c>
      <c r="I33" s="505">
        <f t="shared" si="3"/>
        <v>76038.816999999995</v>
      </c>
    </row>
    <row r="34" spans="1:18" s="354" customFormat="1" ht="10.5" customHeight="1" x14ac:dyDescent="0.2">
      <c r="A34" s="506"/>
      <c r="B34" s="512"/>
      <c r="C34" s="512"/>
      <c r="D34" s="512"/>
      <c r="E34" s="512"/>
      <c r="F34" s="512"/>
      <c r="G34" s="512"/>
      <c r="H34" s="512"/>
      <c r="I34" s="512"/>
    </row>
    <row r="35" spans="1:18" ht="10.5" customHeight="1" x14ac:dyDescent="0.2">
      <c r="A35" s="492" t="s">
        <v>1180</v>
      </c>
      <c r="B35" s="509"/>
      <c r="C35" s="509"/>
      <c r="D35" s="509"/>
      <c r="E35" s="509"/>
      <c r="F35" s="509"/>
      <c r="G35" s="509"/>
      <c r="H35" s="509"/>
      <c r="I35" s="509"/>
    </row>
    <row r="36" spans="1:18" ht="10.5" customHeight="1" thickBot="1" x14ac:dyDescent="0.25">
      <c r="A36" s="493" t="s">
        <v>1174</v>
      </c>
      <c r="B36" s="494" t="s">
        <v>619</v>
      </c>
      <c r="C36" s="494" t="s">
        <v>143</v>
      </c>
      <c r="D36" s="494" t="s">
        <v>144</v>
      </c>
      <c r="E36" s="494" t="s">
        <v>145</v>
      </c>
      <c r="F36" s="494" t="s">
        <v>146</v>
      </c>
      <c r="G36" s="494" t="s">
        <v>147</v>
      </c>
      <c r="H36" s="494" t="s">
        <v>148</v>
      </c>
      <c r="I36" s="494" t="s">
        <v>149</v>
      </c>
      <c r="J36" s="491"/>
      <c r="K36" s="491"/>
      <c r="L36" s="491"/>
      <c r="M36" s="491"/>
      <c r="N36" s="491"/>
      <c r="O36" s="491"/>
      <c r="P36" s="491"/>
      <c r="Q36" s="491"/>
      <c r="R36" s="491"/>
    </row>
    <row r="37" spans="1:18" ht="10.5" customHeight="1" x14ac:dyDescent="0.2">
      <c r="A37" s="496" t="s">
        <v>586</v>
      </c>
      <c r="B37" s="497">
        <v>5660.4160000000002</v>
      </c>
      <c r="C37" s="497">
        <v>5404.98</v>
      </c>
      <c r="D37" s="497">
        <v>5679.2139999999999</v>
      </c>
      <c r="E37" s="497">
        <v>5151.3680000000004</v>
      </c>
      <c r="F37" s="497">
        <v>5004.1970000000001</v>
      </c>
      <c r="G37" s="497">
        <v>4709.7650000000003</v>
      </c>
      <c r="H37" s="497">
        <v>4614.26</v>
      </c>
      <c r="I37" s="497">
        <v>4065.2170000000001</v>
      </c>
      <c r="J37" s="492"/>
      <c r="K37" s="492"/>
      <c r="L37" s="492"/>
      <c r="M37" s="492"/>
      <c r="N37" s="492"/>
      <c r="O37" s="491"/>
      <c r="P37" s="491"/>
      <c r="Q37" s="491"/>
      <c r="R37" s="491"/>
    </row>
    <row r="38" spans="1:18" ht="10.5" customHeight="1" x14ac:dyDescent="0.2">
      <c r="A38" s="496" t="s">
        <v>588</v>
      </c>
      <c r="B38" s="497">
        <v>7087.3059999999996</v>
      </c>
      <c r="C38" s="497">
        <v>6328.0190000000002</v>
      </c>
      <c r="D38" s="497">
        <v>5797.1379999999999</v>
      </c>
      <c r="E38" s="497">
        <v>5194.8999999999996</v>
      </c>
      <c r="F38" s="497">
        <v>4842.7700000000004</v>
      </c>
      <c r="G38" s="497">
        <v>4356.2730000000001</v>
      </c>
      <c r="H38" s="497">
        <v>3770.357</v>
      </c>
      <c r="I38" s="497">
        <v>3138.2629999999999</v>
      </c>
      <c r="J38" s="491"/>
      <c r="K38" s="491"/>
      <c r="L38" s="491"/>
      <c r="M38" s="491"/>
      <c r="N38" s="491"/>
      <c r="O38" s="491"/>
      <c r="P38" s="491"/>
      <c r="Q38" s="491"/>
      <c r="R38" s="491"/>
    </row>
    <row r="39" spans="1:18" ht="10.5" customHeight="1" x14ac:dyDescent="0.2">
      <c r="A39" s="496" t="s">
        <v>1175</v>
      </c>
      <c r="B39" s="497">
        <v>2424.5259999999998</v>
      </c>
      <c r="C39" s="497">
        <v>2268.46</v>
      </c>
      <c r="D39" s="497">
        <v>2276.2460000000001</v>
      </c>
      <c r="E39" s="497">
        <v>2026.4680000000001</v>
      </c>
      <c r="F39" s="497">
        <v>1931.979</v>
      </c>
      <c r="G39" s="497">
        <v>1729.2809999999999</v>
      </c>
      <c r="H39" s="497">
        <v>1587.893</v>
      </c>
      <c r="I39" s="497">
        <v>1292.8720000000001</v>
      </c>
      <c r="J39" s="491"/>
      <c r="K39" s="491"/>
      <c r="L39" s="491"/>
      <c r="M39" s="491"/>
      <c r="N39" s="491"/>
      <c r="O39" s="491"/>
      <c r="P39" s="491"/>
      <c r="Q39" s="491"/>
      <c r="R39" s="491"/>
    </row>
    <row r="40" spans="1:18" ht="10.5" customHeight="1" thickBot="1" x14ac:dyDescent="0.25">
      <c r="A40" s="500" t="s">
        <v>591</v>
      </c>
      <c r="B40" s="501">
        <v>14948.85</v>
      </c>
      <c r="C40" s="501">
        <v>14216.684999999999</v>
      </c>
      <c r="D40" s="501">
        <v>14031.123</v>
      </c>
      <c r="E40" s="501">
        <v>12492.37</v>
      </c>
      <c r="F40" s="501">
        <v>11893.209000000001</v>
      </c>
      <c r="G40" s="501">
        <v>11127.642</v>
      </c>
      <c r="H40" s="501">
        <v>10434.064</v>
      </c>
      <c r="I40" s="501">
        <v>9043.375</v>
      </c>
      <c r="J40" s="491"/>
      <c r="K40" s="491"/>
      <c r="L40" s="491"/>
      <c r="M40" s="491"/>
      <c r="N40" s="491"/>
      <c r="O40" s="491"/>
      <c r="P40" s="491"/>
      <c r="Q40" s="491"/>
      <c r="R40" s="491"/>
    </row>
    <row r="41" spans="1:18" ht="10.5" customHeight="1" x14ac:dyDescent="0.2">
      <c r="A41" s="504" t="s">
        <v>683</v>
      </c>
      <c r="B41" s="505">
        <f t="shared" ref="B41:I41" si="4">SUM(B37:B40)</f>
        <v>30121.097999999998</v>
      </c>
      <c r="C41" s="505">
        <f t="shared" si="4"/>
        <v>28218.144</v>
      </c>
      <c r="D41" s="505">
        <f t="shared" si="4"/>
        <v>27783.720999999998</v>
      </c>
      <c r="E41" s="505">
        <f t="shared" si="4"/>
        <v>24865.106</v>
      </c>
      <c r="F41" s="505">
        <f t="shared" si="4"/>
        <v>23672.154999999999</v>
      </c>
      <c r="G41" s="505">
        <f t="shared" si="4"/>
        <v>21922.960999999999</v>
      </c>
      <c r="H41" s="505">
        <f t="shared" si="4"/>
        <v>20406.574000000001</v>
      </c>
      <c r="I41" s="505">
        <f t="shared" si="4"/>
        <v>17539.726999999999</v>
      </c>
      <c r="J41" s="491"/>
      <c r="K41" s="491"/>
      <c r="L41" s="491"/>
      <c r="M41" s="491"/>
      <c r="N41" s="491"/>
      <c r="O41" s="491"/>
      <c r="P41" s="491"/>
      <c r="Q41" s="491"/>
      <c r="R41" s="491"/>
    </row>
    <row r="42" spans="1:18" ht="10.5" customHeight="1" x14ac:dyDescent="0.2">
      <c r="F42" s="513"/>
      <c r="G42" s="513"/>
      <c r="H42" s="513"/>
      <c r="I42" s="513"/>
      <c r="J42" s="491"/>
      <c r="K42" s="491"/>
      <c r="L42" s="491"/>
      <c r="M42" s="491"/>
      <c r="N42" s="491"/>
      <c r="O42" s="491"/>
      <c r="P42" s="491"/>
      <c r="Q42" s="491"/>
      <c r="R42" s="491"/>
    </row>
    <row r="43" spans="1:18" ht="10.5" customHeight="1" x14ac:dyDescent="0.2">
      <c r="A43" s="492" t="s">
        <v>1181</v>
      </c>
      <c r="B43" s="509"/>
      <c r="C43" s="509"/>
      <c r="D43" s="509"/>
      <c r="E43" s="509"/>
      <c r="F43" s="509"/>
      <c r="G43" s="509"/>
      <c r="H43" s="509"/>
      <c r="I43" s="509"/>
    </row>
    <row r="44" spans="1:18" ht="10.5" customHeight="1" thickBot="1" x14ac:dyDescent="0.25">
      <c r="A44" s="493" t="s">
        <v>1174</v>
      </c>
      <c r="B44" s="494" t="s">
        <v>619</v>
      </c>
      <c r="C44" s="494" t="s">
        <v>143</v>
      </c>
      <c r="D44" s="494" t="s">
        <v>144</v>
      </c>
      <c r="E44" s="494" t="s">
        <v>145</v>
      </c>
      <c r="F44" s="494" t="s">
        <v>146</v>
      </c>
      <c r="G44" s="494" t="s">
        <v>147</v>
      </c>
      <c r="H44" s="494" t="s">
        <v>148</v>
      </c>
      <c r="I44" s="494" t="s">
        <v>149</v>
      </c>
    </row>
    <row r="45" spans="1:18" ht="10.5" customHeight="1" x14ac:dyDescent="0.2">
      <c r="A45" s="496" t="s">
        <v>586</v>
      </c>
      <c r="B45" s="497">
        <v>41078.49</v>
      </c>
      <c r="C45" s="497">
        <v>39005.512000000002</v>
      </c>
      <c r="D45" s="497">
        <v>41244.724000000002</v>
      </c>
      <c r="E45" s="497">
        <v>39408.682000000001</v>
      </c>
      <c r="F45" s="497">
        <v>36373.133000000002</v>
      </c>
      <c r="G45" s="497">
        <v>35163.883000000002</v>
      </c>
      <c r="H45" s="497">
        <v>36067.305999999997</v>
      </c>
      <c r="I45" s="497">
        <v>34778.025999999998</v>
      </c>
    </row>
    <row r="46" spans="1:18" ht="10.5" customHeight="1" x14ac:dyDescent="0.2">
      <c r="A46" s="496" t="s">
        <v>588</v>
      </c>
      <c r="B46" s="497">
        <v>62281.114000000001</v>
      </c>
      <c r="C46" s="497">
        <v>60717.016000000003</v>
      </c>
      <c r="D46" s="497">
        <v>61496.339</v>
      </c>
      <c r="E46" s="497">
        <v>57614.014999999999</v>
      </c>
      <c r="F46" s="497">
        <v>59631.207000000002</v>
      </c>
      <c r="G46" s="497">
        <v>57612.589</v>
      </c>
      <c r="H46" s="497">
        <v>59463.368999999999</v>
      </c>
      <c r="I46" s="497">
        <v>55983.035000000003</v>
      </c>
    </row>
    <row r="47" spans="1:18" ht="10.5" customHeight="1" x14ac:dyDescent="0.2">
      <c r="A47" s="496" t="s">
        <v>1175</v>
      </c>
      <c r="B47" s="497">
        <v>18065.848000000002</v>
      </c>
      <c r="C47" s="497">
        <v>17447.513999999999</v>
      </c>
      <c r="D47" s="497">
        <v>18131.038</v>
      </c>
      <c r="E47" s="497">
        <v>16495.114000000001</v>
      </c>
      <c r="F47" s="497">
        <v>15789.762000000001</v>
      </c>
      <c r="G47" s="497">
        <v>14533.431</v>
      </c>
      <c r="H47" s="497">
        <v>15089.463</v>
      </c>
      <c r="I47" s="497">
        <v>13267.239</v>
      </c>
    </row>
    <row r="48" spans="1:18" ht="10.5" customHeight="1" thickBot="1" x14ac:dyDescent="0.25">
      <c r="A48" s="500" t="s">
        <v>591</v>
      </c>
      <c r="B48" s="501">
        <v>86175.115999999995</v>
      </c>
      <c r="C48" s="501">
        <v>82985.232000000004</v>
      </c>
      <c r="D48" s="501">
        <v>85288.054999999993</v>
      </c>
      <c r="E48" s="501">
        <v>77604.365000000005</v>
      </c>
      <c r="F48" s="501">
        <v>76165.77900000001</v>
      </c>
      <c r="G48" s="501">
        <v>71823.534</v>
      </c>
      <c r="H48" s="501">
        <v>73637.243000000002</v>
      </c>
      <c r="I48" s="501">
        <v>67851.755000000005</v>
      </c>
    </row>
    <row r="49" spans="1:9" ht="10.5" customHeight="1" x14ac:dyDescent="0.2">
      <c r="A49" s="504" t="s">
        <v>683</v>
      </c>
      <c r="B49" s="505">
        <f t="shared" ref="B49:I49" si="5">SUM(B45:B48)</f>
        <v>207600.56799999997</v>
      </c>
      <c r="C49" s="505">
        <f t="shared" si="5"/>
        <v>200155.274</v>
      </c>
      <c r="D49" s="505">
        <f t="shared" si="5"/>
        <v>206160.15599999999</v>
      </c>
      <c r="E49" s="505">
        <f t="shared" si="5"/>
        <v>191122.17600000001</v>
      </c>
      <c r="F49" s="505">
        <f t="shared" si="5"/>
        <v>187959.88099999999</v>
      </c>
      <c r="G49" s="505">
        <f t="shared" si="5"/>
        <v>179133.43700000001</v>
      </c>
      <c r="H49" s="505">
        <f t="shared" si="5"/>
        <v>184257.38099999999</v>
      </c>
      <c r="I49" s="505">
        <f t="shared" si="5"/>
        <v>171880.05499999999</v>
      </c>
    </row>
    <row r="50" spans="1:9" ht="10.5" customHeight="1" x14ac:dyDescent="0.2"/>
    <row r="51" spans="1:9" ht="10.5" customHeight="1" x14ac:dyDescent="0.2">
      <c r="A51" s="1363" t="s">
        <v>1171</v>
      </c>
      <c r="B51" s="397"/>
      <c r="C51" s="397"/>
      <c r="D51" s="397"/>
      <c r="E51" s="397"/>
      <c r="F51" s="397"/>
      <c r="H51" s="489"/>
    </row>
    <row r="52" spans="1:9" ht="10.5" customHeight="1" x14ac:dyDescent="0.2">
      <c r="A52" s="490"/>
      <c r="B52" s="491"/>
      <c r="C52" s="491"/>
      <c r="D52" s="491"/>
      <c r="E52" s="491"/>
      <c r="F52" s="491"/>
      <c r="G52" s="491"/>
      <c r="H52" s="491"/>
      <c r="I52" s="491"/>
    </row>
    <row r="53" spans="1:9" ht="10.5" customHeight="1" x14ac:dyDescent="0.2">
      <c r="A53" s="490" t="s">
        <v>1173</v>
      </c>
      <c r="B53" s="491"/>
      <c r="C53" s="491"/>
      <c r="D53" s="491"/>
      <c r="E53" s="491"/>
      <c r="F53" s="491"/>
      <c r="G53" s="491"/>
      <c r="H53" s="491"/>
      <c r="I53" s="491"/>
    </row>
    <row r="54" spans="1:9" ht="10.5" customHeight="1" thickBot="1" x14ac:dyDescent="0.25">
      <c r="A54" s="495" t="s">
        <v>1174</v>
      </c>
      <c r="B54" s="494" t="s">
        <v>619</v>
      </c>
      <c r="C54" s="494" t="s">
        <v>143</v>
      </c>
      <c r="D54" s="494" t="s">
        <v>144</v>
      </c>
      <c r="E54" s="494" t="s">
        <v>145</v>
      </c>
      <c r="F54" s="494" t="s">
        <v>146</v>
      </c>
      <c r="G54" s="494" t="s">
        <v>147</v>
      </c>
      <c r="H54" s="494" t="s">
        <v>148</v>
      </c>
      <c r="I54" s="494" t="s">
        <v>149</v>
      </c>
    </row>
    <row r="55" spans="1:9" ht="10.5" customHeight="1" x14ac:dyDescent="0.2">
      <c r="A55" s="498" t="s">
        <v>586</v>
      </c>
      <c r="B55" s="497">
        <v>423</v>
      </c>
      <c r="C55" s="497">
        <v>428</v>
      </c>
      <c r="D55" s="497">
        <v>427</v>
      </c>
      <c r="E55" s="499">
        <v>424</v>
      </c>
      <c r="F55" s="499">
        <v>426</v>
      </c>
      <c r="G55" s="499">
        <v>426</v>
      </c>
      <c r="H55" s="499">
        <v>423</v>
      </c>
      <c r="I55" s="499">
        <v>425.68900000000002</v>
      </c>
    </row>
    <row r="56" spans="1:9" ht="10.5" customHeight="1" x14ac:dyDescent="0.2">
      <c r="A56" s="498" t="s">
        <v>588</v>
      </c>
      <c r="B56" s="497">
        <v>1619</v>
      </c>
      <c r="C56" s="497">
        <v>1634</v>
      </c>
      <c r="D56" s="497">
        <v>1631</v>
      </c>
      <c r="E56" s="499">
        <v>1626</v>
      </c>
      <c r="F56" s="499">
        <v>1648</v>
      </c>
      <c r="G56" s="499">
        <v>1640</v>
      </c>
      <c r="H56" s="499">
        <v>1640</v>
      </c>
      <c r="I56" s="499">
        <v>1636.62</v>
      </c>
    </row>
    <row r="57" spans="1:9" ht="10.5" customHeight="1" x14ac:dyDescent="0.2">
      <c r="A57" s="498" t="s">
        <v>1175</v>
      </c>
      <c r="B57" s="497">
        <v>249</v>
      </c>
      <c r="C57" s="497">
        <v>245</v>
      </c>
      <c r="D57" s="497">
        <v>241</v>
      </c>
      <c r="E57" s="499">
        <v>236</v>
      </c>
      <c r="F57" s="499">
        <v>236</v>
      </c>
      <c r="G57" s="499">
        <v>257</v>
      </c>
      <c r="H57" s="499">
        <v>256</v>
      </c>
      <c r="I57" s="499">
        <v>252</v>
      </c>
    </row>
    <row r="58" spans="1:9" ht="10.5" customHeight="1" thickBot="1" x14ac:dyDescent="0.25">
      <c r="A58" s="502" t="s">
        <v>591</v>
      </c>
      <c r="B58" s="501">
        <v>886</v>
      </c>
      <c r="C58" s="501">
        <v>885</v>
      </c>
      <c r="D58" s="501">
        <v>889</v>
      </c>
      <c r="E58" s="503">
        <v>891</v>
      </c>
      <c r="F58" s="503">
        <v>891</v>
      </c>
      <c r="G58" s="503">
        <v>892</v>
      </c>
      <c r="H58" s="503">
        <v>898</v>
      </c>
      <c r="I58" s="503">
        <v>905.63900000000001</v>
      </c>
    </row>
    <row r="59" spans="1:9" ht="10.5" customHeight="1" x14ac:dyDescent="0.2">
      <c r="A59" s="506" t="s">
        <v>683</v>
      </c>
      <c r="B59" s="505">
        <f>SUM(B55:B58)</f>
        <v>3177</v>
      </c>
      <c r="C59" s="505">
        <f>SUM(C55:C58)</f>
        <v>3192</v>
      </c>
      <c r="D59" s="505">
        <f>SUM(D55:D58)</f>
        <v>3188</v>
      </c>
      <c r="E59" s="507">
        <f>E55+E56+E57+E58</f>
        <v>3177</v>
      </c>
      <c r="F59" s="507">
        <f>F55+F56+F57+F58</f>
        <v>3201</v>
      </c>
      <c r="G59" s="507">
        <f>G55+G56+G57+G58</f>
        <v>3215</v>
      </c>
      <c r="H59" s="507">
        <f>H55+H56+H57+H58</f>
        <v>3217</v>
      </c>
      <c r="I59" s="507">
        <f>I55+I56+I57+I58</f>
        <v>3219.9479999999999</v>
      </c>
    </row>
    <row r="60" spans="1:9" ht="10.5" customHeight="1" x14ac:dyDescent="0.2">
      <c r="A60" s="490"/>
      <c r="B60" s="491"/>
      <c r="C60" s="491"/>
      <c r="D60" s="491"/>
      <c r="E60" s="491"/>
      <c r="F60" s="491"/>
      <c r="G60" s="491"/>
      <c r="H60" s="491"/>
      <c r="I60" s="491"/>
    </row>
    <row r="61" spans="1:9" ht="10.5" customHeight="1" x14ac:dyDescent="0.2">
      <c r="A61" s="490" t="s">
        <v>1177</v>
      </c>
      <c r="B61" s="491"/>
      <c r="C61" s="491"/>
      <c r="D61" s="491"/>
      <c r="E61" s="491"/>
      <c r="F61" s="491"/>
      <c r="G61" s="491"/>
      <c r="H61" s="491"/>
      <c r="I61" s="491"/>
    </row>
    <row r="62" spans="1:9" ht="10.5" customHeight="1" thickBot="1" x14ac:dyDescent="0.25">
      <c r="A62" s="493" t="s">
        <v>1174</v>
      </c>
      <c r="B62" s="494" t="s">
        <v>619</v>
      </c>
      <c r="C62" s="494" t="s">
        <v>143</v>
      </c>
      <c r="D62" s="494" t="s">
        <v>144</v>
      </c>
      <c r="E62" s="494" t="s">
        <v>145</v>
      </c>
      <c r="F62" s="494" t="s">
        <v>146</v>
      </c>
      <c r="G62" s="494" t="s">
        <v>147</v>
      </c>
      <c r="H62" s="494" t="s">
        <v>148</v>
      </c>
      <c r="I62" s="494" t="s">
        <v>149</v>
      </c>
    </row>
    <row r="63" spans="1:9" ht="10.5" customHeight="1" x14ac:dyDescent="0.2">
      <c r="A63" s="496" t="s">
        <v>586</v>
      </c>
      <c r="B63" s="497">
        <v>1383</v>
      </c>
      <c r="C63" s="497">
        <v>1434</v>
      </c>
      <c r="D63" s="497">
        <v>1429</v>
      </c>
      <c r="E63" s="499">
        <v>1401</v>
      </c>
      <c r="F63" s="499">
        <v>1374</v>
      </c>
      <c r="G63" s="499">
        <v>1359</v>
      </c>
      <c r="H63" s="499">
        <v>1348</v>
      </c>
      <c r="I63" s="499">
        <v>1328.3520000000001</v>
      </c>
    </row>
    <row r="64" spans="1:9" ht="10.5" customHeight="1" x14ac:dyDescent="0.2">
      <c r="A64" s="496" t="s">
        <v>588</v>
      </c>
      <c r="B64" s="497">
        <v>1188</v>
      </c>
      <c r="C64" s="497">
        <v>1198</v>
      </c>
      <c r="D64" s="497">
        <v>1201</v>
      </c>
      <c r="E64" s="499">
        <v>1207</v>
      </c>
      <c r="F64" s="499">
        <v>1213</v>
      </c>
      <c r="G64" s="499">
        <v>1213</v>
      </c>
      <c r="H64" s="499">
        <v>1210</v>
      </c>
      <c r="I64" s="499">
        <v>1208.855</v>
      </c>
    </row>
    <row r="65" spans="1:9" ht="10.5" customHeight="1" x14ac:dyDescent="0.2">
      <c r="A65" s="496" t="s">
        <v>1175</v>
      </c>
      <c r="B65" s="497">
        <v>581</v>
      </c>
      <c r="C65" s="497">
        <v>590</v>
      </c>
      <c r="D65" s="497">
        <v>591</v>
      </c>
      <c r="E65" s="499">
        <v>593</v>
      </c>
      <c r="F65" s="499">
        <v>597</v>
      </c>
      <c r="G65" s="499">
        <v>582</v>
      </c>
      <c r="H65" s="499">
        <v>600</v>
      </c>
      <c r="I65" s="499">
        <v>586.96799999999996</v>
      </c>
    </row>
    <row r="66" spans="1:9" ht="10.5" customHeight="1" thickBot="1" x14ac:dyDescent="0.25">
      <c r="A66" s="500" t="s">
        <v>591</v>
      </c>
      <c r="B66" s="501">
        <v>1916</v>
      </c>
      <c r="C66" s="501">
        <v>1917</v>
      </c>
      <c r="D66" s="501">
        <v>1911</v>
      </c>
      <c r="E66" s="503">
        <v>1908</v>
      </c>
      <c r="F66" s="503">
        <v>1909</v>
      </c>
      <c r="G66" s="503">
        <v>1908</v>
      </c>
      <c r="H66" s="503">
        <v>1902</v>
      </c>
      <c r="I66" s="503">
        <v>1897.0170000000001</v>
      </c>
    </row>
    <row r="67" spans="1:9" ht="10.5" customHeight="1" x14ac:dyDescent="0.2">
      <c r="A67" s="504" t="s">
        <v>683</v>
      </c>
      <c r="B67" s="505">
        <f>SUM(B63:B66)</f>
        <v>5068</v>
      </c>
      <c r="C67" s="505">
        <f>SUM(C63:C66)</f>
        <v>5139</v>
      </c>
      <c r="D67" s="505">
        <f>SUM(D63:D66)</f>
        <v>5132</v>
      </c>
      <c r="E67" s="507">
        <f>E63+E64+E65+E66</f>
        <v>5109</v>
      </c>
      <c r="F67" s="507">
        <f>F63+F64+F65+F66</f>
        <v>5093</v>
      </c>
      <c r="G67" s="507">
        <f>G63+G64+G65+G66</f>
        <v>5062</v>
      </c>
      <c r="H67" s="507">
        <f>H63+H64+H65+H66</f>
        <v>5060</v>
      </c>
      <c r="I67" s="507">
        <f>I63+I64+I65+I66</f>
        <v>5021.192</v>
      </c>
    </row>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&amp;C&amp;"Arial,Normal"&amp;7Fact book - Q4 2016</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9FF99"/>
  </sheetPr>
  <dimension ref="A1:AJ180"/>
  <sheetViews>
    <sheetView showGridLines="0" view="pageBreakPreview" topLeftCell="A31" zoomScale="115" zoomScaleNormal="90" zoomScaleSheetLayoutView="115" zoomScalePageLayoutView="70" workbookViewId="0">
      <selection activeCell="N49" sqref="N49"/>
    </sheetView>
  </sheetViews>
  <sheetFormatPr defaultRowHeight="11.25" x14ac:dyDescent="0.2"/>
  <cols>
    <col min="1" max="1" width="23.6640625" style="350" customWidth="1"/>
    <col min="2" max="2" width="9.33203125" style="350"/>
    <col min="3" max="3" width="7.1640625" style="350" customWidth="1"/>
    <col min="4" max="7" width="9.33203125" style="350"/>
    <col min="8" max="8" width="10.6640625" style="350" customWidth="1"/>
    <col min="9" max="14" width="9.33203125" style="350"/>
    <col min="15" max="15" width="31.1640625" style="350" customWidth="1"/>
    <col min="16" max="20" width="10.6640625" style="350" hidden="1" customWidth="1"/>
    <col min="21" max="16384" width="9.33203125" style="350"/>
  </cols>
  <sheetData>
    <row r="1" spans="1:12" ht="13.5" customHeight="1" x14ac:dyDescent="0.2">
      <c r="A1" s="1363" t="s">
        <v>1183</v>
      </c>
      <c r="B1" s="514"/>
      <c r="C1" s="514"/>
      <c r="D1" s="354"/>
      <c r="E1" s="354"/>
      <c r="F1" s="354"/>
      <c r="G1" s="354"/>
      <c r="H1" s="354"/>
      <c r="I1" s="366"/>
      <c r="L1" s="366"/>
    </row>
    <row r="2" spans="1:12" ht="13.5" customHeight="1" x14ac:dyDescent="0.2">
      <c r="A2" s="374"/>
      <c r="B2" s="354"/>
      <c r="C2" s="354"/>
      <c r="D2" s="354"/>
      <c r="E2" s="354"/>
      <c r="F2" s="354"/>
      <c r="G2" s="354"/>
      <c r="H2" s="354"/>
    </row>
    <row r="3" spans="1:12" ht="19.5" customHeight="1" thickBot="1" x14ac:dyDescent="0.25">
      <c r="A3" s="515" t="s">
        <v>656</v>
      </c>
      <c r="B3" s="2907" t="s">
        <v>1184</v>
      </c>
      <c r="C3" s="2907"/>
      <c r="D3" s="516">
        <v>2014</v>
      </c>
      <c r="E3" s="516">
        <v>2015</v>
      </c>
      <c r="F3" s="516" t="s">
        <v>1185</v>
      </c>
      <c r="G3" s="516" t="s">
        <v>1186</v>
      </c>
      <c r="H3" s="516" t="s">
        <v>1187</v>
      </c>
    </row>
    <row r="4" spans="1:12" ht="13.5" customHeight="1" x14ac:dyDescent="0.2">
      <c r="A4" s="517" t="s">
        <v>1188</v>
      </c>
      <c r="B4" s="517" t="s">
        <v>586</v>
      </c>
      <c r="C4" s="518"/>
      <c r="D4" s="519">
        <v>1.7</v>
      </c>
      <c r="E4" s="519">
        <v>1.6</v>
      </c>
      <c r="F4" s="519">
        <v>1</v>
      </c>
      <c r="G4" s="519">
        <v>1.5</v>
      </c>
      <c r="H4" s="519">
        <v>1.7</v>
      </c>
    </row>
    <row r="5" spans="1:12" ht="13.5" customHeight="1" x14ac:dyDescent="0.2">
      <c r="A5" s="520"/>
      <c r="B5" s="520" t="s">
        <v>588</v>
      </c>
      <c r="C5" s="521"/>
      <c r="D5" s="522">
        <v>-0.7</v>
      </c>
      <c r="E5" s="522">
        <v>0.2</v>
      </c>
      <c r="F5" s="519">
        <v>1.5</v>
      </c>
      <c r="G5" s="519">
        <v>1</v>
      </c>
      <c r="H5" s="519">
        <v>0.8</v>
      </c>
    </row>
    <row r="6" spans="1:12" ht="13.5" customHeight="1" x14ac:dyDescent="0.2">
      <c r="A6" s="517"/>
      <c r="B6" s="517" t="s">
        <v>589</v>
      </c>
      <c r="C6" s="518"/>
      <c r="D6" s="519">
        <v>2.2000000000000002</v>
      </c>
      <c r="E6" s="519">
        <v>1.1000000000000001</v>
      </c>
      <c r="F6" s="519">
        <v>0.8</v>
      </c>
      <c r="G6" s="519">
        <v>1.7</v>
      </c>
      <c r="H6" s="519">
        <v>1.9</v>
      </c>
    </row>
    <row r="7" spans="1:12" ht="13.5" customHeight="1" thickBot="1" x14ac:dyDescent="0.25">
      <c r="A7" s="523"/>
      <c r="B7" s="524" t="s">
        <v>591</v>
      </c>
      <c r="C7" s="525"/>
      <c r="D7" s="526">
        <v>2.7</v>
      </c>
      <c r="E7" s="526">
        <v>3.8</v>
      </c>
      <c r="F7" s="526">
        <v>3.2</v>
      </c>
      <c r="G7" s="526">
        <v>2.2999999999999998</v>
      </c>
      <c r="H7" s="526">
        <v>2</v>
      </c>
    </row>
    <row r="8" spans="1:12" ht="13.5" customHeight="1" x14ac:dyDescent="0.2">
      <c r="A8" s="527" t="s">
        <v>1189</v>
      </c>
      <c r="B8" s="527" t="s">
        <v>586</v>
      </c>
      <c r="C8" s="518"/>
      <c r="D8" s="528">
        <v>0.6</v>
      </c>
      <c r="E8" s="528">
        <v>0.5</v>
      </c>
      <c r="F8" s="528">
        <v>0.3</v>
      </c>
      <c r="G8" s="528">
        <v>1.4</v>
      </c>
      <c r="H8" s="528">
        <v>1.8</v>
      </c>
    </row>
    <row r="9" spans="1:12" ht="13.5" customHeight="1" x14ac:dyDescent="0.2">
      <c r="A9" s="520"/>
      <c r="B9" s="520" t="s">
        <v>588</v>
      </c>
      <c r="C9" s="521"/>
      <c r="D9" s="519">
        <v>1</v>
      </c>
      <c r="E9" s="522" t="s">
        <v>1190</v>
      </c>
      <c r="F9" s="519">
        <v>0.4</v>
      </c>
      <c r="G9" s="519">
        <v>1.1000000000000001</v>
      </c>
      <c r="H9" s="519">
        <v>1.1000000000000001</v>
      </c>
    </row>
    <row r="10" spans="1:12" ht="13.5" customHeight="1" x14ac:dyDescent="0.2">
      <c r="A10" s="517"/>
      <c r="B10" s="517" t="s">
        <v>589</v>
      </c>
      <c r="C10" s="518"/>
      <c r="D10" s="519">
        <v>2</v>
      </c>
      <c r="E10" s="519">
        <v>2.2000000000000002</v>
      </c>
      <c r="F10" s="519">
        <v>3.6</v>
      </c>
      <c r="G10" s="519">
        <v>2.2000000000000002</v>
      </c>
      <c r="H10" s="519">
        <v>1.3</v>
      </c>
    </row>
    <row r="11" spans="1:12" ht="13.5" customHeight="1" thickBot="1" x14ac:dyDescent="0.25">
      <c r="A11" s="523"/>
      <c r="B11" s="523" t="s">
        <v>591</v>
      </c>
      <c r="C11" s="529"/>
      <c r="D11" s="526" t="s">
        <v>1190</v>
      </c>
      <c r="E11" s="526" t="s">
        <v>1036</v>
      </c>
      <c r="F11" s="526">
        <v>1</v>
      </c>
      <c r="G11" s="526">
        <v>1.5</v>
      </c>
      <c r="H11" s="526">
        <v>1.8</v>
      </c>
    </row>
    <row r="12" spans="1:12" ht="13.5" customHeight="1" x14ac:dyDescent="0.2">
      <c r="A12" s="527" t="s">
        <v>1191</v>
      </c>
      <c r="B12" s="527" t="s">
        <v>586</v>
      </c>
      <c r="C12" s="518"/>
      <c r="D12" s="528" t="s">
        <v>1192</v>
      </c>
      <c r="E12" s="528">
        <v>1.9</v>
      </c>
      <c r="F12" s="528">
        <v>1.8</v>
      </c>
      <c r="G12" s="528">
        <v>1.8</v>
      </c>
      <c r="H12" s="528">
        <v>2</v>
      </c>
    </row>
    <row r="13" spans="1:12" ht="13.5" customHeight="1" x14ac:dyDescent="0.2">
      <c r="A13" s="520"/>
      <c r="B13" s="520" t="s">
        <v>588</v>
      </c>
      <c r="C13" s="521"/>
      <c r="D13" s="519">
        <v>0.6</v>
      </c>
      <c r="E13" s="522">
        <v>1.5</v>
      </c>
      <c r="F13" s="519">
        <v>1.7</v>
      </c>
      <c r="G13" s="519">
        <v>0.9</v>
      </c>
      <c r="H13" s="519">
        <v>0.8</v>
      </c>
    </row>
    <row r="14" spans="1:12" ht="13.5" customHeight="1" x14ac:dyDescent="0.2">
      <c r="A14" s="517"/>
      <c r="B14" s="517" t="s">
        <v>589</v>
      </c>
      <c r="C14" s="518"/>
      <c r="D14" s="519">
        <v>1.9</v>
      </c>
      <c r="E14" s="519">
        <v>2.1</v>
      </c>
      <c r="F14" s="519">
        <v>1.4</v>
      </c>
      <c r="G14" s="519">
        <v>1.8</v>
      </c>
      <c r="H14" s="519">
        <v>2</v>
      </c>
    </row>
    <row r="15" spans="1:12" ht="13.5" customHeight="1" thickBot="1" x14ac:dyDescent="0.25">
      <c r="A15" s="523"/>
      <c r="B15" s="523" t="s">
        <v>591</v>
      </c>
      <c r="C15" s="529"/>
      <c r="D15" s="526">
        <v>2.1</v>
      </c>
      <c r="E15" s="526">
        <v>2.7</v>
      </c>
      <c r="F15" s="526">
        <v>2.2000000000000002</v>
      </c>
      <c r="G15" s="526">
        <v>1.8</v>
      </c>
      <c r="H15" s="526">
        <v>1.7</v>
      </c>
    </row>
    <row r="16" spans="1:12" ht="13.5" customHeight="1" x14ac:dyDescent="0.2">
      <c r="A16" s="527" t="s">
        <v>1193</v>
      </c>
      <c r="B16" s="527" t="s">
        <v>1194</v>
      </c>
      <c r="C16" s="518"/>
      <c r="D16" s="528">
        <v>5</v>
      </c>
      <c r="E16" s="528">
        <v>4.5999999999999996</v>
      </c>
      <c r="F16" s="528">
        <v>4.2</v>
      </c>
      <c r="G16" s="528">
        <v>3.9</v>
      </c>
      <c r="H16" s="528">
        <v>3.6</v>
      </c>
    </row>
    <row r="17" spans="1:36" ht="13.5" customHeight="1" x14ac:dyDescent="0.2">
      <c r="A17" s="520"/>
      <c r="B17" s="520" t="s">
        <v>588</v>
      </c>
      <c r="C17" s="521"/>
      <c r="D17" s="519" t="s">
        <v>1195</v>
      </c>
      <c r="E17" s="522">
        <v>9.3000000000000007</v>
      </c>
      <c r="F17" s="519">
        <v>8.8000000000000007</v>
      </c>
      <c r="G17" s="519">
        <v>8.6</v>
      </c>
      <c r="H17" s="519">
        <v>8.4</v>
      </c>
    </row>
    <row r="18" spans="1:36" ht="13.5" customHeight="1" x14ac:dyDescent="0.2">
      <c r="A18" s="517"/>
      <c r="B18" s="517" t="s">
        <v>589</v>
      </c>
      <c r="C18" s="518"/>
      <c r="D18" s="519" t="s">
        <v>248</v>
      </c>
      <c r="E18" s="519" t="s">
        <v>1196</v>
      </c>
      <c r="F18" s="519" t="s">
        <v>1197</v>
      </c>
      <c r="G18" s="519">
        <v>4.8</v>
      </c>
      <c r="H18" s="519">
        <v>4.5999999999999996</v>
      </c>
    </row>
    <row r="19" spans="1:36" ht="13.5" customHeight="1" x14ac:dyDescent="0.2">
      <c r="A19" s="517"/>
      <c r="B19" s="517" t="s">
        <v>591</v>
      </c>
      <c r="C19" s="518"/>
      <c r="D19" s="519" t="s">
        <v>1198</v>
      </c>
      <c r="E19" s="519" t="s">
        <v>317</v>
      </c>
      <c r="F19" s="519">
        <v>6.9</v>
      </c>
      <c r="G19" s="519">
        <v>6.6</v>
      </c>
      <c r="H19" s="519">
        <v>6.6</v>
      </c>
      <c r="I19" s="366"/>
      <c r="AA19" s="530"/>
    </row>
    <row r="20" spans="1:36" ht="13.5" customHeight="1" x14ac:dyDescent="0.2">
      <c r="A20" s="531" t="s">
        <v>1199</v>
      </c>
      <c r="B20" s="517"/>
      <c r="C20" s="517"/>
      <c r="D20" s="517"/>
      <c r="E20" s="517"/>
      <c r="F20" s="517"/>
      <c r="G20" s="517"/>
      <c r="H20" s="532" t="s">
        <v>1200</v>
      </c>
      <c r="S20" s="530"/>
    </row>
    <row r="21" spans="1:36" ht="13.5" customHeight="1" x14ac:dyDescent="0.2">
      <c r="A21" s="354"/>
      <c r="B21" s="354"/>
      <c r="C21" s="354"/>
      <c r="D21" s="354"/>
      <c r="E21" s="354"/>
      <c r="F21" s="354"/>
      <c r="G21" s="354"/>
      <c r="H21" s="354"/>
      <c r="J21" s="530"/>
    </row>
    <row r="22" spans="1:36" ht="13.5" customHeight="1" x14ac:dyDescent="0.2">
      <c r="A22" s="1363" t="s">
        <v>1201</v>
      </c>
      <c r="B22" s="354"/>
      <c r="C22" s="354"/>
      <c r="D22" s="354"/>
      <c r="E22" s="354"/>
      <c r="F22" s="354"/>
      <c r="G22" s="354"/>
      <c r="H22" s="354"/>
      <c r="AJ22" s="530"/>
    </row>
    <row r="23" spans="1:36" ht="13.5" customHeight="1" x14ac:dyDescent="0.2">
      <c r="A23" s="533"/>
      <c r="B23" s="375"/>
      <c r="C23" s="375"/>
      <c r="D23" s="375"/>
      <c r="E23" s="375"/>
      <c r="F23" s="375"/>
      <c r="G23" s="375"/>
      <c r="H23" s="375"/>
    </row>
    <row r="24" spans="1:36" ht="13.5" customHeight="1" x14ac:dyDescent="0.2">
      <c r="A24" s="354"/>
      <c r="B24" s="354"/>
      <c r="C24" s="354"/>
      <c r="D24" s="354"/>
      <c r="E24" s="354"/>
      <c r="F24" s="354"/>
      <c r="G24" s="354"/>
      <c r="H24" s="354"/>
    </row>
    <row r="25" spans="1:36" ht="13.5" customHeight="1" thickBot="1" x14ac:dyDescent="0.25">
      <c r="A25" s="515" t="s">
        <v>656</v>
      </c>
      <c r="B25" s="2907" t="s">
        <v>1184</v>
      </c>
      <c r="C25" s="2907"/>
      <c r="D25" s="516">
        <v>2014</v>
      </c>
      <c r="E25" s="516">
        <v>2015</v>
      </c>
      <c r="F25" s="516" t="s">
        <v>1185</v>
      </c>
      <c r="G25" s="516" t="s">
        <v>1186</v>
      </c>
      <c r="H25" s="516" t="s">
        <v>1187</v>
      </c>
    </row>
    <row r="26" spans="1:36" ht="13.5" customHeight="1" x14ac:dyDescent="0.2">
      <c r="A26" s="517" t="s">
        <v>1188</v>
      </c>
      <c r="B26" s="517" t="s">
        <v>1202</v>
      </c>
      <c r="C26" s="518"/>
      <c r="D26" s="519">
        <v>2.8</v>
      </c>
      <c r="E26" s="519">
        <v>1.4</v>
      </c>
      <c r="F26" s="519">
        <v>1.4</v>
      </c>
      <c r="G26" s="519">
        <v>2.4</v>
      </c>
      <c r="H26" s="519">
        <v>2.9</v>
      </c>
    </row>
    <row r="27" spans="1:36" ht="13.5" customHeight="1" x14ac:dyDescent="0.2">
      <c r="A27" s="520"/>
      <c r="B27" s="520" t="s">
        <v>1203</v>
      </c>
      <c r="C27" s="521"/>
      <c r="D27" s="522">
        <v>2.1</v>
      </c>
      <c r="E27" s="522">
        <v>2.7</v>
      </c>
      <c r="F27" s="519">
        <v>1.6</v>
      </c>
      <c r="G27" s="519">
        <v>2.8</v>
      </c>
      <c r="H27" s="519">
        <v>2.6</v>
      </c>
    </row>
    <row r="28" spans="1:36" ht="13.5" customHeight="1" x14ac:dyDescent="0.2">
      <c r="A28" s="517"/>
      <c r="B28" s="517" t="s">
        <v>1204</v>
      </c>
      <c r="C28" s="518"/>
      <c r="D28" s="519">
        <v>3.5</v>
      </c>
      <c r="E28" s="519">
        <v>1.8</v>
      </c>
      <c r="F28" s="519">
        <v>2</v>
      </c>
      <c r="G28" s="519">
        <v>2.6</v>
      </c>
      <c r="H28" s="519">
        <v>2.4</v>
      </c>
    </row>
    <row r="29" spans="1:36" ht="13.5" customHeight="1" thickBot="1" x14ac:dyDescent="0.25">
      <c r="A29" s="523"/>
      <c r="B29" s="523" t="s">
        <v>535</v>
      </c>
      <c r="C29" s="529"/>
      <c r="D29" s="526" t="s">
        <v>1205</v>
      </c>
      <c r="E29" s="534" t="s">
        <v>1206</v>
      </c>
      <c r="F29" s="526">
        <v>-0.3</v>
      </c>
      <c r="G29" s="526">
        <v>1.1000000000000001</v>
      </c>
      <c r="H29" s="526" t="s">
        <v>1207</v>
      </c>
    </row>
    <row r="30" spans="1:36" ht="13.5" customHeight="1" x14ac:dyDescent="0.2">
      <c r="A30" s="527" t="s">
        <v>1189</v>
      </c>
      <c r="B30" s="527" t="s">
        <v>1202</v>
      </c>
      <c r="C30" s="518"/>
      <c r="D30" s="528" t="s">
        <v>1208</v>
      </c>
      <c r="E30" s="535">
        <v>-0.5</v>
      </c>
      <c r="F30" s="528">
        <v>0.1</v>
      </c>
      <c r="G30" s="528">
        <v>2.2999999999999998</v>
      </c>
      <c r="H30" s="528">
        <v>2.5</v>
      </c>
    </row>
    <row r="31" spans="1:36" ht="13.5" customHeight="1" x14ac:dyDescent="0.2">
      <c r="A31" s="520"/>
      <c r="B31" s="520" t="s">
        <v>1203</v>
      </c>
      <c r="C31" s="521"/>
      <c r="D31" s="519" t="s">
        <v>1205</v>
      </c>
      <c r="E31" s="522">
        <v>0.2</v>
      </c>
      <c r="F31" s="519">
        <v>0</v>
      </c>
      <c r="G31" s="519">
        <v>2.4</v>
      </c>
      <c r="H31" s="519">
        <v>3</v>
      </c>
    </row>
    <row r="32" spans="1:36" ht="13.5" customHeight="1" x14ac:dyDescent="0.2">
      <c r="A32" s="517"/>
      <c r="B32" s="517" t="s">
        <v>1204</v>
      </c>
      <c r="C32" s="518"/>
      <c r="D32" s="519" t="s">
        <v>1209</v>
      </c>
      <c r="E32" s="522">
        <v>-0.7</v>
      </c>
      <c r="F32" s="519">
        <v>0.7</v>
      </c>
      <c r="G32" s="519">
        <v>2</v>
      </c>
      <c r="H32" s="519">
        <v>2.6</v>
      </c>
    </row>
    <row r="33" spans="1:9" ht="13.5" customHeight="1" thickBot="1" x14ac:dyDescent="0.25">
      <c r="A33" s="523"/>
      <c r="B33" s="523" t="s">
        <v>535</v>
      </c>
      <c r="C33" s="529"/>
      <c r="D33" s="526" t="s">
        <v>1210</v>
      </c>
      <c r="E33" s="526" t="s">
        <v>1211</v>
      </c>
      <c r="F33" s="526">
        <v>7.1</v>
      </c>
      <c r="G33" s="526">
        <v>4.9000000000000004</v>
      </c>
      <c r="H33" s="526">
        <v>4.9000000000000004</v>
      </c>
    </row>
    <row r="34" spans="1:9" ht="13.5" customHeight="1" x14ac:dyDescent="0.2">
      <c r="A34" s="527" t="s">
        <v>1212</v>
      </c>
      <c r="B34" s="527" t="s">
        <v>1202</v>
      </c>
      <c r="C34" s="518"/>
      <c r="D34" s="528">
        <v>3.5</v>
      </c>
      <c r="E34" s="528">
        <v>4.7</v>
      </c>
      <c r="F34" s="528">
        <v>3.9</v>
      </c>
      <c r="G34" s="528">
        <v>2.6</v>
      </c>
      <c r="H34" s="528">
        <v>2.7</v>
      </c>
    </row>
    <row r="35" spans="1:9" ht="13.5" customHeight="1" x14ac:dyDescent="0.2">
      <c r="A35" s="520"/>
      <c r="B35" s="520" t="s">
        <v>1203</v>
      </c>
      <c r="C35" s="521"/>
      <c r="D35" s="519" t="s">
        <v>511</v>
      </c>
      <c r="E35" s="522">
        <v>3.3</v>
      </c>
      <c r="F35" s="519">
        <v>3</v>
      </c>
      <c r="G35" s="519">
        <v>3.5</v>
      </c>
      <c r="H35" s="519">
        <v>3</v>
      </c>
    </row>
    <row r="36" spans="1:9" ht="13.5" customHeight="1" x14ac:dyDescent="0.2">
      <c r="A36" s="517"/>
      <c r="B36" s="517" t="s">
        <v>1204</v>
      </c>
      <c r="C36" s="518"/>
      <c r="D36" s="519">
        <v>4.2</v>
      </c>
      <c r="E36" s="519">
        <v>4.9000000000000004</v>
      </c>
      <c r="F36" s="519">
        <v>5.2</v>
      </c>
      <c r="G36" s="519" t="s">
        <v>1213</v>
      </c>
      <c r="H36" s="519" t="s">
        <v>510</v>
      </c>
    </row>
    <row r="37" spans="1:9" ht="13.5" customHeight="1" thickBot="1" x14ac:dyDescent="0.25">
      <c r="A37" s="523"/>
      <c r="B37" s="523" t="s">
        <v>535</v>
      </c>
      <c r="C37" s="529"/>
      <c r="D37" s="526">
        <v>1.5</v>
      </c>
      <c r="E37" s="534">
        <v>-9.6</v>
      </c>
      <c r="F37" s="526">
        <v>-4</v>
      </c>
      <c r="G37" s="526" t="s">
        <v>1214</v>
      </c>
      <c r="H37" s="526" t="s">
        <v>1215</v>
      </c>
    </row>
    <row r="38" spans="1:9" ht="13.5" customHeight="1" x14ac:dyDescent="0.2">
      <c r="A38" s="527" t="s">
        <v>1193</v>
      </c>
      <c r="B38" s="527" t="s">
        <v>1202</v>
      </c>
      <c r="C38" s="518"/>
      <c r="D38" s="528">
        <v>7.3</v>
      </c>
      <c r="E38" s="528">
        <v>6.2</v>
      </c>
      <c r="F38" s="528">
        <v>6.7</v>
      </c>
      <c r="G38" s="528">
        <v>7.2</v>
      </c>
      <c r="H38" s="528">
        <v>9.1999999999999993</v>
      </c>
    </row>
    <row r="39" spans="1:9" ht="13.5" customHeight="1" x14ac:dyDescent="0.2">
      <c r="A39" s="520"/>
      <c r="B39" s="520" t="s">
        <v>1203</v>
      </c>
      <c r="C39" s="521"/>
      <c r="D39" s="519" t="s">
        <v>1216</v>
      </c>
      <c r="E39" s="522">
        <v>9.9</v>
      </c>
      <c r="F39" s="519">
        <v>9.5</v>
      </c>
      <c r="G39" s="519">
        <v>8.6</v>
      </c>
      <c r="H39" s="519">
        <v>8</v>
      </c>
      <c r="I39" s="366"/>
    </row>
    <row r="40" spans="1:9" ht="13.5" customHeight="1" x14ac:dyDescent="0.2">
      <c r="A40" s="517"/>
      <c r="B40" s="517" t="s">
        <v>1204</v>
      </c>
      <c r="C40" s="518"/>
      <c r="D40" s="519">
        <v>10.7</v>
      </c>
      <c r="E40" s="519">
        <v>9.1999999999999993</v>
      </c>
      <c r="F40" s="519">
        <v>8.4</v>
      </c>
      <c r="G40" s="519">
        <v>7.9</v>
      </c>
      <c r="H40" s="519">
        <v>7.4</v>
      </c>
    </row>
    <row r="41" spans="1:9" ht="13.5" customHeight="1" x14ac:dyDescent="0.2">
      <c r="A41" s="517"/>
      <c r="B41" s="517" t="s">
        <v>535</v>
      </c>
      <c r="C41" s="518"/>
      <c r="D41" s="519" t="s">
        <v>1217</v>
      </c>
      <c r="E41" s="519">
        <v>5.6</v>
      </c>
      <c r="F41" s="519">
        <v>5.5</v>
      </c>
      <c r="G41" s="519">
        <v>5.8</v>
      </c>
      <c r="H41" s="519">
        <v>5.8</v>
      </c>
    </row>
    <row r="42" spans="1:9" ht="13.5" customHeight="1" x14ac:dyDescent="0.2">
      <c r="A42" s="354"/>
      <c r="B42" s="354"/>
      <c r="C42" s="354"/>
      <c r="D42" s="354"/>
      <c r="E42" s="536"/>
      <c r="F42" s="536"/>
      <c r="G42" s="536"/>
      <c r="H42" s="532" t="s">
        <v>1200</v>
      </c>
    </row>
    <row r="43" spans="1:9" ht="13.5" customHeight="1" x14ac:dyDescent="0.2">
      <c r="A43" s="354"/>
      <c r="B43" s="354"/>
      <c r="C43" s="354"/>
      <c r="D43" s="354"/>
      <c r="E43" s="354"/>
      <c r="F43" s="354"/>
      <c r="G43" s="354"/>
      <c r="H43" s="354"/>
    </row>
    <row r="44" spans="1:9" ht="13.5" customHeight="1" x14ac:dyDescent="0.2">
      <c r="A44" s="1363" t="s">
        <v>1218</v>
      </c>
      <c r="B44" s="514"/>
      <c r="C44" s="514"/>
      <c r="D44" s="514"/>
      <c r="E44" s="354"/>
      <c r="F44" s="354"/>
      <c r="G44" s="354"/>
      <c r="H44" s="354"/>
    </row>
    <row r="45" spans="1:9" ht="13.5" customHeight="1" thickBot="1" x14ac:dyDescent="0.25">
      <c r="A45" s="354"/>
      <c r="B45" s="354"/>
      <c r="C45" s="354"/>
      <c r="D45" s="354"/>
      <c r="E45" s="354"/>
      <c r="F45" s="354"/>
      <c r="G45" s="354"/>
      <c r="H45" s="354"/>
    </row>
    <row r="46" spans="1:9" ht="21.75" customHeight="1" thickBot="1" x14ac:dyDescent="0.25">
      <c r="A46" s="356" t="s">
        <v>1219</v>
      </c>
      <c r="B46" s="537" t="s">
        <v>619</v>
      </c>
      <c r="C46" s="537" t="s">
        <v>143</v>
      </c>
      <c r="D46" s="537" t="s">
        <v>147</v>
      </c>
      <c r="E46" s="537" t="s">
        <v>144</v>
      </c>
      <c r="F46" s="537" t="s">
        <v>145</v>
      </c>
      <c r="G46" s="537" t="s">
        <v>146</v>
      </c>
      <c r="H46" s="538" t="s">
        <v>1514</v>
      </c>
    </row>
    <row r="47" spans="1:9" ht="13.5" customHeight="1" x14ac:dyDescent="0.2">
      <c r="A47" s="539" t="s">
        <v>1220</v>
      </c>
      <c r="B47" s="540">
        <v>-0.42</v>
      </c>
      <c r="C47" s="540">
        <v>-0.39</v>
      </c>
      <c r="D47" s="540">
        <v>-0.42</v>
      </c>
      <c r="E47" s="540">
        <v>-0.33</v>
      </c>
      <c r="F47" s="540">
        <v>-0.14000000000000001</v>
      </c>
      <c r="G47" s="540">
        <v>-0.14000000000000001</v>
      </c>
      <c r="H47" s="541">
        <f t="shared" ref="H47:H54" si="0">B47-G47</f>
        <v>-0.27999999999999997</v>
      </c>
    </row>
    <row r="48" spans="1:9" ht="13.5" customHeight="1" x14ac:dyDescent="0.2">
      <c r="A48" s="539" t="s">
        <v>1182</v>
      </c>
      <c r="B48" s="540">
        <v>7.4999999999999997E-2</v>
      </c>
      <c r="C48" s="540">
        <v>-0.14899999999999999</v>
      </c>
      <c r="D48" s="540">
        <v>-6.0100000000000001E-2</v>
      </c>
      <c r="E48" s="540">
        <v>0.02</v>
      </c>
      <c r="F48" s="540">
        <v>0.33</v>
      </c>
      <c r="G48" s="540">
        <v>0.33</v>
      </c>
      <c r="H48" s="541">
        <f t="shared" si="0"/>
        <v>-0.255</v>
      </c>
    </row>
    <row r="49" spans="1:27" ht="13.5" customHeight="1" x14ac:dyDescent="0.2">
      <c r="A49" s="539" t="s">
        <v>1221</v>
      </c>
      <c r="B49" s="540">
        <v>-0.52500000000000002</v>
      </c>
      <c r="C49" s="540">
        <v>-0.46500000000000002</v>
      </c>
      <c r="D49" s="540">
        <v>0</v>
      </c>
      <c r="E49" s="540">
        <v>-0.24</v>
      </c>
      <c r="F49" s="542">
        <v>-0.5</v>
      </c>
      <c r="G49" s="540">
        <v>-0.5</v>
      </c>
      <c r="H49" s="541">
        <f t="shared" si="0"/>
        <v>-2.5000000000000022E-2</v>
      </c>
      <c r="S49" s="530"/>
      <c r="AA49" s="530"/>
    </row>
    <row r="50" spans="1:27" ht="13.5" customHeight="1" x14ac:dyDescent="0.2">
      <c r="A50" s="539" t="s">
        <v>1222</v>
      </c>
      <c r="B50" s="540">
        <v>0.32379999999999998</v>
      </c>
      <c r="C50" s="540">
        <v>0.115</v>
      </c>
      <c r="D50" s="540">
        <v>0.18</v>
      </c>
      <c r="E50" s="540">
        <v>0.35</v>
      </c>
      <c r="F50" s="540">
        <v>0.63</v>
      </c>
      <c r="G50" s="540">
        <v>0.63</v>
      </c>
      <c r="H50" s="541">
        <f t="shared" si="0"/>
        <v>-0.30620000000000003</v>
      </c>
    </row>
    <row r="51" spans="1:27" ht="13.5" customHeight="1" x14ac:dyDescent="0.2">
      <c r="A51" s="539" t="s">
        <v>1223</v>
      </c>
      <c r="B51" s="540">
        <v>0.7</v>
      </c>
      <c r="C51" s="540">
        <v>1</v>
      </c>
      <c r="D51" s="540">
        <v>0.67</v>
      </c>
      <c r="E51" s="540">
        <v>0.6</v>
      </c>
      <c r="F51" s="540">
        <v>0.83</v>
      </c>
      <c r="G51" s="540">
        <v>0.83</v>
      </c>
      <c r="H51" s="541">
        <f t="shared" si="0"/>
        <v>-0.13</v>
      </c>
      <c r="J51" s="530"/>
    </row>
    <row r="52" spans="1:27" x14ac:dyDescent="0.2">
      <c r="A52" s="539" t="s">
        <v>1224</v>
      </c>
      <c r="B52" s="540">
        <v>1.5550000000000002</v>
      </c>
      <c r="C52" s="540">
        <v>1.25</v>
      </c>
      <c r="D52" s="540">
        <v>0.94399999999999995</v>
      </c>
      <c r="E52" s="540">
        <v>0.95</v>
      </c>
      <c r="F52" s="540">
        <v>1.26</v>
      </c>
      <c r="G52" s="540">
        <v>1.26</v>
      </c>
      <c r="H52" s="541">
        <f t="shared" si="0"/>
        <v>0.29500000000000015</v>
      </c>
    </row>
    <row r="53" spans="1:27" ht="13.5" customHeight="1" x14ac:dyDescent="0.2">
      <c r="A53" s="539" t="s">
        <v>1225</v>
      </c>
      <c r="B53" s="540">
        <v>-0.25</v>
      </c>
      <c r="C53" s="540">
        <v>-0.5</v>
      </c>
      <c r="D53" s="540">
        <v>-0.35</v>
      </c>
      <c r="E53" s="540">
        <v>-0.53</v>
      </c>
      <c r="F53" s="540">
        <v>-0.44</v>
      </c>
      <c r="G53" s="540">
        <v>-0.44</v>
      </c>
      <c r="H53" s="541">
        <f t="shared" si="0"/>
        <v>0.19</v>
      </c>
    </row>
    <row r="54" spans="1:27" ht="13.5" customHeight="1" x14ac:dyDescent="0.2">
      <c r="A54" s="539" t="s">
        <v>1226</v>
      </c>
      <c r="B54" s="540">
        <v>0.25800000000000001</v>
      </c>
      <c r="C54" s="540">
        <v>-7.2999999999999995E-2</v>
      </c>
      <c r="D54" s="540">
        <v>-0.01</v>
      </c>
      <c r="E54" s="540">
        <v>0.28000000000000003</v>
      </c>
      <c r="F54" s="540">
        <v>0.72</v>
      </c>
      <c r="G54" s="540">
        <v>0.72</v>
      </c>
      <c r="H54" s="541">
        <f t="shared" si="0"/>
        <v>-0.46199999999999997</v>
      </c>
    </row>
    <row r="55" spans="1:27" ht="13.5" customHeight="1" x14ac:dyDescent="0.2">
      <c r="A55" s="539"/>
      <c r="B55" s="543"/>
      <c r="C55" s="543"/>
      <c r="D55" s="543"/>
      <c r="E55" s="543"/>
      <c r="F55" s="543"/>
      <c r="G55" s="543"/>
      <c r="H55" s="544"/>
    </row>
    <row r="56" spans="1:27" ht="13.5" customHeight="1" x14ac:dyDescent="0.2">
      <c r="B56" s="354"/>
      <c r="C56" s="354"/>
      <c r="D56" s="354"/>
      <c r="E56" s="354"/>
      <c r="F56" s="545"/>
      <c r="G56" s="546"/>
      <c r="H56" s="546"/>
      <c r="I56" s="546"/>
      <c r="J56" s="546"/>
    </row>
    <row r="57" spans="1:27" x14ac:dyDescent="0.2">
      <c r="A57" s="354"/>
      <c r="B57" s="354"/>
      <c r="C57" s="354"/>
      <c r="D57" s="354"/>
      <c r="E57" s="354"/>
      <c r="F57" s="545"/>
      <c r="G57" s="546"/>
      <c r="H57" s="546"/>
      <c r="I57" s="546"/>
      <c r="J57" s="546"/>
    </row>
    <row r="58" spans="1:27" ht="12.75" x14ac:dyDescent="0.2">
      <c r="A58" s="1363" t="s">
        <v>1227</v>
      </c>
      <c r="B58" s="354"/>
      <c r="C58" s="354"/>
      <c r="D58" s="354"/>
      <c r="E58" s="354"/>
      <c r="F58" s="545"/>
      <c r="G58" s="546"/>
      <c r="H58" s="546"/>
      <c r="I58" s="546"/>
      <c r="J58" s="546"/>
    </row>
    <row r="59" spans="1:27" x14ac:dyDescent="0.2">
      <c r="A59" s="354"/>
      <c r="B59" s="354"/>
      <c r="C59" s="354"/>
      <c r="D59" s="354"/>
      <c r="E59" s="354"/>
      <c r="F59" s="545"/>
      <c r="G59" s="546"/>
      <c r="H59" s="546"/>
      <c r="I59" s="546"/>
      <c r="J59" s="546"/>
    </row>
    <row r="60" spans="1:27" x14ac:dyDescent="0.2">
      <c r="A60" s="354"/>
      <c r="B60" s="354"/>
      <c r="C60" s="354"/>
      <c r="D60" s="354"/>
      <c r="E60" s="354"/>
      <c r="F60" s="545"/>
      <c r="G60" s="546"/>
      <c r="H60" s="546"/>
      <c r="I60" s="546"/>
      <c r="J60" s="546"/>
    </row>
    <row r="61" spans="1:27" x14ac:dyDescent="0.2">
      <c r="A61" s="354"/>
      <c r="B61" s="354"/>
      <c r="C61" s="354"/>
      <c r="D61" s="354"/>
      <c r="E61" s="354"/>
      <c r="F61" s="546"/>
      <c r="G61" s="546"/>
      <c r="H61" s="546"/>
      <c r="I61" s="546"/>
      <c r="J61" s="546"/>
    </row>
    <row r="62" spans="1:27" x14ac:dyDescent="0.2">
      <c r="A62" s="354"/>
      <c r="B62" s="354"/>
      <c r="C62" s="354"/>
      <c r="D62" s="354"/>
      <c r="E62" s="354"/>
      <c r="F62" s="354"/>
      <c r="G62" s="354"/>
      <c r="H62" s="354"/>
    </row>
    <row r="63" spans="1:27" x14ac:dyDescent="0.2">
      <c r="A63" s="354"/>
      <c r="B63" s="354"/>
      <c r="C63" s="354"/>
      <c r="D63" s="354"/>
      <c r="E63" s="354"/>
      <c r="F63" s="354"/>
      <c r="G63" s="354"/>
      <c r="H63" s="354"/>
    </row>
    <row r="64" spans="1:27" x14ac:dyDescent="0.2">
      <c r="A64" s="354"/>
      <c r="B64" s="354"/>
      <c r="C64" s="354"/>
      <c r="D64" s="354"/>
      <c r="E64" s="354"/>
      <c r="F64" s="354"/>
      <c r="G64" s="354"/>
      <c r="H64" s="354"/>
    </row>
    <row r="65" spans="1:8" x14ac:dyDescent="0.2">
      <c r="A65" s="354"/>
      <c r="B65" s="354"/>
      <c r="C65" s="354"/>
      <c r="D65" s="354"/>
      <c r="E65" s="354"/>
      <c r="F65" s="354"/>
      <c r="G65" s="354"/>
      <c r="H65" s="354"/>
    </row>
    <row r="66" spans="1:8" x14ac:dyDescent="0.2">
      <c r="A66" s="354"/>
      <c r="B66" s="354"/>
      <c r="C66" s="354"/>
      <c r="D66" s="354"/>
      <c r="E66" s="354"/>
      <c r="F66" s="354"/>
      <c r="G66" s="354"/>
      <c r="H66" s="354"/>
    </row>
    <row r="67" spans="1:8" x14ac:dyDescent="0.2">
      <c r="A67" s="354"/>
      <c r="B67" s="354"/>
      <c r="C67" s="354"/>
      <c r="D67" s="354"/>
      <c r="E67" s="354"/>
      <c r="F67" s="354"/>
      <c r="G67" s="354"/>
      <c r="H67" s="354"/>
    </row>
    <row r="68" spans="1:8" x14ac:dyDescent="0.2">
      <c r="A68" s="354"/>
      <c r="B68" s="354"/>
      <c r="C68" s="354"/>
      <c r="D68" s="354"/>
      <c r="E68" s="354"/>
      <c r="F68" s="354"/>
      <c r="G68" s="354"/>
      <c r="H68" s="354"/>
    </row>
    <row r="69" spans="1:8" x14ac:dyDescent="0.2">
      <c r="A69" s="354"/>
      <c r="B69" s="354"/>
      <c r="C69" s="354"/>
      <c r="D69" s="354"/>
      <c r="E69" s="354"/>
      <c r="F69" s="354"/>
      <c r="G69" s="354"/>
      <c r="H69" s="354"/>
    </row>
    <row r="70" spans="1:8" x14ac:dyDescent="0.2">
      <c r="A70" s="354"/>
      <c r="B70" s="354"/>
      <c r="C70" s="354"/>
      <c r="D70" s="354"/>
      <c r="E70" s="354"/>
      <c r="F70" s="354"/>
      <c r="G70" s="354"/>
      <c r="H70" s="354"/>
    </row>
    <row r="71" spans="1:8" x14ac:dyDescent="0.2">
      <c r="A71" s="354"/>
      <c r="B71" s="354"/>
      <c r="C71" s="354"/>
      <c r="D71" s="354"/>
      <c r="E71" s="354"/>
      <c r="F71" s="354"/>
      <c r="G71" s="354"/>
      <c r="H71" s="354"/>
    </row>
    <row r="72" spans="1:8" x14ac:dyDescent="0.2">
      <c r="A72" s="354"/>
      <c r="B72" s="354"/>
      <c r="C72" s="354"/>
      <c r="D72" s="354"/>
      <c r="E72" s="354"/>
      <c r="F72" s="354"/>
      <c r="G72" s="354"/>
      <c r="H72" s="354"/>
    </row>
    <row r="73" spans="1:8" x14ac:dyDescent="0.2">
      <c r="A73" s="354"/>
      <c r="B73" s="354"/>
      <c r="C73" s="354"/>
      <c r="D73" s="354"/>
      <c r="F73" s="354"/>
      <c r="G73" s="354"/>
      <c r="H73" s="354"/>
    </row>
    <row r="74" spans="1:8" x14ac:dyDescent="0.2">
      <c r="B74" s="354"/>
      <c r="C74" s="354"/>
      <c r="D74" s="354"/>
      <c r="E74" s="354"/>
      <c r="F74" s="354"/>
      <c r="G74" s="354"/>
      <c r="H74" s="354"/>
    </row>
    <row r="75" spans="1:8" x14ac:dyDescent="0.2">
      <c r="A75" s="354"/>
      <c r="B75" s="354"/>
      <c r="C75" s="354"/>
      <c r="D75" s="354"/>
      <c r="F75" s="354"/>
      <c r="G75" s="354"/>
      <c r="H75" s="354"/>
    </row>
    <row r="76" spans="1:8" x14ac:dyDescent="0.2">
      <c r="B76" s="354"/>
      <c r="C76" s="354"/>
      <c r="D76" s="354"/>
      <c r="E76" s="354" t="s">
        <v>1228</v>
      </c>
      <c r="F76" s="354"/>
      <c r="G76" s="354"/>
      <c r="H76" s="354"/>
    </row>
    <row r="77" spans="1:8" x14ac:dyDescent="0.2">
      <c r="A77" s="354"/>
      <c r="B77" s="354"/>
      <c r="C77" s="354"/>
      <c r="D77" s="354"/>
      <c r="E77" s="354"/>
      <c r="F77" s="354"/>
      <c r="G77" s="354"/>
      <c r="H77" s="354"/>
    </row>
    <row r="78" spans="1:8" ht="12.75" x14ac:dyDescent="0.2">
      <c r="A78" s="1363" t="s">
        <v>1511</v>
      </c>
      <c r="B78" s="354"/>
      <c r="C78" s="354"/>
      <c r="D78" s="354"/>
      <c r="E78" s="354"/>
      <c r="F78" s="354"/>
      <c r="G78" s="354"/>
      <c r="H78" s="354"/>
    </row>
    <row r="79" spans="1:8" x14ac:dyDescent="0.2">
      <c r="A79" s="354"/>
      <c r="B79" s="354"/>
      <c r="C79" s="354"/>
      <c r="D79" s="354"/>
      <c r="E79" s="354"/>
      <c r="F79" s="354"/>
      <c r="G79" s="354"/>
      <c r="H79" s="354"/>
    </row>
    <row r="80" spans="1:8" x14ac:dyDescent="0.2">
      <c r="A80" s="354"/>
      <c r="B80" s="354"/>
      <c r="C80" s="354"/>
      <c r="D80" s="354"/>
      <c r="E80" s="354"/>
      <c r="F80" s="354"/>
      <c r="G80" s="354"/>
      <c r="H80" s="354"/>
    </row>
    <row r="81" spans="1:8" x14ac:dyDescent="0.2">
      <c r="A81" s="354"/>
      <c r="B81" s="354"/>
      <c r="C81" s="354"/>
      <c r="D81" s="354"/>
      <c r="E81" s="354"/>
      <c r="F81" s="354"/>
      <c r="G81" s="354"/>
      <c r="H81" s="354"/>
    </row>
    <row r="82" spans="1:8" x14ac:dyDescent="0.2">
      <c r="A82" s="354"/>
      <c r="B82" s="354"/>
      <c r="C82" s="354"/>
      <c r="D82" s="354"/>
      <c r="E82" s="354"/>
      <c r="F82" s="354"/>
      <c r="G82" s="354"/>
      <c r="H82" s="354"/>
    </row>
    <row r="83" spans="1:8" x14ac:dyDescent="0.2">
      <c r="A83" s="354"/>
      <c r="B83" s="354"/>
      <c r="C83" s="354"/>
      <c r="D83" s="354"/>
      <c r="E83" s="354"/>
      <c r="F83" s="354"/>
      <c r="G83" s="354"/>
      <c r="H83" s="354"/>
    </row>
    <row r="84" spans="1:8" x14ac:dyDescent="0.2">
      <c r="A84" s="354"/>
      <c r="B84" s="354"/>
      <c r="C84" s="354"/>
      <c r="D84" s="354"/>
      <c r="E84" s="354"/>
      <c r="F84" s="354"/>
      <c r="G84" s="354"/>
      <c r="H84" s="354"/>
    </row>
    <row r="85" spans="1:8" x14ac:dyDescent="0.2">
      <c r="A85" s="354"/>
      <c r="B85" s="354"/>
      <c r="C85" s="354"/>
      <c r="D85" s="354"/>
      <c r="E85" s="354"/>
      <c r="F85" s="354"/>
      <c r="G85" s="354"/>
      <c r="H85" s="354"/>
    </row>
    <row r="86" spans="1:8" x14ac:dyDescent="0.2">
      <c r="A86" s="354"/>
      <c r="B86" s="354"/>
      <c r="C86" s="354"/>
      <c r="D86" s="354"/>
      <c r="E86" s="354"/>
      <c r="F86" s="354"/>
      <c r="G86" s="354"/>
      <c r="H86" s="354"/>
    </row>
    <row r="87" spans="1:8" x14ac:dyDescent="0.2">
      <c r="A87" s="354"/>
      <c r="B87" s="354"/>
      <c r="C87" s="354"/>
      <c r="D87" s="354"/>
      <c r="E87" s="354"/>
      <c r="F87" s="354"/>
      <c r="G87" s="354"/>
      <c r="H87" s="354"/>
    </row>
    <row r="88" spans="1:8" x14ac:dyDescent="0.2">
      <c r="A88" s="354"/>
      <c r="B88" s="354"/>
      <c r="C88" s="354"/>
      <c r="D88" s="354"/>
      <c r="E88" s="354"/>
      <c r="F88" s="354"/>
      <c r="G88" s="354"/>
      <c r="H88" s="354"/>
    </row>
    <row r="89" spans="1:8" x14ac:dyDescent="0.2">
      <c r="A89" s="354"/>
      <c r="B89" s="354"/>
      <c r="C89" s="354"/>
      <c r="D89" s="354"/>
      <c r="E89" s="354"/>
      <c r="F89" s="354"/>
      <c r="G89" s="354"/>
      <c r="H89" s="354"/>
    </row>
    <row r="90" spans="1:8" x14ac:dyDescent="0.2">
      <c r="A90" s="354"/>
      <c r="B90" s="354"/>
      <c r="C90" s="354"/>
      <c r="D90" s="354"/>
      <c r="E90" s="354"/>
      <c r="F90" s="354"/>
      <c r="G90" s="354"/>
      <c r="H90" s="354"/>
    </row>
    <row r="91" spans="1:8" x14ac:dyDescent="0.2">
      <c r="A91" s="354"/>
      <c r="B91" s="354"/>
      <c r="C91" s="354"/>
      <c r="D91" s="354"/>
      <c r="E91" s="354"/>
      <c r="F91" s="354"/>
      <c r="G91" s="354"/>
      <c r="H91" s="354"/>
    </row>
    <row r="92" spans="1:8" x14ac:dyDescent="0.2">
      <c r="B92" s="354"/>
      <c r="C92" s="354"/>
      <c r="D92" s="354"/>
      <c r="F92" s="354"/>
      <c r="G92" s="354"/>
      <c r="H92" s="354"/>
    </row>
    <row r="93" spans="1:8" x14ac:dyDescent="0.2">
      <c r="A93" s="354"/>
      <c r="B93" s="354"/>
      <c r="C93" s="354"/>
      <c r="D93" s="354"/>
      <c r="E93" s="354"/>
      <c r="F93" s="354"/>
      <c r="G93" s="369"/>
      <c r="H93" s="354"/>
    </row>
    <row r="94" spans="1:8" x14ac:dyDescent="0.2">
      <c r="B94" s="354"/>
      <c r="C94" s="354"/>
      <c r="D94" s="354"/>
      <c r="F94" s="354"/>
      <c r="G94" s="354"/>
      <c r="H94" s="354"/>
    </row>
    <row r="95" spans="1:8" x14ac:dyDescent="0.2">
      <c r="A95" s="354"/>
      <c r="B95" s="354"/>
      <c r="C95" s="354"/>
      <c r="D95" s="354"/>
      <c r="E95" s="354"/>
      <c r="F95" s="354"/>
      <c r="G95" s="354"/>
      <c r="H95" s="354"/>
    </row>
    <row r="96" spans="1:8" x14ac:dyDescent="0.2">
      <c r="A96" s="354"/>
      <c r="B96" s="354"/>
      <c r="C96" s="354"/>
      <c r="D96" s="354"/>
      <c r="E96" s="369" t="s">
        <v>1229</v>
      </c>
      <c r="F96" s="354"/>
      <c r="G96" s="354"/>
      <c r="H96" s="354"/>
    </row>
    <row r="97" spans="1:8" x14ac:dyDescent="0.2">
      <c r="B97" s="354"/>
      <c r="C97" s="354"/>
      <c r="D97" s="354"/>
      <c r="E97" s="354"/>
      <c r="F97" s="354"/>
      <c r="G97" s="354"/>
      <c r="H97" s="354"/>
    </row>
    <row r="98" spans="1:8" ht="12.75" x14ac:dyDescent="0.2">
      <c r="A98" s="1363" t="s">
        <v>1230</v>
      </c>
      <c r="B98" s="354"/>
      <c r="C98" s="354"/>
      <c r="D98" s="354"/>
      <c r="E98" s="354"/>
      <c r="F98" s="354"/>
      <c r="G98" s="354"/>
      <c r="H98" s="354"/>
    </row>
    <row r="99" spans="1:8" x14ac:dyDescent="0.2">
      <c r="A99" s="354"/>
      <c r="B99" s="354"/>
      <c r="C99" s="354"/>
      <c r="D99" s="354"/>
      <c r="E99" s="354"/>
      <c r="F99" s="354"/>
      <c r="G99" s="354"/>
      <c r="H99" s="354"/>
    </row>
    <row r="100" spans="1:8" x14ac:dyDescent="0.2">
      <c r="A100" s="354"/>
      <c r="B100" s="354"/>
      <c r="C100" s="354"/>
      <c r="D100" s="354"/>
      <c r="E100" s="354"/>
      <c r="F100" s="354"/>
      <c r="G100" s="354"/>
      <c r="H100" s="354"/>
    </row>
    <row r="101" spans="1:8" x14ac:dyDescent="0.2">
      <c r="A101" s="354"/>
      <c r="B101" s="354"/>
      <c r="C101" s="354"/>
      <c r="D101" s="354"/>
      <c r="E101" s="354"/>
      <c r="F101" s="354"/>
      <c r="G101" s="354"/>
      <c r="H101" s="354"/>
    </row>
    <row r="102" spans="1:8" x14ac:dyDescent="0.2">
      <c r="A102" s="354"/>
      <c r="B102" s="354"/>
      <c r="C102" s="354"/>
      <c r="D102" s="354"/>
      <c r="E102" s="354"/>
      <c r="F102" s="354"/>
      <c r="G102" s="354"/>
      <c r="H102" s="354"/>
    </row>
    <row r="103" spans="1:8" x14ac:dyDescent="0.2">
      <c r="A103" s="354"/>
      <c r="B103" s="354"/>
      <c r="C103" s="354"/>
      <c r="D103" s="354"/>
      <c r="E103" s="354"/>
      <c r="F103" s="354"/>
      <c r="G103" s="354"/>
      <c r="H103" s="354"/>
    </row>
    <row r="104" spans="1:8" x14ac:dyDescent="0.2">
      <c r="A104" s="354"/>
      <c r="B104" s="354"/>
      <c r="C104" s="354"/>
      <c r="D104" s="354"/>
      <c r="E104" s="354"/>
      <c r="F104" s="354"/>
      <c r="G104" s="354"/>
      <c r="H104" s="354"/>
    </row>
    <row r="105" spans="1:8" x14ac:dyDescent="0.2">
      <c r="A105" s="354"/>
      <c r="B105" s="354"/>
      <c r="C105" s="354"/>
      <c r="D105" s="354"/>
      <c r="E105" s="354"/>
      <c r="F105" s="354"/>
      <c r="G105" s="354"/>
      <c r="H105" s="354"/>
    </row>
    <row r="106" spans="1:8" x14ac:dyDescent="0.2">
      <c r="A106" s="354"/>
      <c r="B106" s="354"/>
      <c r="C106" s="354"/>
      <c r="D106" s="354"/>
      <c r="E106" s="354"/>
      <c r="F106" s="354"/>
      <c r="G106" s="354"/>
      <c r="H106" s="354"/>
    </row>
    <row r="107" spans="1:8" x14ac:dyDescent="0.2">
      <c r="A107" s="354"/>
      <c r="B107" s="354"/>
      <c r="C107" s="354"/>
      <c r="D107" s="354"/>
      <c r="E107" s="354"/>
      <c r="F107" s="354"/>
      <c r="G107" s="354"/>
      <c r="H107" s="354"/>
    </row>
    <row r="108" spans="1:8" x14ac:dyDescent="0.2">
      <c r="A108" s="354"/>
      <c r="B108" s="354"/>
      <c r="C108" s="354"/>
      <c r="D108" s="354"/>
      <c r="E108" s="354"/>
      <c r="F108" s="354"/>
      <c r="G108" s="354"/>
      <c r="H108" s="354"/>
    </row>
    <row r="109" spans="1:8" x14ac:dyDescent="0.2">
      <c r="A109" s="354"/>
      <c r="B109" s="354"/>
      <c r="C109" s="354"/>
      <c r="D109" s="354"/>
      <c r="E109" s="354"/>
      <c r="F109" s="354"/>
      <c r="G109" s="354"/>
      <c r="H109" s="354"/>
    </row>
    <row r="116" spans="1:8" x14ac:dyDescent="0.2">
      <c r="E116" s="350" t="s">
        <v>1228</v>
      </c>
    </row>
    <row r="122" spans="1:8" ht="12.75" x14ac:dyDescent="0.2">
      <c r="A122" s="1363" t="s">
        <v>1231</v>
      </c>
    </row>
    <row r="123" spans="1:8" x14ac:dyDescent="0.2">
      <c r="B123" s="354"/>
      <c r="C123" s="354"/>
      <c r="D123" s="354"/>
      <c r="E123" s="354"/>
      <c r="F123" s="354"/>
      <c r="G123" s="354"/>
      <c r="H123" s="354"/>
    </row>
    <row r="124" spans="1:8" x14ac:dyDescent="0.2">
      <c r="A124" s="354"/>
      <c r="B124" s="354"/>
      <c r="C124" s="354"/>
      <c r="D124" s="354"/>
      <c r="E124" s="354"/>
      <c r="F124" s="354"/>
      <c r="G124" s="354"/>
      <c r="H124" s="354"/>
    </row>
    <row r="125" spans="1:8" x14ac:dyDescent="0.2">
      <c r="A125" s="354"/>
      <c r="B125" s="354"/>
      <c r="C125" s="354"/>
      <c r="D125" s="354"/>
      <c r="E125" s="354"/>
      <c r="F125" s="354"/>
      <c r="G125" s="354"/>
      <c r="H125" s="354"/>
    </row>
    <row r="126" spans="1:8" x14ac:dyDescent="0.2">
      <c r="A126" s="354"/>
      <c r="B126" s="354"/>
      <c r="C126" s="354"/>
      <c r="D126" s="354"/>
      <c r="E126" s="354"/>
      <c r="F126" s="354"/>
      <c r="G126" s="354"/>
      <c r="H126" s="354"/>
    </row>
    <row r="127" spans="1:8" x14ac:dyDescent="0.2">
      <c r="A127" s="354"/>
      <c r="B127" s="354"/>
      <c r="C127" s="354"/>
      <c r="D127" s="354"/>
      <c r="E127" s="354"/>
      <c r="F127" s="354"/>
      <c r="G127" s="354"/>
      <c r="H127" s="354"/>
    </row>
    <row r="128" spans="1:8" x14ac:dyDescent="0.2">
      <c r="A128" s="354"/>
      <c r="B128" s="354"/>
      <c r="C128" s="354"/>
      <c r="D128" s="354"/>
      <c r="E128" s="354"/>
      <c r="F128" s="354"/>
      <c r="G128" s="354"/>
      <c r="H128" s="354"/>
    </row>
    <row r="129" spans="1:8" x14ac:dyDescent="0.2">
      <c r="A129" s="354"/>
      <c r="B129" s="354"/>
      <c r="C129" s="354"/>
      <c r="D129" s="354"/>
      <c r="E129" s="354"/>
      <c r="F129" s="354"/>
      <c r="G129" s="354"/>
      <c r="H129" s="354"/>
    </row>
    <row r="130" spans="1:8" x14ac:dyDescent="0.2">
      <c r="A130" s="354"/>
      <c r="B130" s="354"/>
      <c r="C130" s="354"/>
      <c r="D130" s="354"/>
      <c r="E130" s="354"/>
      <c r="F130" s="354"/>
      <c r="G130" s="354"/>
      <c r="H130" s="354"/>
    </row>
    <row r="131" spans="1:8" x14ac:dyDescent="0.2">
      <c r="A131" s="354"/>
      <c r="B131" s="354"/>
      <c r="C131" s="354"/>
      <c r="D131" s="354"/>
      <c r="E131" s="354"/>
      <c r="F131" s="354"/>
      <c r="G131" s="354"/>
      <c r="H131" s="354"/>
    </row>
    <row r="132" spans="1:8" x14ac:dyDescent="0.2">
      <c r="A132" s="354"/>
      <c r="B132" s="354"/>
      <c r="C132" s="354"/>
      <c r="D132" s="354"/>
      <c r="E132" s="354"/>
      <c r="F132" s="354"/>
      <c r="G132" s="354"/>
      <c r="H132" s="354"/>
    </row>
    <row r="133" spans="1:8" x14ac:dyDescent="0.2">
      <c r="A133" s="354"/>
      <c r="B133" s="354"/>
      <c r="C133" s="354"/>
      <c r="D133" s="354"/>
      <c r="E133" s="354"/>
      <c r="F133" s="354"/>
      <c r="G133" s="354"/>
      <c r="H133" s="354"/>
    </row>
    <row r="134" spans="1:8" x14ac:dyDescent="0.2">
      <c r="A134" s="354"/>
      <c r="B134" s="354"/>
      <c r="C134" s="354"/>
      <c r="D134" s="354"/>
      <c r="E134" s="354"/>
      <c r="F134" s="354"/>
      <c r="G134" s="354"/>
      <c r="H134" s="354"/>
    </row>
    <row r="135" spans="1:8" x14ac:dyDescent="0.2">
      <c r="A135" s="354"/>
      <c r="B135" s="354"/>
      <c r="C135" s="354"/>
      <c r="D135" s="354"/>
      <c r="E135" s="354"/>
      <c r="F135" s="354"/>
      <c r="G135" s="354"/>
      <c r="H135" s="354"/>
    </row>
    <row r="136" spans="1:8" x14ac:dyDescent="0.2">
      <c r="A136" s="354"/>
      <c r="B136" s="354"/>
      <c r="C136" s="354"/>
      <c r="D136" s="354"/>
      <c r="E136" s="354"/>
      <c r="F136" s="354"/>
      <c r="G136" s="354"/>
      <c r="H136" s="354"/>
    </row>
    <row r="137" spans="1:8" x14ac:dyDescent="0.2">
      <c r="A137" s="354"/>
      <c r="B137" s="354"/>
      <c r="C137" s="354"/>
      <c r="D137" s="354"/>
      <c r="E137" s="354"/>
      <c r="F137" s="354"/>
      <c r="G137" s="354"/>
      <c r="H137" s="354"/>
    </row>
    <row r="138" spans="1:8" x14ac:dyDescent="0.2">
      <c r="A138" s="354"/>
      <c r="B138" s="354"/>
      <c r="C138" s="354"/>
      <c r="D138" s="354"/>
      <c r="E138" s="354"/>
      <c r="F138" s="354"/>
      <c r="G138" s="354"/>
      <c r="H138" s="354"/>
    </row>
    <row r="139" spans="1:8" x14ac:dyDescent="0.2">
      <c r="A139" s="354"/>
      <c r="B139" s="354"/>
      <c r="C139" s="354"/>
      <c r="D139" s="354"/>
      <c r="E139" s="354"/>
      <c r="F139" s="354"/>
      <c r="G139" s="354"/>
      <c r="H139" s="354"/>
    </row>
    <row r="140" spans="1:8" x14ac:dyDescent="0.2">
      <c r="A140" s="354"/>
      <c r="B140" s="354"/>
      <c r="C140" s="354"/>
      <c r="D140" s="354"/>
      <c r="E140" s="354" t="s">
        <v>1228</v>
      </c>
      <c r="F140" s="354"/>
      <c r="G140" s="354"/>
      <c r="H140" s="354"/>
    </row>
    <row r="141" spans="1:8" ht="12.75" x14ac:dyDescent="0.2">
      <c r="A141" s="1364" t="s">
        <v>1232</v>
      </c>
      <c r="B141" s="354"/>
      <c r="C141" s="354"/>
      <c r="D141" s="354"/>
      <c r="E141" s="354"/>
      <c r="F141" s="354"/>
      <c r="G141" s="354"/>
      <c r="H141" s="354"/>
    </row>
    <row r="142" spans="1:8" x14ac:dyDescent="0.2">
      <c r="A142" s="354"/>
      <c r="B142" s="354"/>
      <c r="C142" s="354"/>
      <c r="D142" s="354"/>
      <c r="E142" s="354"/>
      <c r="F142" s="354"/>
      <c r="G142" s="354"/>
      <c r="H142" s="354"/>
    </row>
    <row r="143" spans="1:8" x14ac:dyDescent="0.2">
      <c r="A143" s="354"/>
      <c r="B143" s="354"/>
      <c r="C143" s="354"/>
      <c r="D143" s="354"/>
      <c r="E143" s="354"/>
      <c r="F143" s="354"/>
      <c r="G143" s="354"/>
      <c r="H143" s="354"/>
    </row>
    <row r="144" spans="1:8" x14ac:dyDescent="0.2">
      <c r="A144" s="354"/>
      <c r="B144" s="354"/>
      <c r="C144" s="354"/>
      <c r="D144" s="354"/>
      <c r="E144" s="354"/>
      <c r="F144" s="354"/>
      <c r="G144" s="354"/>
      <c r="H144" s="354"/>
    </row>
    <row r="145" spans="1:8" x14ac:dyDescent="0.2">
      <c r="A145" s="354"/>
      <c r="B145" s="354"/>
      <c r="C145" s="354"/>
      <c r="D145" s="354"/>
      <c r="E145" s="354"/>
      <c r="F145" s="354"/>
      <c r="G145" s="354"/>
      <c r="H145" s="354"/>
    </row>
    <row r="146" spans="1:8" x14ac:dyDescent="0.2">
      <c r="A146" s="354"/>
      <c r="B146" s="354"/>
      <c r="C146" s="354"/>
      <c r="D146" s="354"/>
      <c r="E146" s="354"/>
      <c r="F146" s="354"/>
      <c r="G146" s="354"/>
      <c r="H146" s="354"/>
    </row>
    <row r="147" spans="1:8" x14ac:dyDescent="0.2">
      <c r="A147" s="354"/>
      <c r="B147" s="354"/>
      <c r="C147" s="354"/>
      <c r="D147" s="354"/>
      <c r="E147" s="354"/>
      <c r="F147" s="354"/>
      <c r="G147" s="354"/>
      <c r="H147" s="354"/>
    </row>
    <row r="148" spans="1:8" x14ac:dyDescent="0.2">
      <c r="A148" s="354"/>
      <c r="B148" s="354"/>
      <c r="C148" s="354"/>
      <c r="D148" s="354"/>
      <c r="E148" s="354"/>
      <c r="F148" s="354"/>
      <c r="G148" s="354"/>
      <c r="H148" s="354"/>
    </row>
    <row r="149" spans="1:8" x14ac:dyDescent="0.2">
      <c r="A149" s="354"/>
      <c r="B149" s="354"/>
      <c r="C149" s="354"/>
      <c r="D149" s="354"/>
      <c r="E149" s="354"/>
      <c r="F149" s="354"/>
      <c r="G149" s="354"/>
      <c r="H149" s="354"/>
    </row>
    <row r="150" spans="1:8" x14ac:dyDescent="0.2">
      <c r="A150" s="354"/>
      <c r="B150" s="354"/>
      <c r="C150" s="354"/>
      <c r="D150" s="354"/>
      <c r="E150" s="354"/>
      <c r="F150" s="354"/>
      <c r="G150" s="354"/>
      <c r="H150" s="354"/>
    </row>
    <row r="151" spans="1:8" x14ac:dyDescent="0.2">
      <c r="A151" s="354"/>
      <c r="B151" s="354"/>
      <c r="C151" s="354"/>
      <c r="D151" s="354"/>
      <c r="E151" s="354"/>
      <c r="F151" s="354"/>
      <c r="G151" s="354"/>
      <c r="H151" s="354"/>
    </row>
    <row r="152" spans="1:8" x14ac:dyDescent="0.2">
      <c r="A152" s="354"/>
      <c r="B152" s="354"/>
      <c r="C152" s="354"/>
      <c r="D152" s="354"/>
      <c r="E152" s="354"/>
      <c r="F152" s="354"/>
      <c r="G152" s="354"/>
      <c r="H152" s="354"/>
    </row>
    <row r="153" spans="1:8" x14ac:dyDescent="0.2">
      <c r="A153" s="354"/>
      <c r="B153" s="354"/>
      <c r="C153" s="354"/>
      <c r="D153" s="354"/>
      <c r="E153" s="354"/>
      <c r="F153" s="354"/>
      <c r="G153" s="354"/>
      <c r="H153" s="354"/>
    </row>
    <row r="154" spans="1:8" x14ac:dyDescent="0.2">
      <c r="A154" s="354"/>
      <c r="B154" s="354"/>
      <c r="C154" s="354"/>
      <c r="D154" s="354"/>
      <c r="E154" s="354"/>
      <c r="F154" s="354"/>
      <c r="G154" s="354"/>
      <c r="H154" s="354"/>
    </row>
    <row r="155" spans="1:8" x14ac:dyDescent="0.2">
      <c r="A155" s="354"/>
      <c r="B155" s="354"/>
      <c r="C155" s="354"/>
      <c r="D155" s="354"/>
      <c r="E155" s="354"/>
      <c r="F155" s="354"/>
      <c r="G155" s="354"/>
      <c r="H155" s="354"/>
    </row>
    <row r="156" spans="1:8" x14ac:dyDescent="0.2">
      <c r="A156" s="354"/>
      <c r="B156" s="354"/>
      <c r="C156" s="354"/>
      <c r="D156" s="354"/>
      <c r="E156" s="354"/>
      <c r="F156" s="354"/>
      <c r="G156" s="354"/>
      <c r="H156" s="354"/>
    </row>
    <row r="157" spans="1:8" x14ac:dyDescent="0.2">
      <c r="A157" s="354"/>
      <c r="B157" s="354"/>
      <c r="C157" s="354"/>
      <c r="D157" s="354"/>
      <c r="E157" s="354"/>
      <c r="F157" s="354"/>
      <c r="G157" s="354"/>
      <c r="H157" s="354"/>
    </row>
    <row r="158" spans="1:8" x14ac:dyDescent="0.2">
      <c r="A158" s="354"/>
      <c r="B158" s="354"/>
      <c r="C158" s="354"/>
      <c r="D158" s="354"/>
      <c r="E158" s="354"/>
      <c r="F158" s="354"/>
      <c r="G158" s="354"/>
      <c r="H158" s="354"/>
    </row>
    <row r="159" spans="1:8" x14ac:dyDescent="0.2">
      <c r="A159" s="354"/>
      <c r="B159" s="354"/>
      <c r="C159" s="354"/>
      <c r="D159" s="354"/>
      <c r="E159" s="354" t="s">
        <v>1228</v>
      </c>
      <c r="F159" s="354"/>
      <c r="G159" s="354"/>
      <c r="H159" s="354"/>
    </row>
    <row r="160" spans="1:8" x14ac:dyDescent="0.2">
      <c r="A160" s="354"/>
      <c r="B160" s="354"/>
      <c r="C160" s="354"/>
      <c r="D160" s="354"/>
      <c r="E160" s="354"/>
      <c r="F160" s="354"/>
      <c r="G160" s="354"/>
      <c r="H160" s="354"/>
    </row>
    <row r="161" spans="1:8" x14ac:dyDescent="0.2">
      <c r="B161" s="354"/>
      <c r="C161" s="354"/>
      <c r="D161" s="354"/>
      <c r="E161" s="354"/>
      <c r="F161" s="354"/>
      <c r="G161" s="354"/>
      <c r="H161" s="354"/>
    </row>
    <row r="162" spans="1:8" ht="12.75" x14ac:dyDescent="0.2">
      <c r="A162" s="1364" t="s">
        <v>1233</v>
      </c>
      <c r="B162" s="354"/>
      <c r="C162" s="354"/>
      <c r="D162" s="354"/>
      <c r="E162" s="354"/>
      <c r="F162" s="354"/>
      <c r="G162" s="354"/>
      <c r="H162" s="354"/>
    </row>
    <row r="163" spans="1:8" x14ac:dyDescent="0.2">
      <c r="A163" s="354"/>
      <c r="B163" s="354"/>
      <c r="C163" s="354"/>
      <c r="D163" s="354"/>
      <c r="E163" s="354"/>
      <c r="F163" s="354"/>
      <c r="G163" s="354"/>
      <c r="H163" s="354"/>
    </row>
    <row r="164" spans="1:8" x14ac:dyDescent="0.2">
      <c r="A164" s="354"/>
      <c r="B164" s="354"/>
      <c r="C164" s="354"/>
      <c r="D164" s="354"/>
      <c r="E164" s="354"/>
      <c r="F164" s="354"/>
      <c r="G164" s="354"/>
      <c r="H164" s="354"/>
    </row>
    <row r="165" spans="1:8" x14ac:dyDescent="0.2">
      <c r="A165" s="354"/>
      <c r="B165" s="354"/>
      <c r="C165" s="354"/>
      <c r="D165" s="354"/>
      <c r="E165" s="354"/>
      <c r="F165" s="354"/>
      <c r="G165" s="354"/>
      <c r="H165" s="354"/>
    </row>
    <row r="166" spans="1:8" x14ac:dyDescent="0.2">
      <c r="A166" s="354"/>
      <c r="B166" s="354"/>
      <c r="C166" s="354"/>
      <c r="D166" s="354"/>
      <c r="E166" s="354"/>
      <c r="F166" s="354"/>
      <c r="G166" s="354"/>
      <c r="H166" s="354"/>
    </row>
    <row r="167" spans="1:8" x14ac:dyDescent="0.2">
      <c r="A167" s="354"/>
      <c r="B167" s="354"/>
      <c r="C167" s="354"/>
      <c r="D167" s="354"/>
      <c r="E167" s="354"/>
      <c r="F167" s="354"/>
      <c r="G167" s="354"/>
      <c r="H167" s="354"/>
    </row>
    <row r="168" spans="1:8" x14ac:dyDescent="0.2">
      <c r="A168" s="354"/>
      <c r="B168" s="354"/>
      <c r="C168" s="354"/>
      <c r="D168" s="354"/>
      <c r="E168" s="354"/>
      <c r="F168" s="354"/>
      <c r="G168" s="354"/>
      <c r="H168" s="354"/>
    </row>
    <row r="169" spans="1:8" x14ac:dyDescent="0.2">
      <c r="A169" s="354"/>
      <c r="B169" s="354"/>
      <c r="C169" s="354"/>
      <c r="D169" s="354"/>
      <c r="E169" s="354"/>
      <c r="F169" s="354"/>
      <c r="G169" s="354"/>
      <c r="H169" s="354"/>
    </row>
    <row r="170" spans="1:8" x14ac:dyDescent="0.2">
      <c r="A170" s="354"/>
      <c r="B170" s="532"/>
      <c r="C170" s="354"/>
      <c r="D170" s="354"/>
      <c r="E170" s="354"/>
      <c r="F170" s="354"/>
      <c r="G170" s="354"/>
      <c r="H170" s="354"/>
    </row>
    <row r="171" spans="1:8" x14ac:dyDescent="0.2">
      <c r="A171" s="354"/>
      <c r="B171" s="354"/>
      <c r="C171" s="354"/>
      <c r="D171" s="354"/>
      <c r="E171" s="354"/>
      <c r="F171" s="354"/>
      <c r="G171" s="354"/>
      <c r="H171" s="354"/>
    </row>
    <row r="172" spans="1:8" x14ac:dyDescent="0.2">
      <c r="A172" s="354"/>
      <c r="B172" s="354"/>
      <c r="C172" s="354"/>
      <c r="D172" s="354"/>
      <c r="E172" s="354"/>
      <c r="F172" s="354"/>
      <c r="G172" s="354"/>
      <c r="H172" s="354"/>
    </row>
    <row r="173" spans="1:8" x14ac:dyDescent="0.2">
      <c r="A173" s="354"/>
      <c r="B173" s="354"/>
      <c r="C173" s="354"/>
      <c r="D173" s="354"/>
      <c r="E173" s="354"/>
      <c r="F173" s="354"/>
      <c r="G173" s="354"/>
      <c r="H173" s="354"/>
    </row>
    <row r="174" spans="1:8" x14ac:dyDescent="0.2">
      <c r="A174" s="354"/>
      <c r="B174" s="354"/>
      <c r="C174" s="354"/>
      <c r="D174" s="354"/>
      <c r="E174" s="354"/>
      <c r="F174" s="354"/>
      <c r="G174" s="354"/>
      <c r="H174" s="354"/>
    </row>
    <row r="175" spans="1:8" x14ac:dyDescent="0.2">
      <c r="A175" s="354"/>
      <c r="B175" s="354"/>
      <c r="C175" s="354"/>
      <c r="D175" s="354"/>
      <c r="E175" s="354"/>
      <c r="F175" s="354"/>
      <c r="G175" s="354"/>
      <c r="H175" s="354"/>
    </row>
    <row r="176" spans="1:8" x14ac:dyDescent="0.2">
      <c r="A176" s="354"/>
      <c r="B176" s="354"/>
      <c r="C176" s="354"/>
      <c r="D176" s="354"/>
      <c r="E176" s="354"/>
      <c r="F176" s="354"/>
      <c r="G176" s="354"/>
      <c r="H176" s="354"/>
    </row>
    <row r="180" spans="5:5" x14ac:dyDescent="0.2">
      <c r="E180" s="350" t="s">
        <v>1228</v>
      </c>
    </row>
  </sheetData>
  <mergeCells count="2">
    <mergeCell ref="B3:C3"/>
    <mergeCell ref="B25:C25"/>
  </mergeCells>
  <printOptions horizontalCentered="1"/>
  <pageMargins left="0.7" right="0.7" top="0.75" bottom="0.75" header="0.3" footer="0.3"/>
  <pageSetup paperSize="9" orientation="portrait" r:id="rId1"/>
  <headerFooter>
    <oddHeader>&amp;R&amp;"Arial,Normal"&amp;8General information</oddHeader>
    <oddFooter>&amp;C&amp;7Fact book - Q4  2016</oddFooter>
  </headerFooter>
  <rowBreaks count="2" manualBreakCount="2">
    <brk id="55" max="9" man="1"/>
    <brk id="118" max="9" man="1"/>
  </rowBreaks>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tabColor rgb="FF99FF99"/>
  </sheetPr>
  <dimension ref="A1:S57"/>
  <sheetViews>
    <sheetView view="pageBreakPreview" zoomScaleNormal="100" zoomScaleSheetLayoutView="100" workbookViewId="0">
      <selection activeCell="A26" sqref="A26"/>
    </sheetView>
  </sheetViews>
  <sheetFormatPr defaultColWidth="10.6640625" defaultRowHeight="11.25" x14ac:dyDescent="0.2"/>
  <cols>
    <col min="1" max="1" width="26.5" style="350" customWidth="1"/>
    <col min="2" max="2" width="10.6640625" style="350"/>
    <col min="3" max="3" width="14" style="350" customWidth="1"/>
    <col min="4" max="4" width="15.33203125" style="350" customWidth="1"/>
    <col min="5" max="5" width="31.6640625" style="350" customWidth="1"/>
    <col min="6" max="8" width="10.6640625" style="350" customWidth="1"/>
    <col min="9" max="9" width="10.6640625" style="350"/>
    <col min="10" max="10" width="10.83203125" style="350" customWidth="1"/>
    <col min="11" max="16384" width="10.6640625" style="350"/>
  </cols>
  <sheetData>
    <row r="1" spans="1:19" ht="13.5" customHeight="1" x14ac:dyDescent="0.2">
      <c r="A1" s="382" t="s">
        <v>0</v>
      </c>
    </row>
    <row r="2" spans="1:19" ht="13.5" customHeight="1" x14ac:dyDescent="0.2">
      <c r="A2" s="351"/>
      <c r="B2" s="351"/>
      <c r="C2" s="351"/>
      <c r="D2" s="351"/>
      <c r="E2" s="351"/>
      <c r="F2" s="351"/>
      <c r="G2" s="351"/>
      <c r="H2" s="351"/>
      <c r="I2" s="351"/>
      <c r="J2" s="351"/>
      <c r="K2" s="351"/>
      <c r="L2" s="351"/>
      <c r="M2" s="351"/>
      <c r="N2" s="351"/>
      <c r="O2" s="351"/>
      <c r="P2" s="351"/>
      <c r="Q2" s="351"/>
      <c r="R2" s="351"/>
      <c r="S2" s="351"/>
    </row>
    <row r="3" spans="1:19" ht="13.5" customHeight="1" x14ac:dyDescent="0.2">
      <c r="A3" s="547" t="s">
        <v>1234</v>
      </c>
      <c r="B3" s="547"/>
      <c r="C3" s="547"/>
      <c r="D3" s="547"/>
      <c r="E3" s="547"/>
      <c r="F3" s="547"/>
      <c r="G3" s="547"/>
      <c r="H3" s="351"/>
      <c r="I3" s="548"/>
      <c r="J3" s="548"/>
      <c r="K3" s="548"/>
      <c r="L3" s="548"/>
      <c r="M3" s="548"/>
      <c r="N3" s="548"/>
      <c r="O3" s="548"/>
      <c r="P3" s="548"/>
      <c r="Q3" s="351"/>
      <c r="R3" s="351"/>
      <c r="S3" s="351"/>
    </row>
    <row r="4" spans="1:19" ht="13.5" customHeight="1" x14ac:dyDescent="0.2">
      <c r="A4" s="547" t="s">
        <v>1235</v>
      </c>
      <c r="B4" s="547"/>
      <c r="C4" s="547"/>
      <c r="D4" s="547"/>
      <c r="E4" s="547"/>
      <c r="F4" s="547"/>
      <c r="G4" s="547"/>
      <c r="H4" s="351"/>
      <c r="I4" s="351"/>
      <c r="J4" s="351"/>
      <c r="K4" s="351"/>
      <c r="L4" s="351"/>
      <c r="M4" s="351"/>
      <c r="N4" s="351"/>
      <c r="O4" s="351"/>
      <c r="P4" s="351"/>
      <c r="Q4" s="351"/>
      <c r="R4" s="351"/>
      <c r="S4" s="351"/>
    </row>
    <row r="5" spans="1:19" ht="13.5" customHeight="1" x14ac:dyDescent="0.2">
      <c r="A5" s="547"/>
      <c r="B5" s="547"/>
      <c r="C5" s="547"/>
      <c r="D5" s="547"/>
      <c r="E5" s="547"/>
      <c r="F5" s="547"/>
      <c r="G5" s="547"/>
      <c r="H5" s="351"/>
      <c r="I5" s="351"/>
      <c r="J5" s="351"/>
      <c r="K5" s="351"/>
      <c r="L5" s="351"/>
      <c r="M5" s="351"/>
      <c r="N5" s="351"/>
      <c r="O5" s="351"/>
      <c r="P5" s="351"/>
      <c r="Q5" s="351"/>
      <c r="R5" s="351"/>
      <c r="S5" s="351"/>
    </row>
    <row r="6" spans="1:19" ht="13.5" customHeight="1" x14ac:dyDescent="0.2">
      <c r="A6" s="547"/>
      <c r="B6" s="547"/>
      <c r="C6" s="547"/>
      <c r="D6" s="547"/>
      <c r="E6" s="547"/>
      <c r="F6" s="547"/>
      <c r="G6" s="547"/>
      <c r="H6" s="351"/>
      <c r="I6" s="351"/>
      <c r="J6" s="351"/>
      <c r="K6" s="351"/>
      <c r="L6" s="351"/>
      <c r="M6" s="351"/>
      <c r="N6" s="351"/>
      <c r="O6" s="351"/>
      <c r="P6" s="351"/>
      <c r="Q6" s="351"/>
      <c r="R6" s="351"/>
      <c r="S6" s="351"/>
    </row>
    <row r="7" spans="1:19" ht="13.5" customHeight="1" x14ac:dyDescent="0.2">
      <c r="A7" s="547" t="s">
        <v>1236</v>
      </c>
      <c r="B7" s="547"/>
      <c r="C7" s="547"/>
      <c r="D7" s="547"/>
      <c r="E7" s="547"/>
      <c r="F7" s="547"/>
      <c r="G7" s="547"/>
      <c r="H7" s="351"/>
      <c r="I7" s="351"/>
      <c r="J7" s="351"/>
      <c r="K7" s="351"/>
      <c r="L7" s="351"/>
      <c r="M7" s="351"/>
      <c r="N7" s="351"/>
      <c r="O7" s="351"/>
      <c r="P7" s="351"/>
      <c r="Q7" s="351"/>
      <c r="R7" s="351"/>
      <c r="S7" s="351"/>
    </row>
    <row r="8" spans="1:19" ht="13.5" customHeight="1" x14ac:dyDescent="0.2">
      <c r="A8" s="547"/>
      <c r="B8" s="547"/>
      <c r="C8" s="547"/>
      <c r="D8" s="547"/>
      <c r="E8" s="547"/>
      <c r="F8" s="547"/>
      <c r="G8" s="547"/>
      <c r="H8" s="351"/>
      <c r="I8" s="351"/>
      <c r="J8" s="351"/>
      <c r="K8" s="351"/>
      <c r="L8" s="351"/>
      <c r="M8" s="351"/>
      <c r="N8" s="351"/>
      <c r="O8" s="351"/>
      <c r="P8" s="351"/>
      <c r="Q8" s="351"/>
      <c r="R8" s="351"/>
      <c r="S8" s="351"/>
    </row>
    <row r="9" spans="1:19" ht="13.5" customHeight="1" x14ac:dyDescent="0.2">
      <c r="A9" s="547" t="s">
        <v>1237</v>
      </c>
      <c r="B9" s="547"/>
      <c r="C9" s="547"/>
      <c r="D9" s="549" t="s">
        <v>1238</v>
      </c>
      <c r="E9" s="350" t="s">
        <v>1239</v>
      </c>
      <c r="F9" s="547"/>
      <c r="G9" s="547"/>
      <c r="H9" s="351"/>
      <c r="I9" s="351"/>
      <c r="J9" s="351"/>
      <c r="K9" s="351"/>
      <c r="L9" s="351"/>
      <c r="M9" s="351"/>
      <c r="N9" s="351"/>
      <c r="O9" s="351"/>
      <c r="P9" s="351"/>
      <c r="Q9" s="351"/>
      <c r="R9" s="351"/>
      <c r="S9" s="351"/>
    </row>
    <row r="10" spans="1:19" ht="13.5" customHeight="1" x14ac:dyDescent="0.2">
      <c r="A10" s="547" t="s">
        <v>1240</v>
      </c>
      <c r="B10" s="547"/>
      <c r="C10" s="547"/>
      <c r="D10" s="367" t="s">
        <v>1241</v>
      </c>
      <c r="E10" s="350" t="s">
        <v>1242</v>
      </c>
      <c r="F10" s="547"/>
      <c r="G10" s="547"/>
      <c r="H10" s="351"/>
    </row>
    <row r="11" spans="1:19" ht="13.5" customHeight="1" x14ac:dyDescent="0.2">
      <c r="A11" s="547" t="s">
        <v>1484</v>
      </c>
      <c r="B11" s="547"/>
      <c r="C11" s="547"/>
      <c r="D11" s="367" t="s">
        <v>1243</v>
      </c>
      <c r="E11" s="350" t="s">
        <v>1244</v>
      </c>
      <c r="F11" s="547"/>
      <c r="G11" s="547"/>
      <c r="H11" s="351"/>
    </row>
    <row r="12" spans="1:19" ht="13.5" customHeight="1" x14ac:dyDescent="0.2">
      <c r="A12" s="547" t="s">
        <v>1245</v>
      </c>
      <c r="B12" s="547"/>
      <c r="C12" s="547"/>
      <c r="D12" s="549" t="s">
        <v>1246</v>
      </c>
      <c r="E12" s="550" t="s">
        <v>1247</v>
      </c>
      <c r="F12" s="547"/>
      <c r="G12" s="547"/>
      <c r="H12" s="351"/>
    </row>
    <row r="13" spans="1:19" ht="13.5" customHeight="1" x14ac:dyDescent="0.2">
      <c r="A13" s="547" t="s">
        <v>1248</v>
      </c>
      <c r="B13" s="547"/>
      <c r="C13" s="547"/>
      <c r="D13" s="367" t="s">
        <v>1249</v>
      </c>
      <c r="E13" s="350" t="s">
        <v>1250</v>
      </c>
      <c r="F13" s="547"/>
      <c r="G13" s="547"/>
      <c r="H13" s="351"/>
    </row>
    <row r="14" spans="1:19" ht="13.5" customHeight="1" x14ac:dyDescent="0.2">
      <c r="A14" s="547" t="s">
        <v>1251</v>
      </c>
      <c r="B14" s="547"/>
      <c r="C14" s="547"/>
      <c r="D14" s="549" t="s">
        <v>1252</v>
      </c>
      <c r="E14" s="350" t="s">
        <v>1253</v>
      </c>
      <c r="F14" s="547"/>
      <c r="G14" s="547"/>
      <c r="H14" s="351"/>
    </row>
    <row r="15" spans="1:19" ht="13.5" customHeight="1" x14ac:dyDescent="0.2">
      <c r="A15" s="547"/>
      <c r="B15" s="547"/>
      <c r="C15" s="547"/>
      <c r="D15" s="547"/>
      <c r="F15" s="547"/>
      <c r="G15" s="547"/>
      <c r="H15" s="351"/>
      <c r="I15" s="375"/>
      <c r="J15" s="375"/>
      <c r="K15" s="375"/>
      <c r="L15" s="375"/>
      <c r="M15" s="375"/>
      <c r="N15" s="375"/>
      <c r="O15" s="375"/>
      <c r="P15" s="375"/>
    </row>
    <row r="16" spans="1:19" ht="13.5" customHeight="1" x14ac:dyDescent="0.2">
      <c r="A16" s="547"/>
      <c r="B16" s="547"/>
      <c r="C16" s="547"/>
      <c r="D16" s="547"/>
      <c r="F16" s="547"/>
      <c r="G16" s="547"/>
      <c r="H16" s="351"/>
      <c r="I16" s="375"/>
      <c r="J16" s="375"/>
      <c r="K16" s="375"/>
      <c r="L16" s="375"/>
      <c r="M16" s="375"/>
      <c r="N16" s="375"/>
      <c r="O16" s="375"/>
      <c r="P16" s="375"/>
    </row>
    <row r="17" spans="1:16" ht="13.5" customHeight="1" x14ac:dyDescent="0.2">
      <c r="A17" s="551" t="s">
        <v>1254</v>
      </c>
      <c r="B17" s="547"/>
      <c r="C17" s="547"/>
      <c r="D17" s="547"/>
      <c r="F17" s="547"/>
      <c r="G17" s="547"/>
      <c r="H17" s="351"/>
      <c r="I17" s="375"/>
      <c r="J17" s="552"/>
      <c r="K17" s="375"/>
      <c r="L17" s="375"/>
      <c r="M17" s="375"/>
      <c r="N17" s="375"/>
      <c r="O17" s="375"/>
      <c r="P17" s="375"/>
    </row>
    <row r="18" spans="1:16" ht="13.5" customHeight="1" x14ac:dyDescent="0.2">
      <c r="A18" s="547"/>
      <c r="B18" s="547"/>
      <c r="C18" s="547"/>
      <c r="D18" s="547"/>
      <c r="F18" s="547"/>
      <c r="G18" s="547"/>
      <c r="H18" s="351"/>
      <c r="I18" s="375"/>
      <c r="J18" s="375"/>
      <c r="K18" s="375"/>
      <c r="L18" s="375"/>
      <c r="M18" s="375"/>
      <c r="N18" s="375"/>
      <c r="O18" s="375"/>
      <c r="P18" s="375"/>
    </row>
    <row r="19" spans="1:16" ht="13.5" customHeight="1" x14ac:dyDescent="0.2">
      <c r="F19" s="547"/>
      <c r="G19" s="547"/>
      <c r="H19" s="351"/>
      <c r="I19" s="375"/>
      <c r="J19" s="375"/>
      <c r="K19" s="375"/>
      <c r="L19" s="375"/>
      <c r="M19" s="375"/>
      <c r="N19" s="375"/>
      <c r="O19" s="375"/>
      <c r="P19" s="375"/>
    </row>
    <row r="20" spans="1:16" ht="13.5" customHeight="1" x14ac:dyDescent="0.2">
      <c r="A20" s="350" t="s">
        <v>1255</v>
      </c>
      <c r="D20" s="350" t="s">
        <v>1256</v>
      </c>
      <c r="F20" s="547"/>
      <c r="G20" s="547"/>
      <c r="H20" s="351"/>
      <c r="I20" s="375"/>
      <c r="J20" s="375"/>
      <c r="K20" s="375"/>
      <c r="L20" s="375"/>
      <c r="M20" s="375"/>
      <c r="N20" s="375"/>
      <c r="O20" s="375"/>
      <c r="P20" s="375"/>
    </row>
    <row r="21" spans="1:16" ht="13.5" customHeight="1" x14ac:dyDescent="0.2">
      <c r="F21" s="547"/>
      <c r="G21" s="547"/>
      <c r="H21" s="351"/>
      <c r="I21" s="375"/>
      <c r="J21" s="552"/>
      <c r="K21" s="375"/>
      <c r="L21" s="375"/>
      <c r="M21" s="375"/>
      <c r="N21" s="375"/>
      <c r="O21" s="375"/>
      <c r="P21" s="375"/>
    </row>
    <row r="22" spans="1:16" ht="13.5" customHeight="1" x14ac:dyDescent="0.2">
      <c r="A22" s="553" t="s">
        <v>1257</v>
      </c>
      <c r="B22" s="547"/>
      <c r="C22" s="547"/>
      <c r="D22" s="547" t="s">
        <v>1258</v>
      </c>
      <c r="F22" s="547"/>
      <c r="G22" s="547"/>
      <c r="H22" s="351"/>
      <c r="I22" s="375"/>
      <c r="J22" s="375"/>
      <c r="K22" s="375"/>
      <c r="L22" s="375"/>
      <c r="M22" s="375"/>
      <c r="N22" s="375"/>
      <c r="O22" s="375"/>
      <c r="P22" s="375"/>
    </row>
    <row r="23" spans="1:16" ht="13.5" customHeight="1" x14ac:dyDescent="0.2">
      <c r="A23" s="554">
        <v>42852</v>
      </c>
      <c r="B23" s="547"/>
      <c r="C23" s="547"/>
      <c r="D23" s="547" t="s">
        <v>1259</v>
      </c>
      <c r="F23" s="547"/>
      <c r="G23" s="351"/>
      <c r="H23" s="351"/>
      <c r="I23" s="375"/>
      <c r="J23" s="375"/>
      <c r="K23" s="375"/>
      <c r="L23" s="375"/>
      <c r="M23" s="375"/>
      <c r="N23" s="375"/>
      <c r="O23" s="375"/>
      <c r="P23" s="375"/>
    </row>
    <row r="24" spans="1:16" ht="13.5" customHeight="1" x14ac:dyDescent="0.2">
      <c r="F24" s="547"/>
      <c r="G24" s="351"/>
      <c r="H24" s="351"/>
      <c r="I24" s="375"/>
      <c r="J24" s="375"/>
      <c r="K24" s="375"/>
      <c r="L24" s="375"/>
      <c r="M24" s="375"/>
      <c r="N24" s="375"/>
      <c r="O24" s="375"/>
      <c r="P24" s="375"/>
    </row>
    <row r="25" spans="1:16" ht="13.5" customHeight="1" x14ac:dyDescent="0.2">
      <c r="A25" s="553" t="s">
        <v>1260</v>
      </c>
      <c r="B25" s="547"/>
      <c r="C25" s="547"/>
      <c r="D25" s="547" t="s">
        <v>1258</v>
      </c>
      <c r="F25" s="547"/>
      <c r="G25" s="351"/>
      <c r="H25" s="351"/>
      <c r="I25" s="375"/>
      <c r="J25" s="375"/>
      <c r="K25" s="375"/>
      <c r="L25" s="375"/>
      <c r="M25" s="375"/>
      <c r="N25" s="375"/>
      <c r="O25" s="375"/>
      <c r="P25" s="375"/>
    </row>
    <row r="26" spans="1:16" ht="13.5" customHeight="1" x14ac:dyDescent="0.2">
      <c r="A26" s="554">
        <v>42936</v>
      </c>
      <c r="B26" s="547"/>
      <c r="C26" s="547"/>
      <c r="D26" s="547" t="s">
        <v>1261</v>
      </c>
      <c r="F26" s="351"/>
      <c r="G26" s="351"/>
      <c r="H26" s="351"/>
      <c r="I26" s="375"/>
      <c r="J26" s="375"/>
      <c r="K26" s="375"/>
      <c r="L26" s="375"/>
      <c r="M26" s="375"/>
      <c r="N26" s="375"/>
      <c r="O26" s="375"/>
      <c r="P26" s="375"/>
    </row>
    <row r="27" spans="1:16" ht="13.5" customHeight="1" x14ac:dyDescent="0.2">
      <c r="B27" s="547"/>
      <c r="C27" s="547"/>
      <c r="D27" s="553"/>
      <c r="F27" s="547"/>
      <c r="G27" s="351"/>
      <c r="H27" s="351"/>
      <c r="I27" s="375"/>
      <c r="J27" s="375"/>
      <c r="K27" s="375"/>
      <c r="L27" s="375"/>
      <c r="M27" s="375"/>
      <c r="N27" s="375"/>
      <c r="O27" s="375"/>
      <c r="P27" s="375"/>
    </row>
    <row r="28" spans="1:16" ht="13.5" customHeight="1" x14ac:dyDescent="0.2">
      <c r="A28" s="553" t="s">
        <v>1262</v>
      </c>
      <c r="B28" s="547"/>
      <c r="C28" s="547"/>
      <c r="D28" s="547" t="s">
        <v>1258</v>
      </c>
      <c r="F28" s="547"/>
      <c r="G28" s="351"/>
      <c r="H28" s="351"/>
      <c r="I28" s="375"/>
      <c r="J28" s="375"/>
      <c r="K28" s="375"/>
      <c r="L28" s="375"/>
      <c r="M28" s="375"/>
      <c r="N28" s="375"/>
      <c r="O28" s="375"/>
      <c r="P28" s="375"/>
    </row>
    <row r="29" spans="1:16" ht="13.5" customHeight="1" x14ac:dyDescent="0.2">
      <c r="A29" s="554">
        <v>43034</v>
      </c>
      <c r="B29" s="547"/>
      <c r="C29" s="547"/>
      <c r="D29" s="547" t="s">
        <v>1263</v>
      </c>
      <c r="F29" s="351"/>
      <c r="G29" s="351"/>
      <c r="H29" s="351"/>
      <c r="I29" s="375"/>
      <c r="J29" s="375"/>
      <c r="K29" s="375"/>
      <c r="L29" s="375"/>
      <c r="M29" s="375"/>
      <c r="N29" s="375"/>
      <c r="O29" s="375"/>
      <c r="P29" s="375"/>
    </row>
    <row r="30" spans="1:16" ht="13.5" customHeight="1" x14ac:dyDescent="0.2">
      <c r="A30" s="553"/>
      <c r="B30" s="547"/>
      <c r="C30" s="547"/>
      <c r="D30" s="547"/>
      <c r="F30" s="351"/>
      <c r="G30" s="351"/>
      <c r="H30" s="351"/>
      <c r="I30" s="375"/>
      <c r="J30" s="375"/>
      <c r="K30" s="375"/>
      <c r="L30" s="375"/>
      <c r="M30" s="375"/>
      <c r="N30" s="375"/>
      <c r="O30" s="375"/>
      <c r="P30" s="375"/>
    </row>
    <row r="31" spans="1:16" ht="13.5" customHeight="1" x14ac:dyDescent="0.2">
      <c r="A31" s="351"/>
      <c r="B31" s="351"/>
      <c r="C31" s="351"/>
      <c r="D31" s="351"/>
      <c r="E31" s="351"/>
      <c r="F31" s="351"/>
      <c r="G31" s="351"/>
      <c r="H31" s="351"/>
      <c r="I31" s="375"/>
      <c r="J31" s="552"/>
      <c r="K31" s="375"/>
      <c r="L31" s="375"/>
      <c r="M31" s="375"/>
      <c r="N31" s="375"/>
      <c r="O31" s="375"/>
      <c r="P31" s="375"/>
    </row>
    <row r="32" spans="1:16" ht="13.5" customHeight="1" x14ac:dyDescent="0.2">
      <c r="A32" s="351"/>
      <c r="B32" s="351"/>
      <c r="C32" s="351"/>
      <c r="D32" s="351"/>
      <c r="E32" s="351"/>
      <c r="F32" s="351"/>
      <c r="G32" s="351"/>
      <c r="H32" s="351"/>
      <c r="I32" s="375"/>
      <c r="J32" s="375"/>
      <c r="K32" s="375"/>
      <c r="L32" s="375"/>
      <c r="M32" s="375"/>
      <c r="N32" s="375"/>
      <c r="O32" s="375"/>
      <c r="P32" s="375"/>
    </row>
    <row r="33" spans="1:16" ht="13.5" customHeight="1" x14ac:dyDescent="0.2">
      <c r="A33" s="351"/>
      <c r="B33" s="351"/>
      <c r="C33" s="351"/>
      <c r="D33" s="351"/>
      <c r="E33" s="351"/>
      <c r="F33" s="351"/>
      <c r="G33" s="351"/>
      <c r="H33" s="351"/>
      <c r="I33" s="375"/>
      <c r="J33" s="375"/>
      <c r="K33" s="375"/>
      <c r="L33" s="375"/>
      <c r="M33" s="375"/>
      <c r="N33" s="375"/>
      <c r="O33" s="375"/>
      <c r="P33" s="375"/>
    </row>
    <row r="34" spans="1:16" ht="13.5" customHeight="1" x14ac:dyDescent="0.2">
      <c r="A34" s="351"/>
      <c r="B34" s="351"/>
      <c r="C34" s="351"/>
      <c r="D34" s="351"/>
      <c r="E34" s="351"/>
      <c r="F34" s="351"/>
      <c r="G34" s="351"/>
      <c r="H34" s="351"/>
      <c r="I34" s="375"/>
      <c r="J34" s="375"/>
      <c r="K34" s="375"/>
      <c r="L34" s="375"/>
      <c r="M34" s="375"/>
      <c r="N34" s="375"/>
      <c r="O34" s="375"/>
      <c r="P34" s="375"/>
    </row>
    <row r="35" spans="1:16" x14ac:dyDescent="0.2">
      <c r="A35" s="351"/>
      <c r="B35" s="351"/>
      <c r="C35" s="351"/>
      <c r="D35" s="351"/>
      <c r="E35" s="351"/>
      <c r="F35" s="351"/>
      <c r="G35" s="351"/>
      <c r="H35" s="351"/>
      <c r="I35" s="375"/>
      <c r="J35" s="375"/>
      <c r="K35" s="375"/>
      <c r="L35" s="375"/>
      <c r="M35" s="375"/>
      <c r="N35" s="375"/>
      <c r="O35" s="375"/>
      <c r="P35" s="375"/>
    </row>
    <row r="36" spans="1:16" x14ac:dyDescent="0.2">
      <c r="A36" s="351"/>
      <c r="B36" s="351"/>
      <c r="C36" s="351"/>
      <c r="D36" s="351"/>
      <c r="E36" s="351"/>
      <c r="F36" s="351"/>
      <c r="G36" s="351"/>
      <c r="H36" s="351"/>
      <c r="I36" s="375"/>
      <c r="J36" s="375"/>
      <c r="K36" s="375"/>
      <c r="L36" s="375"/>
      <c r="M36" s="375"/>
      <c r="N36" s="375"/>
      <c r="O36" s="375"/>
      <c r="P36" s="375"/>
    </row>
    <row r="37" spans="1:16" x14ac:dyDescent="0.2">
      <c r="A37" s="351"/>
      <c r="B37" s="351"/>
      <c r="C37" s="351"/>
      <c r="D37" s="351"/>
      <c r="E37" s="351"/>
      <c r="F37" s="351"/>
      <c r="G37" s="351"/>
      <c r="H37" s="351"/>
      <c r="I37" s="375"/>
      <c r="J37" s="375"/>
      <c r="K37" s="375"/>
      <c r="L37" s="375"/>
      <c r="M37" s="375"/>
      <c r="N37" s="375"/>
      <c r="O37" s="375"/>
      <c r="P37" s="375"/>
    </row>
    <row r="38" spans="1:16" x14ac:dyDescent="0.2">
      <c r="A38" s="351"/>
      <c r="B38" s="351"/>
      <c r="C38" s="351"/>
      <c r="D38" s="351"/>
      <c r="E38" s="351"/>
      <c r="F38" s="351"/>
      <c r="G38" s="351"/>
      <c r="H38" s="351"/>
    </row>
    <row r="39" spans="1:16" x14ac:dyDescent="0.2">
      <c r="A39" s="351"/>
      <c r="B39" s="351"/>
      <c r="C39" s="351"/>
      <c r="D39" s="351"/>
      <c r="E39" s="351"/>
      <c r="F39" s="351"/>
      <c r="G39" s="351"/>
      <c r="H39" s="351"/>
    </row>
    <row r="40" spans="1:16" x14ac:dyDescent="0.2">
      <c r="A40" s="351"/>
      <c r="B40" s="351"/>
      <c r="C40" s="351"/>
      <c r="D40" s="351"/>
      <c r="E40" s="351"/>
      <c r="F40" s="351"/>
      <c r="G40" s="351"/>
      <c r="H40" s="351"/>
    </row>
    <row r="41" spans="1:16" x14ac:dyDescent="0.2">
      <c r="A41" s="351"/>
      <c r="B41" s="351"/>
      <c r="C41" s="351"/>
      <c r="D41" s="351"/>
      <c r="E41" s="351"/>
      <c r="F41" s="351"/>
      <c r="G41" s="351"/>
      <c r="H41" s="351"/>
    </row>
    <row r="42" spans="1:16" x14ac:dyDescent="0.2">
      <c r="A42" s="351"/>
      <c r="B42" s="351"/>
      <c r="C42" s="351"/>
      <c r="D42" s="351"/>
      <c r="E42" s="351"/>
      <c r="F42" s="351"/>
      <c r="G42" s="351"/>
      <c r="H42" s="351"/>
    </row>
    <row r="43" spans="1:16" x14ac:dyDescent="0.2">
      <c r="A43" s="351"/>
      <c r="B43" s="351"/>
      <c r="C43" s="351"/>
      <c r="D43" s="351"/>
      <c r="E43" s="351"/>
      <c r="F43" s="351"/>
      <c r="G43" s="351"/>
      <c r="H43" s="351"/>
    </row>
    <row r="44" spans="1:16" x14ac:dyDescent="0.2">
      <c r="A44" s="351"/>
      <c r="B44" s="351"/>
      <c r="C44" s="351"/>
      <c r="D44" s="351"/>
      <c r="E44" s="351"/>
      <c r="F44" s="351"/>
      <c r="G44" s="351"/>
      <c r="H44" s="351"/>
    </row>
    <row r="45" spans="1:16" ht="15" customHeight="1" x14ac:dyDescent="0.2"/>
    <row r="54" spans="1:8" ht="15" x14ac:dyDescent="0.25">
      <c r="A54" s="353"/>
    </row>
    <row r="55" spans="1:8" ht="12.75" customHeight="1" x14ac:dyDescent="0.2">
      <c r="A55" s="555" t="s">
        <v>1264</v>
      </c>
      <c r="B55" s="556"/>
      <c r="C55" s="556"/>
      <c r="D55" s="556"/>
      <c r="E55" s="556"/>
      <c r="F55" s="556"/>
      <c r="G55" s="556"/>
      <c r="H55" s="556"/>
    </row>
    <row r="56" spans="1:8" ht="15" x14ac:dyDescent="0.2">
      <c r="A56" s="555"/>
      <c r="B56" s="556"/>
      <c r="C56" s="2908" t="s">
        <v>1265</v>
      </c>
      <c r="D56" s="2909"/>
      <c r="E56" s="556"/>
      <c r="F56" s="556"/>
      <c r="G56" s="556"/>
      <c r="H56" s="556"/>
    </row>
    <row r="57" spans="1:8" x14ac:dyDescent="0.2">
      <c r="A57" s="555"/>
      <c r="B57" s="556"/>
      <c r="C57" s="556"/>
      <c r="D57" s="556"/>
      <c r="E57" s="556"/>
      <c r="F57" s="556"/>
      <c r="G57" s="556"/>
      <c r="H57" s="556"/>
    </row>
  </sheetData>
  <mergeCells count="1">
    <mergeCell ref="C56:D56"/>
  </mergeCells>
  <hyperlinks>
    <hyperlink ref="E12" r:id="rId1" display="pawel.wyszinski@nordea.com"/>
  </hyperlinks>
  <printOptions horizontalCentered="1"/>
  <pageMargins left="0.7" right="0.7" top="0.75" bottom="0.75" header="0.3" footer="0.3"/>
  <pageSetup paperSize="9" orientation="portrait" r:id="rId2"/>
  <headerFooter>
    <oddHeader>&amp;R&amp;"Arial,Normal"&amp;8General information</oddHeader>
    <oddFooter>&amp;C&amp;"Arial,Normal"&amp;7Fact book - Q2 2016</oddFooter>
  </headerFooter>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
  <sheetViews>
    <sheetView workbookViewId="0"/>
  </sheetViews>
  <sheetFormatPr defaultRowHeight="11.2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R329"/>
  <sheetViews>
    <sheetView view="pageLayout" topLeftCell="AJ28" zoomScaleNormal="85" zoomScaleSheetLayoutView="100" workbookViewId="0">
      <selection activeCell="AT43" sqref="AT43"/>
    </sheetView>
  </sheetViews>
  <sheetFormatPr defaultRowHeight="11.25" x14ac:dyDescent="0.2"/>
  <cols>
    <col min="1" max="1" width="45.83203125" style="1564" customWidth="1"/>
    <col min="2" max="2" width="9.83203125" style="1564" customWidth="1"/>
    <col min="3" max="11" width="8.5" style="1564" customWidth="1"/>
    <col min="12" max="12" width="34" style="1564" customWidth="1"/>
    <col min="13" max="13" width="9.5" style="1567" customWidth="1"/>
    <col min="14" max="21" width="9.5" style="1564" customWidth="1"/>
    <col min="22" max="22" width="10.33203125" style="1564" customWidth="1"/>
    <col min="23" max="23" width="42.5" style="1564" customWidth="1"/>
    <col min="24" max="24" width="11" style="1564" customWidth="1"/>
    <col min="25" max="33" width="10" style="1566" customWidth="1"/>
    <col min="34" max="34" width="34" style="1564" customWidth="1"/>
    <col min="35" max="35" width="12.5" style="1564" customWidth="1"/>
    <col min="36" max="44" width="10" style="1566" customWidth="1"/>
    <col min="45" max="45" width="5.1640625" style="1566" customWidth="1"/>
    <col min="46" max="46" width="23.1640625" style="1565" customWidth="1"/>
    <col min="47" max="47" width="7" style="1565" customWidth="1"/>
    <col min="48" max="48" width="6.6640625" style="1565" customWidth="1"/>
    <col min="49" max="49" width="6.1640625" style="1565" customWidth="1"/>
    <col min="50" max="50" width="6.83203125" style="1565" customWidth="1"/>
    <col min="51" max="51" width="6" style="1565" customWidth="1"/>
    <col min="52" max="52" width="5.83203125" style="1565" customWidth="1"/>
    <col min="53" max="53" width="6.5" style="1565" customWidth="1"/>
    <col min="54" max="54" width="6.33203125" style="1565" customWidth="1"/>
    <col min="55" max="55" width="6.6640625" style="1565" customWidth="1"/>
    <col min="56" max="56" width="7" style="1565" customWidth="1"/>
    <col min="57" max="57" width="6.5" style="1565" customWidth="1"/>
    <col min="58" max="58" width="6.33203125" style="1565" customWidth="1"/>
    <col min="59" max="60" width="5.6640625" style="1565" customWidth="1"/>
    <col min="61" max="61" width="6.6640625" style="1565" customWidth="1"/>
    <col min="62" max="62" width="5.6640625" style="1565" customWidth="1"/>
    <col min="63" max="63" width="6.5" style="1565" customWidth="1"/>
    <col min="64" max="64" width="7.1640625" style="1565" customWidth="1"/>
    <col min="65" max="66" width="7.33203125" style="1565" customWidth="1"/>
    <col min="67" max="67" width="5.5" style="1565" customWidth="1"/>
    <col min="68" max="68" width="6.5" style="1564" hidden="1" customWidth="1"/>
    <col min="69" max="69" width="6.33203125" style="1564" hidden="1" customWidth="1"/>
    <col min="70" max="70" width="6.1640625" style="1564" hidden="1" customWidth="1"/>
    <col min="71" max="16384" width="9.33203125" style="1564"/>
  </cols>
  <sheetData>
    <row r="1" spans="1:70" ht="13.5" customHeight="1" x14ac:dyDescent="0.2">
      <c r="A1" s="1705" t="s">
        <v>1496</v>
      </c>
      <c r="B1" s="1704"/>
      <c r="C1" s="1704"/>
      <c r="D1" s="1569"/>
      <c r="E1" s="1569"/>
      <c r="F1" s="1569"/>
      <c r="G1" s="1569"/>
      <c r="H1" s="1569"/>
      <c r="I1" s="1569"/>
      <c r="J1" s="1569"/>
      <c r="K1" s="1569"/>
      <c r="L1" s="2786" t="s">
        <v>1496</v>
      </c>
      <c r="M1" s="2786"/>
      <c r="N1" s="2786"/>
      <c r="O1" s="2786"/>
      <c r="P1" s="2786"/>
      <c r="Q1" s="2786"/>
      <c r="R1" s="2786"/>
      <c r="S1" s="2786"/>
      <c r="T1" s="2786"/>
      <c r="U1" s="2786"/>
      <c r="V1" s="2786"/>
      <c r="W1" s="1734" t="s">
        <v>1497</v>
      </c>
      <c r="X1" s="1733"/>
      <c r="Y1" s="1703"/>
      <c r="Z1" s="1703"/>
      <c r="AA1" s="1703"/>
      <c r="AB1" s="1703"/>
      <c r="AC1" s="1703"/>
      <c r="AD1" s="1703"/>
      <c r="AE1" s="1703"/>
      <c r="AF1" s="1703"/>
      <c r="AG1" s="1703"/>
      <c r="AH1" s="2690" t="s">
        <v>1497</v>
      </c>
      <c r="AI1" s="2691"/>
      <c r="AJ1" s="2692"/>
      <c r="AK1" s="2692"/>
      <c r="AL1" s="2692"/>
      <c r="AM1" s="2692"/>
      <c r="AN1" s="2692"/>
      <c r="AO1" s="2692"/>
      <c r="AP1" s="2692"/>
      <c r="AQ1" s="2692"/>
      <c r="AR1" s="2692"/>
      <c r="AS1" s="269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row>
    <row r="2" spans="1:70" ht="13.5" customHeight="1" x14ac:dyDescent="0.2">
      <c r="A2" s="1569" t="s">
        <v>130</v>
      </c>
      <c r="B2" s="1571"/>
      <c r="C2" s="1569"/>
      <c r="D2" s="1569"/>
      <c r="E2" s="1569"/>
      <c r="F2" s="1569"/>
      <c r="G2" s="1569"/>
      <c r="H2" s="1569"/>
      <c r="I2" s="1569"/>
      <c r="J2" s="1569"/>
      <c r="K2" s="1569"/>
      <c r="W2" s="1584" t="s">
        <v>131</v>
      </c>
      <c r="X2" s="1584"/>
      <c r="AH2" s="1569"/>
      <c r="AI2" s="1569"/>
      <c r="AJ2" s="1574"/>
      <c r="AK2" s="1574"/>
      <c r="AL2" s="1574"/>
      <c r="AM2" s="1574"/>
      <c r="AN2" s="1574"/>
      <c r="AO2" s="1574"/>
      <c r="AP2" s="1574"/>
      <c r="AQ2" s="1574"/>
      <c r="AR2" s="1574"/>
      <c r="AS2" s="1574"/>
      <c r="AT2" s="2790" t="s">
        <v>139</v>
      </c>
      <c r="AU2" s="2791"/>
      <c r="AV2" s="2791"/>
      <c r="AW2" s="2791"/>
      <c r="AX2" s="2791"/>
      <c r="AY2" s="2791"/>
      <c r="AZ2" s="2791"/>
      <c r="BA2" s="2791"/>
      <c r="BB2" s="2791"/>
      <c r="BC2" s="2791"/>
      <c r="BD2" s="2791"/>
      <c r="BE2" s="2791"/>
      <c r="BF2" s="2791"/>
      <c r="BG2" s="2791"/>
      <c r="BH2" s="2791"/>
      <c r="BI2" s="2791"/>
      <c r="BJ2" s="2791"/>
      <c r="BK2" s="2791"/>
      <c r="BL2" s="2791"/>
      <c r="BM2" s="2791"/>
      <c r="BN2" s="2791"/>
      <c r="BO2" s="2792"/>
    </row>
    <row r="3" spans="1:70" ht="13.5" customHeight="1" x14ac:dyDescent="0.2">
      <c r="A3" s="1701" t="s">
        <v>137</v>
      </c>
      <c r="B3" s="1701"/>
      <c r="C3" s="1701"/>
      <c r="D3" s="1569"/>
      <c r="E3" s="1569"/>
      <c r="F3" s="1569"/>
      <c r="G3" s="1569"/>
      <c r="H3" s="1569"/>
      <c r="I3" s="1569"/>
      <c r="J3" s="1569"/>
      <c r="K3" s="1569"/>
      <c r="L3" s="1700" t="s">
        <v>138</v>
      </c>
      <c r="M3" s="1699"/>
      <c r="N3" s="1698"/>
      <c r="O3" s="1698"/>
      <c r="W3" s="1952" t="s">
        <v>137</v>
      </c>
      <c r="X3" s="1679"/>
      <c r="Y3" s="1680"/>
      <c r="Z3" s="1680"/>
      <c r="AA3" s="1680"/>
      <c r="AB3" s="1680"/>
      <c r="AH3" s="2693" t="s">
        <v>138</v>
      </c>
      <c r="AI3" s="1701"/>
      <c r="AJ3" s="2694"/>
      <c r="AK3" s="2695"/>
      <c r="AL3" s="2695"/>
      <c r="AM3" s="1574"/>
      <c r="AN3" s="1574"/>
      <c r="AO3" s="1574"/>
      <c r="AP3" s="1574"/>
      <c r="AQ3" s="1574"/>
      <c r="AR3" s="1574"/>
      <c r="AS3" s="1574"/>
      <c r="AT3" s="2793"/>
      <c r="AU3" s="2794"/>
      <c r="AV3" s="2794"/>
      <c r="AW3" s="2794"/>
      <c r="AX3" s="2794"/>
      <c r="AY3" s="2794"/>
      <c r="AZ3" s="2794"/>
      <c r="BA3" s="2794"/>
      <c r="BB3" s="2794"/>
      <c r="BC3" s="2794"/>
      <c r="BD3" s="2794"/>
      <c r="BE3" s="2794"/>
      <c r="BF3" s="2794"/>
      <c r="BG3" s="2794"/>
      <c r="BH3" s="2794"/>
      <c r="BI3" s="2794"/>
      <c r="BJ3" s="2794"/>
      <c r="BK3" s="2794"/>
      <c r="BL3" s="2794"/>
      <c r="BM3" s="2794"/>
      <c r="BN3" s="2794"/>
      <c r="BO3" s="2795"/>
    </row>
    <row r="4" spans="1:70" ht="20.25" customHeight="1" x14ac:dyDescent="0.2">
      <c r="A4" s="1569"/>
      <c r="B4" s="1569"/>
      <c r="C4" s="1569"/>
      <c r="D4" s="1569"/>
      <c r="E4" s="1569"/>
      <c r="F4" s="1569"/>
      <c r="G4" s="1569"/>
      <c r="H4" s="1569"/>
      <c r="I4" s="1569"/>
      <c r="J4" s="1569"/>
      <c r="K4" s="1569"/>
      <c r="AH4" s="1569"/>
      <c r="AI4" s="1569"/>
      <c r="AJ4" s="1574"/>
      <c r="AK4" s="1574"/>
      <c r="AL4" s="1574"/>
      <c r="AM4" s="1574"/>
      <c r="AN4" s="1574"/>
      <c r="AO4" s="1574"/>
      <c r="AP4" s="1574"/>
      <c r="AQ4" s="1574"/>
      <c r="AR4" s="1574"/>
      <c r="AS4" s="1574"/>
      <c r="AT4" s="1735"/>
      <c r="AU4" s="2796" t="s">
        <v>1333</v>
      </c>
      <c r="AV4" s="2797"/>
      <c r="AW4" s="2798"/>
      <c r="AX4" s="2796" t="s">
        <v>1374</v>
      </c>
      <c r="AY4" s="2797"/>
      <c r="AZ4" s="2798"/>
      <c r="BA4" s="2796" t="s">
        <v>346</v>
      </c>
      <c r="BB4" s="2797"/>
      <c r="BC4" s="2798"/>
      <c r="BD4" s="2796" t="s">
        <v>415</v>
      </c>
      <c r="BE4" s="2797"/>
      <c r="BF4" s="2798"/>
      <c r="BG4" s="2796" t="s">
        <v>1373</v>
      </c>
      <c r="BH4" s="2797"/>
      <c r="BI4" s="2798"/>
      <c r="BJ4" s="2796" t="s">
        <v>1372</v>
      </c>
      <c r="BK4" s="2797"/>
      <c r="BL4" s="2798"/>
      <c r="BM4" s="2787" t="s">
        <v>139</v>
      </c>
      <c r="BN4" s="2788"/>
      <c r="BO4" s="2789"/>
    </row>
    <row r="5" spans="1:70" ht="13.5" customHeight="1" thickBot="1" x14ac:dyDescent="0.25">
      <c r="A5" s="1697" t="s">
        <v>142</v>
      </c>
      <c r="B5" s="1670">
        <v>2016</v>
      </c>
      <c r="C5" s="1670">
        <v>2015</v>
      </c>
      <c r="D5" s="1670">
        <v>2014</v>
      </c>
      <c r="E5" s="1670">
        <v>2013</v>
      </c>
      <c r="F5" s="1670">
        <v>2012</v>
      </c>
      <c r="G5" s="1670">
        <v>2011</v>
      </c>
      <c r="H5" s="1670">
        <v>2010</v>
      </c>
      <c r="I5" s="1670">
        <v>2009</v>
      </c>
      <c r="J5" s="1670">
        <v>2008</v>
      </c>
      <c r="K5" s="1670">
        <v>2007</v>
      </c>
      <c r="L5" s="1696" t="s">
        <v>142</v>
      </c>
      <c r="M5" s="1676">
        <v>2016</v>
      </c>
      <c r="N5" s="1676">
        <v>2015</v>
      </c>
      <c r="O5" s="1676">
        <v>2014</v>
      </c>
      <c r="P5" s="1676">
        <v>2013</v>
      </c>
      <c r="Q5" s="1676">
        <v>2012</v>
      </c>
      <c r="R5" s="1676">
        <v>2011</v>
      </c>
      <c r="S5" s="1676">
        <v>2010</v>
      </c>
      <c r="T5" s="1676">
        <v>2009</v>
      </c>
      <c r="U5" s="1676">
        <v>2008</v>
      </c>
      <c r="V5" s="1676">
        <v>2007</v>
      </c>
      <c r="W5" s="1695" t="s">
        <v>142</v>
      </c>
      <c r="X5" s="1676" t="s">
        <v>619</v>
      </c>
      <c r="Y5" s="1676" t="s">
        <v>143</v>
      </c>
      <c r="Z5" s="1676" t="s">
        <v>144</v>
      </c>
      <c r="AA5" s="1676" t="s">
        <v>145</v>
      </c>
      <c r="AB5" s="1676" t="s">
        <v>146</v>
      </c>
      <c r="AC5" s="1676" t="s">
        <v>147</v>
      </c>
      <c r="AD5" s="1676" t="s">
        <v>148</v>
      </c>
      <c r="AE5" s="1676" t="s">
        <v>149</v>
      </c>
      <c r="AF5" s="1676" t="s">
        <v>150</v>
      </c>
      <c r="AG5" s="1676" t="s">
        <v>151</v>
      </c>
      <c r="AH5" s="1697" t="s">
        <v>142</v>
      </c>
      <c r="AI5" s="1669" t="s">
        <v>619</v>
      </c>
      <c r="AJ5" s="1669" t="s">
        <v>143</v>
      </c>
      <c r="AK5" s="1669" t="s">
        <v>144</v>
      </c>
      <c r="AL5" s="1669" t="s">
        <v>145</v>
      </c>
      <c r="AM5" s="1669" t="s">
        <v>146</v>
      </c>
      <c r="AN5" s="1669" t="s">
        <v>147</v>
      </c>
      <c r="AO5" s="1669" t="s">
        <v>148</v>
      </c>
      <c r="AP5" s="1669" t="s">
        <v>149</v>
      </c>
      <c r="AQ5" s="1669" t="s">
        <v>150</v>
      </c>
      <c r="AR5" s="1669" t="s">
        <v>151</v>
      </c>
      <c r="AS5" s="2696"/>
      <c r="AT5" s="1736"/>
      <c r="AU5" s="1737" t="s">
        <v>136</v>
      </c>
      <c r="AV5" s="1738" t="s">
        <v>133</v>
      </c>
      <c r="AW5" s="1739"/>
      <c r="AX5" s="1737" t="s">
        <v>136</v>
      </c>
      <c r="AY5" s="1738" t="s">
        <v>133</v>
      </c>
      <c r="AZ5" s="1740"/>
      <c r="BA5" s="1738" t="s">
        <v>136</v>
      </c>
      <c r="BB5" s="1738" t="s">
        <v>133</v>
      </c>
      <c r="BC5" s="1741"/>
      <c r="BD5" s="1737" t="s">
        <v>136</v>
      </c>
      <c r="BE5" s="1738" t="s">
        <v>133</v>
      </c>
      <c r="BF5" s="1741"/>
      <c r="BG5" s="1737" t="s">
        <v>136</v>
      </c>
      <c r="BH5" s="1738" t="s">
        <v>133</v>
      </c>
      <c r="BI5" s="1741"/>
      <c r="BJ5" s="1737" t="s">
        <v>136</v>
      </c>
      <c r="BK5" s="1738" t="s">
        <v>133</v>
      </c>
      <c r="BL5" s="1741"/>
      <c r="BM5" s="1737" t="s">
        <v>136</v>
      </c>
      <c r="BN5" s="1738" t="s">
        <v>133</v>
      </c>
      <c r="BO5" s="1741"/>
      <c r="BP5" s="1692"/>
      <c r="BQ5" s="1692"/>
      <c r="BR5" s="1692"/>
    </row>
    <row r="6" spans="1:70" ht="13.5" customHeight="1" x14ac:dyDescent="0.2">
      <c r="A6" s="1636" t="s">
        <v>153</v>
      </c>
      <c r="B6" s="1706">
        <v>4727</v>
      </c>
      <c r="C6" s="1706">
        <v>4963</v>
      </c>
      <c r="D6" s="1706">
        <v>5482</v>
      </c>
      <c r="E6" s="1706">
        <v>5525</v>
      </c>
      <c r="F6" s="1706">
        <v>5563</v>
      </c>
      <c r="G6" s="1706">
        <v>5456</v>
      </c>
      <c r="H6" s="1706">
        <v>5159</v>
      </c>
      <c r="I6" s="1706">
        <v>5281</v>
      </c>
      <c r="J6" s="1706">
        <v>5093</v>
      </c>
      <c r="K6" s="1706">
        <v>4282</v>
      </c>
      <c r="L6" s="1694"/>
      <c r="M6" s="1617"/>
      <c r="N6" s="1617"/>
      <c r="O6" s="1617"/>
      <c r="P6" s="1617"/>
      <c r="Q6" s="1613"/>
      <c r="R6" s="1613"/>
      <c r="S6" s="1613"/>
      <c r="T6" s="1613"/>
      <c r="U6" s="1613"/>
      <c r="V6" s="1613"/>
      <c r="W6" s="1567" t="s">
        <v>153</v>
      </c>
      <c r="X6" s="1693">
        <v>1209</v>
      </c>
      <c r="Y6" s="1693">
        <v>1178</v>
      </c>
      <c r="Z6" s="1693">
        <v>1172</v>
      </c>
      <c r="AA6" s="1693">
        <v>1168</v>
      </c>
      <c r="AB6" s="1693">
        <v>1203</v>
      </c>
      <c r="AC6" s="1693">
        <v>1233</v>
      </c>
      <c r="AD6" s="1693">
        <v>1274</v>
      </c>
      <c r="AE6" s="1693">
        <v>1253</v>
      </c>
      <c r="AF6" s="1693">
        <v>1356</v>
      </c>
      <c r="AG6" s="1693">
        <v>1396</v>
      </c>
      <c r="AH6" s="1673"/>
      <c r="AI6" s="1673"/>
      <c r="AJ6" s="1597"/>
      <c r="AK6" s="1597"/>
      <c r="AL6" s="1597"/>
      <c r="AM6" s="1597"/>
      <c r="AN6" s="1693"/>
      <c r="AO6" s="1693"/>
      <c r="AP6" s="1693"/>
      <c r="AQ6" s="1693"/>
      <c r="AR6" s="1693"/>
      <c r="AS6" s="1693"/>
      <c r="AT6" s="1742" t="s">
        <v>142</v>
      </c>
      <c r="AU6" s="1743" t="s">
        <v>1482</v>
      </c>
      <c r="AV6" s="1744" t="s">
        <v>1482</v>
      </c>
      <c r="AW6" s="1745" t="s">
        <v>1371</v>
      </c>
      <c r="AX6" s="1743" t="s">
        <v>1482</v>
      </c>
      <c r="AY6" s="1744" t="s">
        <v>1482</v>
      </c>
      <c r="AZ6" s="1746" t="s">
        <v>1371</v>
      </c>
      <c r="BA6" s="1747" t="s">
        <v>1482</v>
      </c>
      <c r="BB6" s="1744" t="s">
        <v>1482</v>
      </c>
      <c r="BC6" s="1746" t="s">
        <v>1371</v>
      </c>
      <c r="BD6" s="1743" t="s">
        <v>1482</v>
      </c>
      <c r="BE6" s="1744" t="s">
        <v>1482</v>
      </c>
      <c r="BF6" s="1746" t="s">
        <v>1371</v>
      </c>
      <c r="BG6" s="1743" t="s">
        <v>1482</v>
      </c>
      <c r="BH6" s="1744" t="s">
        <v>1482</v>
      </c>
      <c r="BI6" s="1746" t="s">
        <v>1371</v>
      </c>
      <c r="BJ6" s="1743" t="s">
        <v>1482</v>
      </c>
      <c r="BK6" s="1744" t="s">
        <v>1482</v>
      </c>
      <c r="BL6" s="1746" t="s">
        <v>1371</v>
      </c>
      <c r="BM6" s="1743" t="s">
        <v>1482</v>
      </c>
      <c r="BN6" s="1744" t="s">
        <v>1482</v>
      </c>
      <c r="BO6" s="1746" t="s">
        <v>1371</v>
      </c>
      <c r="BP6" s="1692"/>
      <c r="BQ6" s="1692"/>
      <c r="BR6" s="1692"/>
    </row>
    <row r="7" spans="1:70" ht="13.5" customHeight="1" x14ac:dyDescent="0.2">
      <c r="A7" s="1636" t="s">
        <v>129</v>
      </c>
      <c r="B7" s="1706">
        <v>3238</v>
      </c>
      <c r="C7" s="1706">
        <v>3230</v>
      </c>
      <c r="D7" s="1706">
        <v>2842</v>
      </c>
      <c r="E7" s="1706">
        <v>2642</v>
      </c>
      <c r="F7" s="1706">
        <v>2468</v>
      </c>
      <c r="G7" s="1706">
        <v>2395</v>
      </c>
      <c r="H7" s="1706">
        <v>2156</v>
      </c>
      <c r="I7" s="1706">
        <v>1693</v>
      </c>
      <c r="J7" s="1706">
        <v>1883</v>
      </c>
      <c r="K7" s="1706">
        <v>2140</v>
      </c>
      <c r="L7" s="1625" t="s">
        <v>157</v>
      </c>
      <c r="M7" s="1623"/>
      <c r="N7" s="1623"/>
      <c r="O7" s="1623"/>
      <c r="P7" s="1623"/>
      <c r="Q7" s="1613"/>
      <c r="R7" s="1613"/>
      <c r="S7" s="1613"/>
      <c r="T7" s="1613"/>
      <c r="U7" s="1613"/>
      <c r="V7" s="1613"/>
      <c r="W7" s="1567" t="s">
        <v>158</v>
      </c>
      <c r="X7" s="1597">
        <v>867</v>
      </c>
      <c r="Y7" s="1597">
        <v>795</v>
      </c>
      <c r="Z7" s="1597">
        <v>804</v>
      </c>
      <c r="AA7" s="1597">
        <v>772</v>
      </c>
      <c r="AB7" s="1597">
        <v>821</v>
      </c>
      <c r="AC7" s="1597">
        <v>767</v>
      </c>
      <c r="AD7" s="1597">
        <v>833</v>
      </c>
      <c r="AE7" s="1597">
        <v>809</v>
      </c>
      <c r="AF7" s="1597">
        <v>763</v>
      </c>
      <c r="AG7" s="1597">
        <v>667</v>
      </c>
      <c r="AH7" s="1674" t="s">
        <v>157</v>
      </c>
      <c r="AI7" s="1674"/>
      <c r="AJ7" s="2697"/>
      <c r="AK7" s="1667"/>
      <c r="AL7" s="1667"/>
      <c r="AM7" s="1667"/>
      <c r="AN7" s="1693"/>
      <c r="AO7" s="1693"/>
      <c r="AP7" s="1693"/>
      <c r="AQ7" s="1693"/>
      <c r="AR7" s="1693"/>
      <c r="AS7" s="1693"/>
      <c r="AT7" s="1748" t="s">
        <v>1370</v>
      </c>
      <c r="AU7" s="1749">
        <v>544</v>
      </c>
      <c r="AV7" s="1750">
        <v>536</v>
      </c>
      <c r="AW7" s="1751">
        <v>1.4930130525356937E-2</v>
      </c>
      <c r="AX7" s="1749">
        <v>276</v>
      </c>
      <c r="AY7" s="1750">
        <v>273</v>
      </c>
      <c r="AZ7" s="1751">
        <v>1.2811419426227695E-2</v>
      </c>
      <c r="BA7" s="1752">
        <v>203</v>
      </c>
      <c r="BB7" s="1750">
        <v>204</v>
      </c>
      <c r="BC7" s="1753">
        <v>-4.9019607843137081E-3</v>
      </c>
      <c r="BD7" s="1754">
        <v>30</v>
      </c>
      <c r="BE7" s="1755">
        <v>28</v>
      </c>
      <c r="BF7" s="1753">
        <v>7.1428571428571425E-2</v>
      </c>
      <c r="BG7" s="1756">
        <v>132</v>
      </c>
      <c r="BH7" s="1757">
        <v>108</v>
      </c>
      <c r="BI7" s="1753">
        <v>0.22222222222222221</v>
      </c>
      <c r="BJ7" s="1752">
        <v>24</v>
      </c>
      <c r="BK7" s="1757">
        <v>29</v>
      </c>
      <c r="BL7" s="1753">
        <v>-0.17241379310344829</v>
      </c>
      <c r="BM7" s="1758">
        <v>1209</v>
      </c>
      <c r="BN7" s="1629">
        <v>1178</v>
      </c>
      <c r="BO7" s="1753">
        <v>2.6315789473684209E-2</v>
      </c>
      <c r="BP7" s="1691"/>
      <c r="BQ7" s="1691"/>
      <c r="BR7" s="1690"/>
    </row>
    <row r="8" spans="1:70" ht="13.5" customHeight="1" x14ac:dyDescent="0.2">
      <c r="A8" s="1636" t="s">
        <v>161</v>
      </c>
      <c r="B8" s="1706">
        <v>1715</v>
      </c>
      <c r="C8" s="1706">
        <v>1645</v>
      </c>
      <c r="D8" s="1706">
        <v>1425</v>
      </c>
      <c r="E8" s="1706">
        <v>1539</v>
      </c>
      <c r="F8" s="1706">
        <v>1774</v>
      </c>
      <c r="G8" s="1706">
        <v>1517</v>
      </c>
      <c r="H8" s="1706">
        <v>1837</v>
      </c>
      <c r="I8" s="1706">
        <v>1946</v>
      </c>
      <c r="J8" s="1706">
        <v>1028</v>
      </c>
      <c r="K8" s="1706">
        <v>1209</v>
      </c>
      <c r="M8" s="1566"/>
      <c r="N8" s="1566"/>
      <c r="O8" s="1566"/>
      <c r="P8" s="1621"/>
      <c r="Q8" s="1566"/>
      <c r="R8" s="1566"/>
      <c r="S8" s="1566"/>
      <c r="T8" s="1566"/>
      <c r="U8" s="1566"/>
      <c r="V8" s="1566"/>
      <c r="W8" s="1567" t="s">
        <v>161</v>
      </c>
      <c r="X8" s="1597">
        <v>498</v>
      </c>
      <c r="Y8" s="1597">
        <v>480</v>
      </c>
      <c r="Z8" s="1597">
        <v>405</v>
      </c>
      <c r="AA8" s="1597">
        <v>332</v>
      </c>
      <c r="AB8" s="1597">
        <v>421</v>
      </c>
      <c r="AC8" s="1597">
        <v>211</v>
      </c>
      <c r="AD8" s="1597">
        <v>386</v>
      </c>
      <c r="AE8" s="1597">
        <v>627</v>
      </c>
      <c r="AF8" s="1597">
        <v>367</v>
      </c>
      <c r="AG8" s="1597">
        <v>291</v>
      </c>
      <c r="AH8" s="1569"/>
      <c r="AI8" s="1569"/>
      <c r="AJ8" s="1574"/>
      <c r="AK8" s="1574"/>
      <c r="AL8" s="1574"/>
      <c r="AM8" s="1713"/>
      <c r="AN8" s="1574"/>
      <c r="AO8" s="1574"/>
      <c r="AP8" s="1574"/>
      <c r="AQ8" s="1574"/>
      <c r="AR8" s="1574"/>
      <c r="AS8" s="1574"/>
      <c r="AT8" s="1748" t="s">
        <v>129</v>
      </c>
      <c r="AU8" s="1749">
        <v>184</v>
      </c>
      <c r="AV8" s="1750">
        <v>178</v>
      </c>
      <c r="AW8" s="1751">
        <v>2.9702090936913367E-2</v>
      </c>
      <c r="AX8" s="1749">
        <v>118</v>
      </c>
      <c r="AY8" s="1750">
        <v>99</v>
      </c>
      <c r="AZ8" s="1751">
        <v>0.18658828979227404</v>
      </c>
      <c r="BA8" s="1752">
        <v>159</v>
      </c>
      <c r="BB8" s="1750">
        <v>145</v>
      </c>
      <c r="BC8" s="1753">
        <v>9.6551724137931005E-2</v>
      </c>
      <c r="BD8" s="1754">
        <v>422</v>
      </c>
      <c r="BE8" s="1755">
        <v>383</v>
      </c>
      <c r="BF8" s="1753">
        <v>0.10182767624020887</v>
      </c>
      <c r="BG8" s="1756">
        <v>-5.4009999999999998</v>
      </c>
      <c r="BH8" s="1757">
        <v>-3</v>
      </c>
      <c r="BI8" s="1753" t="s">
        <v>447</v>
      </c>
      <c r="BJ8" s="1752">
        <v>-10.599000000000046</v>
      </c>
      <c r="BK8" s="1757">
        <v>-7</v>
      </c>
      <c r="BL8" s="1753" t="s">
        <v>447</v>
      </c>
      <c r="BM8" s="1758">
        <v>867</v>
      </c>
      <c r="BN8" s="1629">
        <v>795</v>
      </c>
      <c r="BO8" s="1753">
        <v>9.056603773584905E-2</v>
      </c>
      <c r="BP8" s="1689"/>
      <c r="BQ8" s="1689"/>
      <c r="BR8" s="1688"/>
    </row>
    <row r="9" spans="1:70" ht="13.5" customHeight="1" x14ac:dyDescent="0.2">
      <c r="A9" s="1636" t="s">
        <v>164</v>
      </c>
      <c r="B9" s="1706">
        <v>112</v>
      </c>
      <c r="C9" s="1706">
        <v>39</v>
      </c>
      <c r="D9" s="1706">
        <v>18</v>
      </c>
      <c r="E9" s="1706">
        <v>79</v>
      </c>
      <c r="F9" s="1706">
        <v>93</v>
      </c>
      <c r="G9" s="1706">
        <v>42</v>
      </c>
      <c r="H9" s="1706">
        <v>66</v>
      </c>
      <c r="I9" s="1706">
        <v>48</v>
      </c>
      <c r="J9" s="1706">
        <v>24</v>
      </c>
      <c r="K9" s="1706">
        <v>41</v>
      </c>
      <c r="L9" s="1635" t="s">
        <v>165</v>
      </c>
      <c r="M9" s="1613">
        <v>32099</v>
      </c>
      <c r="N9" s="1613">
        <v>35500</v>
      </c>
      <c r="O9" s="1613">
        <v>31067</v>
      </c>
      <c r="P9" s="1613">
        <v>33529</v>
      </c>
      <c r="Q9" s="1613">
        <v>36060</v>
      </c>
      <c r="R9" s="1613">
        <v>3765</v>
      </c>
      <c r="S9" s="1613">
        <v>10023</v>
      </c>
      <c r="T9" s="1613">
        <v>11500</v>
      </c>
      <c r="U9" s="1613">
        <v>3157</v>
      </c>
      <c r="V9" s="1613">
        <v>5020</v>
      </c>
      <c r="W9" s="1567" t="s">
        <v>164</v>
      </c>
      <c r="X9" s="1597">
        <v>4</v>
      </c>
      <c r="Y9" s="1597">
        <v>-2</v>
      </c>
      <c r="Z9" s="1597">
        <v>101</v>
      </c>
      <c r="AA9" s="1597">
        <v>9</v>
      </c>
      <c r="AB9" s="1597">
        <v>3</v>
      </c>
      <c r="AC9" s="1597">
        <v>18</v>
      </c>
      <c r="AD9" s="1597">
        <v>8</v>
      </c>
      <c r="AE9" s="1597">
        <v>10</v>
      </c>
      <c r="AF9" s="1597">
        <v>-1</v>
      </c>
      <c r="AG9" s="1597">
        <v>7</v>
      </c>
      <c r="AH9" s="1636" t="s">
        <v>165</v>
      </c>
      <c r="AI9" s="1693">
        <v>32099</v>
      </c>
      <c r="AJ9" s="1693">
        <v>49266</v>
      </c>
      <c r="AK9" s="1693">
        <v>35500</v>
      </c>
      <c r="AL9" s="1693">
        <v>31067</v>
      </c>
      <c r="AM9" s="1693">
        <v>33529</v>
      </c>
      <c r="AN9" s="1693">
        <v>36060</v>
      </c>
      <c r="AO9" s="1693">
        <v>3765</v>
      </c>
      <c r="AP9" s="1693">
        <v>10023</v>
      </c>
      <c r="AQ9" s="1693">
        <v>11500</v>
      </c>
      <c r="AR9" s="1693">
        <v>3157</v>
      </c>
      <c r="AS9" s="1693"/>
      <c r="AT9" s="1759" t="s">
        <v>161</v>
      </c>
      <c r="AU9" s="1749">
        <v>22</v>
      </c>
      <c r="AV9" s="1750">
        <v>27</v>
      </c>
      <c r="AW9" s="1751">
        <v>-0.1921899498859434</v>
      </c>
      <c r="AX9" s="1749">
        <v>66</v>
      </c>
      <c r="AY9" s="1750">
        <v>67</v>
      </c>
      <c r="AZ9" s="1751">
        <v>-1.0563023758063523E-2</v>
      </c>
      <c r="BA9" s="1752">
        <v>294</v>
      </c>
      <c r="BB9" s="1750">
        <v>226</v>
      </c>
      <c r="BC9" s="1753">
        <v>0.30088495575221241</v>
      </c>
      <c r="BD9" s="1754">
        <v>90</v>
      </c>
      <c r="BE9" s="1755">
        <v>70</v>
      </c>
      <c r="BF9" s="1753">
        <v>0.2857142857142857</v>
      </c>
      <c r="BG9" s="1756">
        <v>29</v>
      </c>
      <c r="BH9" s="1757">
        <v>129</v>
      </c>
      <c r="BI9" s="1753">
        <v>-0.77519379844961245</v>
      </c>
      <c r="BJ9" s="1752">
        <v>-3</v>
      </c>
      <c r="BK9" s="1757">
        <v>-39</v>
      </c>
      <c r="BL9" s="1753" t="s">
        <v>447</v>
      </c>
      <c r="BM9" s="1758">
        <v>498</v>
      </c>
      <c r="BN9" s="1629">
        <v>480</v>
      </c>
      <c r="BO9" s="1753">
        <v>3.7499999999999999E-2</v>
      </c>
      <c r="BP9" s="1687"/>
      <c r="BQ9" s="1687"/>
      <c r="BR9" s="1686"/>
    </row>
    <row r="10" spans="1:70" ht="13.5" customHeight="1" x14ac:dyDescent="0.2">
      <c r="A10" s="1636" t="s">
        <v>168</v>
      </c>
      <c r="B10" s="1706">
        <v>135</v>
      </c>
      <c r="C10" s="1706">
        <v>263</v>
      </c>
      <c r="D10" s="1706">
        <v>474</v>
      </c>
      <c r="E10" s="1706">
        <v>106</v>
      </c>
      <c r="F10" s="1706">
        <v>100</v>
      </c>
      <c r="G10" s="1706">
        <v>91</v>
      </c>
      <c r="H10" s="1706">
        <v>116</v>
      </c>
      <c r="I10" s="1706">
        <v>105</v>
      </c>
      <c r="J10" s="1706">
        <v>172</v>
      </c>
      <c r="K10" s="1706">
        <v>217</v>
      </c>
      <c r="L10" s="1635" t="s">
        <v>169</v>
      </c>
      <c r="M10" s="1613">
        <v>11235</v>
      </c>
      <c r="N10" s="1613">
        <v>13224</v>
      </c>
      <c r="O10" s="1613">
        <v>6958</v>
      </c>
      <c r="P10" s="1621">
        <v>11769</v>
      </c>
      <c r="Q10" s="1621">
        <v>8005</v>
      </c>
      <c r="R10" s="1621">
        <v>40615</v>
      </c>
      <c r="S10" s="1621"/>
      <c r="T10" s="1621"/>
      <c r="U10" s="1621"/>
      <c r="V10" s="1621"/>
      <c r="W10" s="1567" t="s">
        <v>168</v>
      </c>
      <c r="X10" s="1597">
        <v>32</v>
      </c>
      <c r="Y10" s="1597">
        <v>15</v>
      </c>
      <c r="Z10" s="1597">
        <v>74</v>
      </c>
      <c r="AA10" s="1597">
        <v>14</v>
      </c>
      <c r="AB10" s="1597">
        <v>197</v>
      </c>
      <c r="AC10" s="1597">
        <v>24</v>
      </c>
      <c r="AD10" s="1597">
        <v>22</v>
      </c>
      <c r="AE10" s="1597">
        <v>20</v>
      </c>
      <c r="AF10" s="1597">
        <v>33</v>
      </c>
      <c r="AG10" s="1597">
        <v>398</v>
      </c>
      <c r="AH10" s="1636" t="s">
        <v>169</v>
      </c>
      <c r="AI10" s="1693">
        <v>11235</v>
      </c>
      <c r="AJ10" s="1693">
        <v>10862</v>
      </c>
      <c r="AK10" s="1693">
        <v>13224</v>
      </c>
      <c r="AL10" s="1693">
        <v>6958</v>
      </c>
      <c r="AM10" s="1713">
        <v>11769</v>
      </c>
      <c r="AN10" s="1713">
        <v>8005</v>
      </c>
      <c r="AO10" s="1713">
        <v>40615</v>
      </c>
      <c r="AP10" s="1713"/>
      <c r="AQ10" s="1713"/>
      <c r="AR10" s="1713"/>
      <c r="AS10" s="1713"/>
      <c r="AT10" s="1748" t="s">
        <v>164</v>
      </c>
      <c r="AU10" s="1749">
        <v>0.67658826263305993</v>
      </c>
      <c r="AV10" s="1750">
        <v>0.54352710604423993</v>
      </c>
      <c r="AW10" s="1751">
        <v>0.24481052574770687</v>
      </c>
      <c r="AX10" s="1749">
        <v>3.3625315486535601</v>
      </c>
      <c r="AY10" s="1750">
        <v>4.2392120117573002</v>
      </c>
      <c r="AZ10" s="1751">
        <v>-0.20680269367804649</v>
      </c>
      <c r="BA10" s="1752">
        <v>0</v>
      </c>
      <c r="BB10" s="1750">
        <v>0</v>
      </c>
      <c r="BC10" s="1753"/>
      <c r="BD10" s="1760">
        <v>0</v>
      </c>
      <c r="BE10" s="1761">
        <v>0</v>
      </c>
      <c r="BF10" s="1753" t="s">
        <v>447</v>
      </c>
      <c r="BG10" s="1756">
        <v>-1.899066043215125</v>
      </c>
      <c r="BH10" s="1757">
        <v>-0.20142281142034568</v>
      </c>
      <c r="BI10" s="1753" t="s">
        <v>447</v>
      </c>
      <c r="BJ10" s="1752">
        <v>1.8599462319285056</v>
      </c>
      <c r="BK10" s="1757">
        <v>-6.5813163063811944</v>
      </c>
      <c r="BL10" s="1753" t="s">
        <v>447</v>
      </c>
      <c r="BM10" s="1758">
        <v>4</v>
      </c>
      <c r="BN10" s="1629">
        <v>-2</v>
      </c>
      <c r="BO10" s="1753" t="s">
        <v>447</v>
      </c>
      <c r="BP10" s="1685"/>
      <c r="BQ10" s="1685"/>
      <c r="BR10" s="1684"/>
    </row>
    <row r="11" spans="1:70" ht="13.5" customHeight="1" x14ac:dyDescent="0.2">
      <c r="A11" s="1678" t="s">
        <v>172</v>
      </c>
      <c r="B11" s="1707">
        <f t="shared" ref="B11:K11" si="0">SUM(B6:B10)</f>
        <v>9927</v>
      </c>
      <c r="C11" s="1707">
        <f t="shared" si="0"/>
        <v>10140</v>
      </c>
      <c r="D11" s="1707">
        <f t="shared" si="0"/>
        <v>10241</v>
      </c>
      <c r="E11" s="1707">
        <f t="shared" si="0"/>
        <v>9891</v>
      </c>
      <c r="F11" s="1707">
        <f t="shared" si="0"/>
        <v>9998</v>
      </c>
      <c r="G11" s="1707">
        <f t="shared" si="0"/>
        <v>9501</v>
      </c>
      <c r="H11" s="1707">
        <f t="shared" si="0"/>
        <v>9334</v>
      </c>
      <c r="I11" s="1707">
        <f t="shared" si="0"/>
        <v>9073</v>
      </c>
      <c r="J11" s="1707">
        <f t="shared" si="0"/>
        <v>8200</v>
      </c>
      <c r="K11" s="1707">
        <f t="shared" si="0"/>
        <v>7889</v>
      </c>
      <c r="L11" s="1635" t="s">
        <v>173</v>
      </c>
      <c r="M11" s="1613">
        <v>9026</v>
      </c>
      <c r="N11" s="1613">
        <v>10762</v>
      </c>
      <c r="O11" s="1613">
        <v>12217</v>
      </c>
      <c r="P11" s="1613">
        <v>10743</v>
      </c>
      <c r="Q11" s="1613">
        <v>10569</v>
      </c>
      <c r="R11" s="1613">
        <v>11250</v>
      </c>
      <c r="S11" s="1613">
        <v>15788</v>
      </c>
      <c r="T11" s="1613">
        <v>18555</v>
      </c>
      <c r="U11" s="1613">
        <v>23903</v>
      </c>
      <c r="V11" s="1613">
        <v>24262</v>
      </c>
      <c r="W11" s="1683" t="s">
        <v>172</v>
      </c>
      <c r="X11" s="1666">
        <f>SUM(X6:X10)</f>
        <v>2610</v>
      </c>
      <c r="Y11" s="1666">
        <f>SUM(Y6:Y10)</f>
        <v>2466</v>
      </c>
      <c r="Z11" s="1666">
        <v>2556</v>
      </c>
      <c r="AA11" s="1666">
        <v>2295</v>
      </c>
      <c r="AB11" s="1666">
        <v>2645</v>
      </c>
      <c r="AC11" s="1666">
        <v>2253</v>
      </c>
      <c r="AD11" s="1666">
        <v>2523</v>
      </c>
      <c r="AE11" s="1666">
        <v>2719</v>
      </c>
      <c r="AF11" s="1666">
        <v>2518</v>
      </c>
      <c r="AG11" s="1666">
        <v>2759</v>
      </c>
      <c r="AH11" s="1636" t="s">
        <v>173</v>
      </c>
      <c r="AI11" s="1693">
        <v>9026</v>
      </c>
      <c r="AJ11" s="1693">
        <v>12752</v>
      </c>
      <c r="AK11" s="1693">
        <v>10762</v>
      </c>
      <c r="AL11" s="1693">
        <v>12217</v>
      </c>
      <c r="AM11" s="1693">
        <v>10743</v>
      </c>
      <c r="AN11" s="1693">
        <v>10569</v>
      </c>
      <c r="AO11" s="1693">
        <v>11250</v>
      </c>
      <c r="AP11" s="1693">
        <v>15788</v>
      </c>
      <c r="AQ11" s="1693">
        <v>18555</v>
      </c>
      <c r="AR11" s="1693">
        <v>23903</v>
      </c>
      <c r="AS11" s="1693"/>
      <c r="AT11" s="1759" t="s">
        <v>168</v>
      </c>
      <c r="AU11" s="1762">
        <v>3.3234117373669401</v>
      </c>
      <c r="AV11" s="1750">
        <v>1.4564728939557601</v>
      </c>
      <c r="AW11" s="1751">
        <v>1.2818218939458599</v>
      </c>
      <c r="AX11" s="1762">
        <v>5.6374684513464395</v>
      </c>
      <c r="AY11" s="1750">
        <v>1.7607879882426998</v>
      </c>
      <c r="AZ11" s="1751" t="s">
        <v>447</v>
      </c>
      <c r="BA11" s="1752">
        <v>-1</v>
      </c>
      <c r="BB11" s="1750">
        <v>1</v>
      </c>
      <c r="BC11" s="1753"/>
      <c r="BD11" s="1754">
        <v>-4</v>
      </c>
      <c r="BE11" s="1755">
        <v>7</v>
      </c>
      <c r="BF11" s="1753" t="s">
        <v>447</v>
      </c>
      <c r="BG11" s="1756">
        <v>0.36456843360652691</v>
      </c>
      <c r="BH11" s="1757">
        <v>-0.28078550733538804</v>
      </c>
      <c r="BI11" s="1753" t="s">
        <v>447</v>
      </c>
      <c r="BJ11" s="1752">
        <v>27.674551377680096</v>
      </c>
      <c r="BK11" s="1757">
        <v>4.0635246251369281</v>
      </c>
      <c r="BL11" s="1753" t="s">
        <v>447</v>
      </c>
      <c r="BM11" s="1758">
        <v>32</v>
      </c>
      <c r="BN11" s="1629">
        <v>15</v>
      </c>
      <c r="BO11" s="1753">
        <v>1.1333333333333333</v>
      </c>
      <c r="BP11" s="1629"/>
      <c r="BQ11" s="1629"/>
      <c r="BR11" s="57"/>
    </row>
    <row r="12" spans="1:70" ht="13.5" customHeight="1" x14ac:dyDescent="0.2">
      <c r="A12" s="1636" t="s">
        <v>176</v>
      </c>
      <c r="B12" s="1706"/>
      <c r="C12" s="1706"/>
      <c r="D12" s="1706"/>
      <c r="E12" s="1706"/>
      <c r="F12" s="1706"/>
      <c r="G12" s="1706"/>
      <c r="H12" s="1706"/>
      <c r="I12" s="1706"/>
      <c r="J12" s="1706"/>
      <c r="K12" s="1706"/>
      <c r="L12" s="1635" t="s">
        <v>177</v>
      </c>
      <c r="M12" s="1613">
        <v>317689</v>
      </c>
      <c r="N12" s="1613">
        <v>340920</v>
      </c>
      <c r="O12" s="1613">
        <v>348085</v>
      </c>
      <c r="P12" s="1613">
        <v>342451</v>
      </c>
      <c r="Q12" s="1613">
        <v>346251</v>
      </c>
      <c r="R12" s="1613">
        <v>337203</v>
      </c>
      <c r="S12" s="1613">
        <v>314211</v>
      </c>
      <c r="T12" s="1613">
        <v>282411</v>
      </c>
      <c r="U12" s="1613">
        <v>265100</v>
      </c>
      <c r="V12" s="1613">
        <v>244682</v>
      </c>
      <c r="W12" s="1683" t="s">
        <v>178</v>
      </c>
      <c r="X12" s="1666">
        <v>2588</v>
      </c>
      <c r="Y12" s="1666">
        <v>2466</v>
      </c>
      <c r="Z12" s="1666">
        <v>2405</v>
      </c>
      <c r="AA12" s="1666">
        <v>2295</v>
      </c>
      <c r="AB12" s="1666">
        <v>2469</v>
      </c>
      <c r="AC12" s="1666">
        <v>2253</v>
      </c>
      <c r="AD12" s="1666">
        <v>2523</v>
      </c>
      <c r="AE12" s="1666">
        <v>2719</v>
      </c>
      <c r="AF12" s="1666">
        <v>2518</v>
      </c>
      <c r="AG12" s="1666">
        <v>2382</v>
      </c>
      <c r="AH12" s="1636" t="s">
        <v>177</v>
      </c>
      <c r="AI12" s="1693">
        <v>317689</v>
      </c>
      <c r="AJ12" s="1693">
        <v>325596</v>
      </c>
      <c r="AK12" s="1693">
        <v>340920</v>
      </c>
      <c r="AL12" s="1693">
        <v>348085</v>
      </c>
      <c r="AM12" s="1693">
        <v>342451</v>
      </c>
      <c r="AN12" s="1693">
        <v>346251</v>
      </c>
      <c r="AO12" s="1693">
        <v>337203</v>
      </c>
      <c r="AP12" s="1693">
        <v>314211</v>
      </c>
      <c r="AQ12" s="1693">
        <v>282411</v>
      </c>
      <c r="AR12" s="1693">
        <v>265100</v>
      </c>
      <c r="AS12" s="1693"/>
      <c r="AT12" s="1763" t="s">
        <v>1362</v>
      </c>
      <c r="AU12" s="1764">
        <v>754</v>
      </c>
      <c r="AV12" s="1765">
        <v>743</v>
      </c>
      <c r="AW12" s="1766">
        <v>1.4804845222072678E-2</v>
      </c>
      <c r="AX12" s="1764">
        <v>469</v>
      </c>
      <c r="AY12" s="1765">
        <v>445</v>
      </c>
      <c r="AZ12" s="1766">
        <v>5.4242761205106245E-2</v>
      </c>
      <c r="BA12" s="1767">
        <v>655</v>
      </c>
      <c r="BB12" s="1622">
        <v>576</v>
      </c>
      <c r="BC12" s="1768">
        <v>0.13715277777777768</v>
      </c>
      <c r="BD12" s="1769">
        <v>538</v>
      </c>
      <c r="BE12" s="1770">
        <v>488</v>
      </c>
      <c r="BF12" s="1768">
        <v>0.10245901639344263</v>
      </c>
      <c r="BG12" s="1771">
        <v>154</v>
      </c>
      <c r="BH12" s="1772">
        <v>234</v>
      </c>
      <c r="BI12" s="1768">
        <v>-0.34188034188034189</v>
      </c>
      <c r="BJ12" s="1773">
        <v>40</v>
      </c>
      <c r="BK12" s="1772">
        <v>-20</v>
      </c>
      <c r="BL12" s="1768" t="s">
        <v>447</v>
      </c>
      <c r="BM12" s="1767">
        <v>2610</v>
      </c>
      <c r="BN12" s="1622">
        <v>2466</v>
      </c>
      <c r="BO12" s="1768">
        <v>5.8394160583941604E-2</v>
      </c>
      <c r="BP12" s="1629"/>
      <c r="BQ12" s="1629"/>
      <c r="BR12" s="57"/>
    </row>
    <row r="13" spans="1:70" ht="13.5" customHeight="1" x14ac:dyDescent="0.2">
      <c r="A13" s="1636" t="s">
        <v>181</v>
      </c>
      <c r="B13" s="1706">
        <v>-2926</v>
      </c>
      <c r="C13" s="1706">
        <v>-3263</v>
      </c>
      <c r="D13" s="1706">
        <v>-3159</v>
      </c>
      <c r="E13" s="1706">
        <v>-2978</v>
      </c>
      <c r="F13" s="1706">
        <v>-2989</v>
      </c>
      <c r="G13" s="1706">
        <v>-3113</v>
      </c>
      <c r="H13" s="1706">
        <v>-2784</v>
      </c>
      <c r="I13" s="1706">
        <v>-2724</v>
      </c>
      <c r="J13" s="1706">
        <v>-2568</v>
      </c>
      <c r="K13" s="1706">
        <v>-2388</v>
      </c>
      <c r="L13" s="1635" t="s">
        <v>182</v>
      </c>
      <c r="M13" s="1613">
        <v>87701</v>
      </c>
      <c r="N13" s="1613">
        <v>86535</v>
      </c>
      <c r="O13" s="1613">
        <v>87110</v>
      </c>
      <c r="P13" s="1613">
        <v>87314</v>
      </c>
      <c r="Q13" s="1613">
        <v>86626</v>
      </c>
      <c r="R13" s="1613">
        <v>92373</v>
      </c>
      <c r="S13" s="1613">
        <v>69137</v>
      </c>
      <c r="T13" s="1613">
        <v>56155</v>
      </c>
      <c r="U13" s="1613">
        <v>44830</v>
      </c>
      <c r="V13" s="1613">
        <v>38782</v>
      </c>
      <c r="W13" s="1567" t="s">
        <v>183</v>
      </c>
      <c r="X13" s="1597">
        <v>-687</v>
      </c>
      <c r="Y13" s="1597">
        <v>-743</v>
      </c>
      <c r="Z13" s="1597">
        <v>-756</v>
      </c>
      <c r="AA13" s="1597">
        <v>-740</v>
      </c>
      <c r="AB13" s="1597">
        <v>-956</v>
      </c>
      <c r="AC13" s="1597">
        <v>-756</v>
      </c>
      <c r="AD13" s="1597">
        <v>-772</v>
      </c>
      <c r="AE13" s="1597">
        <v>-779</v>
      </c>
      <c r="AF13" s="1597">
        <v>-760</v>
      </c>
      <c r="AG13" s="1597">
        <v>-731</v>
      </c>
      <c r="AH13" s="1636" t="s">
        <v>182</v>
      </c>
      <c r="AI13" s="1693">
        <v>87701</v>
      </c>
      <c r="AJ13" s="1693">
        <v>82974</v>
      </c>
      <c r="AK13" s="1693">
        <v>86535</v>
      </c>
      <c r="AL13" s="1693">
        <v>87110</v>
      </c>
      <c r="AM13" s="1693">
        <v>87314</v>
      </c>
      <c r="AN13" s="1693">
        <v>86626</v>
      </c>
      <c r="AO13" s="1693">
        <v>92373</v>
      </c>
      <c r="AP13" s="1693">
        <v>69137</v>
      </c>
      <c r="AQ13" s="1693">
        <v>56155</v>
      </c>
      <c r="AR13" s="1693">
        <v>44830</v>
      </c>
      <c r="AS13" s="1693"/>
      <c r="AT13" s="1759" t="s">
        <v>183</v>
      </c>
      <c r="AU13" s="1749">
        <v>-207</v>
      </c>
      <c r="AV13" s="1750">
        <v>-210</v>
      </c>
      <c r="AW13" s="1774">
        <v>-1.778242773142277E-2</v>
      </c>
      <c r="AX13" s="1749">
        <v>-116</v>
      </c>
      <c r="AY13" s="1750">
        <v>-122</v>
      </c>
      <c r="AZ13" s="1774">
        <v>-4.808137084728413E-2</v>
      </c>
      <c r="BA13" s="1758">
        <v>-172</v>
      </c>
      <c r="BB13" s="1629">
        <v>-155</v>
      </c>
      <c r="BC13" s="1775">
        <v>0.10967741935483866</v>
      </c>
      <c r="BD13" s="1754">
        <v>-128</v>
      </c>
      <c r="BE13" s="1755">
        <v>-125</v>
      </c>
      <c r="BF13" s="1775">
        <v>2.4E-2</v>
      </c>
      <c r="BG13" s="1756">
        <v>-72</v>
      </c>
      <c r="BH13" s="1757">
        <v>-69</v>
      </c>
      <c r="BI13" s="1753">
        <v>4.3478260869565216E-2</v>
      </c>
      <c r="BJ13" s="1752">
        <v>8</v>
      </c>
      <c r="BK13" s="1757">
        <v>-62</v>
      </c>
      <c r="BL13" s="1753" t="s">
        <v>447</v>
      </c>
      <c r="BM13" s="1758">
        <v>-687</v>
      </c>
      <c r="BN13" s="1629">
        <v>-743</v>
      </c>
      <c r="BO13" s="1775">
        <v>-7.5370121130551818E-2</v>
      </c>
      <c r="BP13" s="1629"/>
      <c r="BQ13" s="1629"/>
      <c r="BR13" s="57"/>
    </row>
    <row r="14" spans="1:70" ht="13.5" customHeight="1" x14ac:dyDescent="0.2">
      <c r="A14" s="1636" t="s">
        <v>186</v>
      </c>
      <c r="B14" s="1706">
        <v>-1646</v>
      </c>
      <c r="C14" s="1706">
        <v>-1485</v>
      </c>
      <c r="D14" s="1706">
        <v>-1656</v>
      </c>
      <c r="E14" s="1706">
        <v>-1835</v>
      </c>
      <c r="F14" s="1706">
        <v>-1808</v>
      </c>
      <c r="G14" s="1706">
        <v>-1914</v>
      </c>
      <c r="H14" s="1706">
        <v>-1862</v>
      </c>
      <c r="I14" s="1706">
        <v>-1639</v>
      </c>
      <c r="J14" s="1706">
        <v>-1646</v>
      </c>
      <c r="K14" s="1706">
        <v>-1575</v>
      </c>
      <c r="L14" s="1635" t="s">
        <v>187</v>
      </c>
      <c r="M14" s="1613">
        <v>5108</v>
      </c>
      <c r="N14" s="1613">
        <v>8341</v>
      </c>
      <c r="O14" s="1613">
        <v>12151</v>
      </c>
      <c r="P14" s="1613">
        <v>9575</v>
      </c>
      <c r="Q14" s="1613">
        <v>7970</v>
      </c>
      <c r="R14" s="1613">
        <v>8373</v>
      </c>
      <c r="S14" s="1613">
        <v>9494</v>
      </c>
      <c r="T14" s="1613" t="s">
        <v>188</v>
      </c>
      <c r="U14" s="1613">
        <v>7937</v>
      </c>
      <c r="V14" s="1613">
        <v>4790</v>
      </c>
      <c r="W14" s="1567" t="s">
        <v>189</v>
      </c>
      <c r="X14" s="1597">
        <v>-475</v>
      </c>
      <c r="Y14" s="1597">
        <v>-389</v>
      </c>
      <c r="Z14" s="1597">
        <v>-396</v>
      </c>
      <c r="AA14" s="1597">
        <v>-386</v>
      </c>
      <c r="AB14" s="1597">
        <v>-455</v>
      </c>
      <c r="AC14" s="1597">
        <v>-303</v>
      </c>
      <c r="AD14" s="1597">
        <v>-363</v>
      </c>
      <c r="AE14" s="1597">
        <v>-364</v>
      </c>
      <c r="AF14" s="1597">
        <v>-418</v>
      </c>
      <c r="AG14" s="1597">
        <v>-380</v>
      </c>
      <c r="AH14" s="1636" t="s">
        <v>187</v>
      </c>
      <c r="AI14" s="1693">
        <v>5108</v>
      </c>
      <c r="AJ14" s="1693">
        <v>10389</v>
      </c>
      <c r="AK14" s="1693">
        <v>8341</v>
      </c>
      <c r="AL14" s="1693">
        <v>12151</v>
      </c>
      <c r="AM14" s="1693">
        <v>9575</v>
      </c>
      <c r="AN14" s="1693">
        <v>7970</v>
      </c>
      <c r="AO14" s="1693">
        <v>8373</v>
      </c>
      <c r="AP14" s="1693">
        <v>9494</v>
      </c>
      <c r="AQ14" s="1693" t="s">
        <v>188</v>
      </c>
      <c r="AR14" s="1693">
        <v>7937</v>
      </c>
      <c r="AS14" s="1693"/>
      <c r="AT14" s="1759" t="s">
        <v>189</v>
      </c>
      <c r="AU14" s="1749">
        <v>-227</v>
      </c>
      <c r="AV14" s="1750">
        <v>-225</v>
      </c>
      <c r="AW14" s="1774">
        <v>1.0545459371243441E-2</v>
      </c>
      <c r="AX14" s="1749">
        <v>-117</v>
      </c>
      <c r="AY14" s="1750">
        <v>-102</v>
      </c>
      <c r="AZ14" s="1774">
        <v>0.14708219210146922</v>
      </c>
      <c r="BA14" s="1758">
        <v>-76</v>
      </c>
      <c r="BB14" s="1629">
        <v>-62</v>
      </c>
      <c r="BC14" s="1775">
        <v>0.22580645161290325</v>
      </c>
      <c r="BD14" s="1754">
        <v>-77</v>
      </c>
      <c r="BE14" s="1755">
        <v>-73</v>
      </c>
      <c r="BF14" s="1775">
        <v>5.4794520547945202E-2</v>
      </c>
      <c r="BG14" s="1756">
        <v>-10.219999999999999</v>
      </c>
      <c r="BH14" s="1757">
        <v>26.93</v>
      </c>
      <c r="BI14" s="1753" t="s">
        <v>447</v>
      </c>
      <c r="BJ14" s="1752">
        <v>32.220000000000027</v>
      </c>
      <c r="BK14" s="1757">
        <v>46.069999999999993</v>
      </c>
      <c r="BL14" s="1753">
        <v>-0.30062947688300345</v>
      </c>
      <c r="BM14" s="1758">
        <v>-475</v>
      </c>
      <c r="BN14" s="1629">
        <v>-389</v>
      </c>
      <c r="BO14" s="1775">
        <v>0.2210796915167095</v>
      </c>
      <c r="BP14" s="1629"/>
      <c r="BQ14" s="1629"/>
      <c r="BR14" s="57"/>
    </row>
    <row r="15" spans="1:70" ht="13.5" customHeight="1" x14ac:dyDescent="0.2">
      <c r="A15" s="2804" t="s">
        <v>191</v>
      </c>
      <c r="B15" s="1708">
        <v>-228</v>
      </c>
      <c r="C15" s="1708">
        <v>-209</v>
      </c>
      <c r="D15" s="1706">
        <v>-585</v>
      </c>
      <c r="E15" s="1706">
        <v>-227</v>
      </c>
      <c r="F15" s="1706">
        <v>-267</v>
      </c>
      <c r="G15" s="1706">
        <v>-192</v>
      </c>
      <c r="H15" s="1706">
        <v>-170</v>
      </c>
      <c r="I15" s="1706">
        <v>-149</v>
      </c>
      <c r="J15" s="1706">
        <v>-124</v>
      </c>
      <c r="K15" s="1706">
        <v>-103</v>
      </c>
      <c r="L15" s="1635" t="s">
        <v>192</v>
      </c>
      <c r="M15" s="1613">
        <v>21524</v>
      </c>
      <c r="N15" s="1613">
        <v>22273</v>
      </c>
      <c r="O15" s="1613">
        <v>39749</v>
      </c>
      <c r="P15" s="1613">
        <v>33271</v>
      </c>
      <c r="Q15" s="1613">
        <v>28128</v>
      </c>
      <c r="R15" s="1613">
        <v>20167</v>
      </c>
      <c r="S15" s="1613">
        <v>17293</v>
      </c>
      <c r="T15" s="1613">
        <v>13703</v>
      </c>
      <c r="U15" s="1613">
        <v>10669</v>
      </c>
      <c r="V15" s="1613">
        <v>17644</v>
      </c>
      <c r="W15" s="1567" t="s">
        <v>193</v>
      </c>
      <c r="X15" s="1597">
        <v>-71</v>
      </c>
      <c r="Y15" s="1597">
        <v>-51</v>
      </c>
      <c r="Z15" s="1597">
        <v>-54</v>
      </c>
      <c r="AA15" s="1597">
        <v>-52</v>
      </c>
      <c r="AB15" s="1597">
        <v>-65</v>
      </c>
      <c r="AC15" s="1597">
        <v>-49</v>
      </c>
      <c r="AD15" s="1597">
        <v>-50</v>
      </c>
      <c r="AE15" s="1597">
        <v>-45</v>
      </c>
      <c r="AF15" s="1597">
        <v>-54</v>
      </c>
      <c r="AG15" s="1597">
        <v>-410</v>
      </c>
      <c r="AH15" s="1636" t="s">
        <v>192</v>
      </c>
      <c r="AI15" s="1693">
        <v>21524</v>
      </c>
      <c r="AJ15" s="1693">
        <v>22200</v>
      </c>
      <c r="AK15" s="1693">
        <v>22273</v>
      </c>
      <c r="AL15" s="1693">
        <v>39749</v>
      </c>
      <c r="AM15" s="1693">
        <v>33271</v>
      </c>
      <c r="AN15" s="1693">
        <v>28128</v>
      </c>
      <c r="AO15" s="1693">
        <v>20167</v>
      </c>
      <c r="AP15" s="1693">
        <v>17293</v>
      </c>
      <c r="AQ15" s="1693">
        <v>13703</v>
      </c>
      <c r="AR15" s="1693">
        <v>10669</v>
      </c>
      <c r="AS15" s="1693"/>
      <c r="AT15" s="1748" t="s">
        <v>1358</v>
      </c>
      <c r="AU15" s="1749">
        <v>-12.496629869464</v>
      </c>
      <c r="AV15" s="1750">
        <v>-11.6606738822633</v>
      </c>
      <c r="AW15" s="1774">
        <v>7.1690195235821458E-2</v>
      </c>
      <c r="AX15" s="1749">
        <v>-9.1007948481741092</v>
      </c>
      <c r="AY15" s="1750">
        <v>-8.1694727370962905</v>
      </c>
      <c r="AZ15" s="1774">
        <v>0.11400027162693517</v>
      </c>
      <c r="BA15" s="1752">
        <v>-6</v>
      </c>
      <c r="BB15" s="1750">
        <v>-4</v>
      </c>
      <c r="BC15" s="1775">
        <v>0.5</v>
      </c>
      <c r="BD15" s="1754">
        <v>-2</v>
      </c>
      <c r="BE15" s="1755">
        <v>-2</v>
      </c>
      <c r="BF15" s="1775">
        <v>0</v>
      </c>
      <c r="BG15" s="1756">
        <v>-18</v>
      </c>
      <c r="BH15" s="1757">
        <v>-17</v>
      </c>
      <c r="BI15" s="1753">
        <v>5.8823529411764705E-2</v>
      </c>
      <c r="BJ15" s="1752">
        <v>-23.402575282361894</v>
      </c>
      <c r="BK15" s="1757">
        <v>-8.1698533806404114</v>
      </c>
      <c r="BL15" s="1753">
        <v>1.8645037055153899</v>
      </c>
      <c r="BM15" s="1776">
        <v>-71</v>
      </c>
      <c r="BN15" s="1632">
        <v>-51</v>
      </c>
      <c r="BO15" s="1775">
        <v>0.39215686274509803</v>
      </c>
      <c r="BP15" s="1629"/>
      <c r="BQ15" s="1629"/>
      <c r="BR15" s="57"/>
    </row>
    <row r="16" spans="1:70" ht="18" customHeight="1" x14ac:dyDescent="0.2">
      <c r="A16" s="2804"/>
      <c r="B16" s="1708"/>
      <c r="C16" s="1708"/>
      <c r="D16" s="1706"/>
      <c r="E16" s="1706"/>
      <c r="F16" s="1706"/>
      <c r="G16" s="1706"/>
      <c r="H16" s="1706"/>
      <c r="I16" s="1706"/>
      <c r="J16" s="1706"/>
      <c r="K16" s="1706"/>
      <c r="L16" s="1645" t="s">
        <v>195</v>
      </c>
      <c r="M16" s="1613">
        <v>23102</v>
      </c>
      <c r="N16" s="1613">
        <v>20434</v>
      </c>
      <c r="O16" s="1566"/>
      <c r="P16" s="1566"/>
      <c r="Q16" s="1566"/>
      <c r="R16" s="1566"/>
      <c r="S16" s="1566"/>
      <c r="T16" s="1566"/>
      <c r="U16" s="1566"/>
      <c r="V16" s="1566"/>
      <c r="W16" s="1683" t="s">
        <v>196</v>
      </c>
      <c r="X16" s="1666">
        <v>-1233</v>
      </c>
      <c r="Y16" s="1666">
        <v>-1183</v>
      </c>
      <c r="Z16" s="1666">
        <v>-1206</v>
      </c>
      <c r="AA16" s="1666">
        <v>-1178</v>
      </c>
      <c r="AB16" s="1666">
        <v>-1476</v>
      </c>
      <c r="AC16" s="1666">
        <v>-1108</v>
      </c>
      <c r="AD16" s="1666">
        <v>-1185</v>
      </c>
      <c r="AE16" s="1666">
        <v>-1188</v>
      </c>
      <c r="AF16" s="1666">
        <v>-1232</v>
      </c>
      <c r="AG16" s="1666">
        <v>-1521</v>
      </c>
      <c r="AH16" s="2685" t="s">
        <v>195</v>
      </c>
      <c r="AI16" s="1693">
        <v>23102</v>
      </c>
      <c r="AJ16" s="1693">
        <v>23149</v>
      </c>
      <c r="AK16" s="1693">
        <v>20434</v>
      </c>
      <c r="AL16" s="1574"/>
      <c r="AM16" s="1574"/>
      <c r="AN16" s="1574"/>
      <c r="AO16" s="1574"/>
      <c r="AP16" s="1574"/>
      <c r="AQ16" s="1574"/>
      <c r="AR16" s="1574"/>
      <c r="AS16" s="1574"/>
      <c r="AT16" s="1763" t="s">
        <v>1356</v>
      </c>
      <c r="AU16" s="1777">
        <v>-446</v>
      </c>
      <c r="AV16" s="1778">
        <v>-447</v>
      </c>
      <c r="AW16" s="1779">
        <v>-1.1891026206316212E-3</v>
      </c>
      <c r="AX16" s="1777">
        <v>-242</v>
      </c>
      <c r="AY16" s="1778">
        <v>-232</v>
      </c>
      <c r="AZ16" s="1779">
        <v>4.3325237103608166E-2</v>
      </c>
      <c r="BA16" s="1773">
        <v>-254</v>
      </c>
      <c r="BB16" s="1765">
        <v>-221</v>
      </c>
      <c r="BC16" s="1780">
        <v>0.14932126696832571</v>
      </c>
      <c r="BD16" s="1781">
        <v>-207</v>
      </c>
      <c r="BE16" s="1782">
        <v>-200</v>
      </c>
      <c r="BF16" s="1780">
        <v>3.5000000000000003E-2</v>
      </c>
      <c r="BG16" s="1771">
        <v>-100.22</v>
      </c>
      <c r="BH16" s="1772">
        <v>-59.07</v>
      </c>
      <c r="BI16" s="1768">
        <v>0.69663111562552904</v>
      </c>
      <c r="BJ16" s="1773">
        <v>16.220000000000027</v>
      </c>
      <c r="BK16" s="1772">
        <v>-23.930000000000064</v>
      </c>
      <c r="BL16" s="1768" t="s">
        <v>447</v>
      </c>
      <c r="BM16" s="1767">
        <v>-1233</v>
      </c>
      <c r="BN16" s="1622">
        <v>-1183</v>
      </c>
      <c r="BO16" s="1780">
        <v>4.2265426880811495E-2</v>
      </c>
      <c r="BP16" s="1622"/>
      <c r="BQ16" s="1622"/>
      <c r="BR16" s="61"/>
    </row>
    <row r="17" spans="1:70" ht="13.5" customHeight="1" x14ac:dyDescent="0.2">
      <c r="A17" s="1678" t="s">
        <v>196</v>
      </c>
      <c r="B17" s="1707">
        <f>SUM(B13:B16)</f>
        <v>-4800</v>
      </c>
      <c r="C17" s="1707">
        <f>SUM(C13:C16)</f>
        <v>-4957</v>
      </c>
      <c r="D17" s="1707">
        <f>SUM(D13:D16)</f>
        <v>-5400</v>
      </c>
      <c r="E17" s="1707">
        <v>-5040</v>
      </c>
      <c r="F17" s="1707">
        <v>-5064</v>
      </c>
      <c r="G17" s="1707">
        <v>-5219</v>
      </c>
      <c r="H17" s="1707">
        <v>-4816</v>
      </c>
      <c r="I17" s="1707">
        <v>-4512</v>
      </c>
      <c r="J17" s="1707">
        <v>-4338</v>
      </c>
      <c r="K17" s="1707">
        <v>-4066</v>
      </c>
      <c r="L17" s="1635" t="s">
        <v>198</v>
      </c>
      <c r="M17" s="1613">
        <v>69959</v>
      </c>
      <c r="N17" s="1613">
        <v>80741</v>
      </c>
      <c r="O17" s="1613">
        <v>105119</v>
      </c>
      <c r="P17" s="1613">
        <v>70992</v>
      </c>
      <c r="Q17" s="1613">
        <v>118789</v>
      </c>
      <c r="R17" s="1613">
        <v>171943</v>
      </c>
      <c r="S17" s="1613">
        <v>96825</v>
      </c>
      <c r="T17" s="1613">
        <v>75422</v>
      </c>
      <c r="U17" s="1613">
        <v>86838</v>
      </c>
      <c r="V17" s="1613">
        <v>31498</v>
      </c>
      <c r="W17" s="1683" t="s">
        <v>1382</v>
      </c>
      <c r="X17" s="1666">
        <v>-1319</v>
      </c>
      <c r="Y17" s="1666">
        <v>-1183</v>
      </c>
      <c r="Z17" s="1666">
        <v>-1206</v>
      </c>
      <c r="AA17" s="1666">
        <v>-1178</v>
      </c>
      <c r="AB17" s="1666">
        <v>-1213</v>
      </c>
      <c r="AC17" s="1666">
        <v>-1108</v>
      </c>
      <c r="AD17" s="1666">
        <v>-1185</v>
      </c>
      <c r="AE17" s="1666">
        <v>-1188</v>
      </c>
      <c r="AF17" s="1666">
        <v>-1232</v>
      </c>
      <c r="AG17" s="1666">
        <v>-1177</v>
      </c>
      <c r="AH17" s="1636" t="s">
        <v>198</v>
      </c>
      <c r="AI17" s="1693">
        <v>69959</v>
      </c>
      <c r="AJ17" s="1693">
        <v>80529</v>
      </c>
      <c r="AK17" s="1693">
        <v>80741</v>
      </c>
      <c r="AL17" s="1693">
        <v>105119</v>
      </c>
      <c r="AM17" s="1693">
        <v>70992</v>
      </c>
      <c r="AN17" s="1693">
        <v>118789</v>
      </c>
      <c r="AO17" s="1693">
        <v>171943</v>
      </c>
      <c r="AP17" s="1693">
        <v>96825</v>
      </c>
      <c r="AQ17" s="1693">
        <v>75422</v>
      </c>
      <c r="AR17" s="1693">
        <v>86838</v>
      </c>
      <c r="AS17" s="1693"/>
      <c r="AT17" s="1759" t="s">
        <v>201</v>
      </c>
      <c r="AU17" s="1749">
        <v>2</v>
      </c>
      <c r="AV17" s="1750">
        <v>-15</v>
      </c>
      <c r="AW17" s="1774" t="s">
        <v>447</v>
      </c>
      <c r="AX17" s="1749">
        <v>-34</v>
      </c>
      <c r="AY17" s="1750">
        <v>-49</v>
      </c>
      <c r="AZ17" s="1774">
        <v>-0.29447620863079538</v>
      </c>
      <c r="BA17" s="1752">
        <v>-96</v>
      </c>
      <c r="BB17" s="1750">
        <v>-71</v>
      </c>
      <c r="BC17" s="1775">
        <v>0.352112676056338</v>
      </c>
      <c r="BD17" s="1783">
        <v>0</v>
      </c>
      <c r="BE17" s="1784">
        <v>0</v>
      </c>
      <c r="BF17" s="1775" t="s">
        <v>447</v>
      </c>
      <c r="BG17" s="1756">
        <v>0</v>
      </c>
      <c r="BH17" s="1757">
        <v>0</v>
      </c>
      <c r="BI17" s="1753" t="s">
        <v>447</v>
      </c>
      <c r="BJ17" s="1752">
        <v>-1</v>
      </c>
      <c r="BK17" s="1757">
        <v>0</v>
      </c>
      <c r="BL17" s="1753" t="s">
        <v>447</v>
      </c>
      <c r="BM17" s="1758">
        <v>-129</v>
      </c>
      <c r="BN17" s="1629">
        <v>-135</v>
      </c>
      <c r="BO17" s="1775">
        <v>-4.4444444444444446E-2</v>
      </c>
      <c r="BP17" s="1629"/>
      <c r="BQ17" s="1629"/>
      <c r="BR17" s="62"/>
    </row>
    <row r="18" spans="1:70" ht="20.25" customHeight="1" x14ac:dyDescent="0.2">
      <c r="A18" s="1678" t="s">
        <v>199</v>
      </c>
      <c r="B18" s="1707">
        <v>5127</v>
      </c>
      <c r="C18" s="1707">
        <v>5183</v>
      </c>
      <c r="D18" s="1707">
        <v>4841</v>
      </c>
      <c r="E18" s="1707">
        <v>4851</v>
      </c>
      <c r="F18" s="1707">
        <v>4934</v>
      </c>
      <c r="G18" s="1707">
        <v>4282</v>
      </c>
      <c r="H18" s="1707">
        <v>4518</v>
      </c>
      <c r="I18" s="1707">
        <v>4561</v>
      </c>
      <c r="J18" s="1707">
        <v>3862</v>
      </c>
      <c r="K18" s="1707">
        <v>3823</v>
      </c>
      <c r="L18" s="1645" t="s">
        <v>200</v>
      </c>
      <c r="M18" s="1644">
        <v>178</v>
      </c>
      <c r="N18" s="1644">
        <v>151</v>
      </c>
      <c r="O18" s="1644">
        <v>256</v>
      </c>
      <c r="P18" s="1644">
        <v>203</v>
      </c>
      <c r="Q18" s="1613">
        <v>-711</v>
      </c>
      <c r="R18" s="1613">
        <v>-215</v>
      </c>
      <c r="S18" s="1613">
        <v>1127</v>
      </c>
      <c r="T18" s="1613">
        <v>763</v>
      </c>
      <c r="U18" s="1613">
        <v>413</v>
      </c>
      <c r="V18" s="1613">
        <v>-105</v>
      </c>
      <c r="W18" s="1683" t="s">
        <v>199</v>
      </c>
      <c r="X18" s="1666">
        <v>1377</v>
      </c>
      <c r="Y18" s="1666">
        <v>1283</v>
      </c>
      <c r="Z18" s="1666">
        <v>1350</v>
      </c>
      <c r="AA18" s="1666">
        <v>1117</v>
      </c>
      <c r="AB18" s="1666">
        <v>1169</v>
      </c>
      <c r="AC18" s="1666">
        <v>1145</v>
      </c>
      <c r="AD18" s="1666">
        <v>1338</v>
      </c>
      <c r="AE18" s="1666">
        <v>1531</v>
      </c>
      <c r="AF18" s="1666">
        <v>1286</v>
      </c>
      <c r="AG18" s="1666">
        <v>1238</v>
      </c>
      <c r="AH18" s="2685" t="s">
        <v>200</v>
      </c>
      <c r="AI18" s="1682">
        <v>178</v>
      </c>
      <c r="AJ18" s="1682">
        <v>137</v>
      </c>
      <c r="AK18" s="1682">
        <v>151</v>
      </c>
      <c r="AL18" s="1682">
        <v>256</v>
      </c>
      <c r="AM18" s="1682">
        <v>203</v>
      </c>
      <c r="AN18" s="1693">
        <v>-711</v>
      </c>
      <c r="AO18" s="1693">
        <v>-215</v>
      </c>
      <c r="AP18" s="1693">
        <v>1127</v>
      </c>
      <c r="AQ18" s="1693">
        <v>763</v>
      </c>
      <c r="AR18" s="1693">
        <v>413</v>
      </c>
      <c r="AS18" s="1693"/>
      <c r="AT18" s="1759" t="s">
        <v>1354</v>
      </c>
      <c r="AU18" s="1785"/>
      <c r="AV18" s="1786"/>
      <c r="AW18" s="1787" t="s">
        <v>447</v>
      </c>
      <c r="AX18" s="1785"/>
      <c r="AY18" s="1786"/>
      <c r="AZ18" s="1787" t="s">
        <v>447</v>
      </c>
      <c r="BA18" s="1788"/>
      <c r="BB18" s="1789"/>
      <c r="BC18" s="1790"/>
      <c r="BD18" s="1791">
        <v>0</v>
      </c>
      <c r="BE18" s="1792">
        <v>0</v>
      </c>
      <c r="BF18" s="1790" t="s">
        <v>447</v>
      </c>
      <c r="BG18" s="1793">
        <v>-2.7</v>
      </c>
      <c r="BH18" s="1794">
        <v>0.2</v>
      </c>
      <c r="BI18" s="1795" t="s">
        <v>447</v>
      </c>
      <c r="BJ18" s="1752">
        <v>2.7</v>
      </c>
      <c r="BK18" s="1757">
        <v>-0.2</v>
      </c>
      <c r="BL18" s="1795" t="s">
        <v>447</v>
      </c>
      <c r="BM18" s="1788"/>
      <c r="BN18" s="1789"/>
      <c r="BO18" s="1790" t="s">
        <v>447</v>
      </c>
      <c r="BP18" s="1629"/>
      <c r="BQ18" s="1629"/>
      <c r="BR18" s="62"/>
    </row>
    <row r="19" spans="1:70" ht="13.5" customHeight="1" x14ac:dyDescent="0.2">
      <c r="A19" s="1636" t="s">
        <v>201</v>
      </c>
      <c r="B19" s="1706">
        <v>-502</v>
      </c>
      <c r="C19" s="1706">
        <v>-479</v>
      </c>
      <c r="D19" s="1706">
        <v>-534</v>
      </c>
      <c r="E19" s="1706">
        <v>-735</v>
      </c>
      <c r="F19" s="1706">
        <v>-895</v>
      </c>
      <c r="G19" s="1706">
        <v>-735</v>
      </c>
      <c r="H19" s="1706">
        <v>-879</v>
      </c>
      <c r="I19" s="1706">
        <v>-1486</v>
      </c>
      <c r="J19" s="1706">
        <v>-466</v>
      </c>
      <c r="K19" s="1706">
        <v>60</v>
      </c>
      <c r="L19" s="1645"/>
      <c r="M19" s="1644"/>
      <c r="N19" s="1644"/>
      <c r="O19" s="1644"/>
      <c r="P19" s="1644"/>
      <c r="Q19" s="1621"/>
      <c r="R19" s="1566"/>
      <c r="S19" s="1566"/>
      <c r="T19" s="1566"/>
      <c r="U19" s="1566"/>
      <c r="V19" s="1566"/>
      <c r="W19" s="1567" t="s">
        <v>201</v>
      </c>
      <c r="X19" s="1597">
        <v>-129</v>
      </c>
      <c r="Y19" s="1597">
        <v>-135</v>
      </c>
      <c r="Z19" s="1597">
        <v>-127</v>
      </c>
      <c r="AA19" s="1597">
        <v>-111</v>
      </c>
      <c r="AB19" s="1597">
        <v>-142</v>
      </c>
      <c r="AC19" s="1597">
        <v>-112</v>
      </c>
      <c r="AD19" s="1597">
        <v>-103</v>
      </c>
      <c r="AE19" s="1597">
        <v>-122</v>
      </c>
      <c r="AF19" s="1597">
        <v>-129</v>
      </c>
      <c r="AG19" s="1597">
        <v>-112</v>
      </c>
      <c r="AH19" s="2685"/>
      <c r="AI19" s="1682"/>
      <c r="AJ19" s="1682"/>
      <c r="AK19" s="1682"/>
      <c r="AL19" s="1682"/>
      <c r="AM19" s="1682"/>
      <c r="AN19" s="1713"/>
      <c r="AO19" s="1574"/>
      <c r="AP19" s="1574"/>
      <c r="AQ19" s="1574"/>
      <c r="AR19" s="1574"/>
      <c r="AS19" s="1574"/>
      <c r="AT19" s="1796" t="s">
        <v>202</v>
      </c>
      <c r="AU19" s="1797">
        <v>310</v>
      </c>
      <c r="AV19" s="1798">
        <v>281</v>
      </c>
      <c r="AW19" s="1799">
        <v>9.7596099160340649E-2</v>
      </c>
      <c r="AX19" s="1797">
        <v>193</v>
      </c>
      <c r="AY19" s="1798">
        <v>164</v>
      </c>
      <c r="AZ19" s="1799">
        <v>0.17314326310493214</v>
      </c>
      <c r="BA19" s="1797">
        <v>305</v>
      </c>
      <c r="BB19" s="1798">
        <v>284</v>
      </c>
      <c r="BC19" s="1800">
        <v>7.3943661971830998E-2</v>
      </c>
      <c r="BD19" s="1801">
        <v>331</v>
      </c>
      <c r="BE19" s="1802">
        <v>288</v>
      </c>
      <c r="BF19" s="1800"/>
      <c r="BG19" s="1803">
        <v>51</v>
      </c>
      <c r="BH19" s="1804">
        <v>175.36</v>
      </c>
      <c r="BI19" s="1800"/>
      <c r="BJ19" s="1797">
        <v>58</v>
      </c>
      <c r="BK19" s="1805">
        <v>-44.360000000000127</v>
      </c>
      <c r="BL19" s="1800"/>
      <c r="BM19" s="1806">
        <v>1248</v>
      </c>
      <c r="BN19" s="1807">
        <v>1148</v>
      </c>
      <c r="BO19" s="1800"/>
      <c r="BP19" s="1632"/>
      <c r="BQ19" s="1632"/>
      <c r="BR19" s="62"/>
    </row>
    <row r="20" spans="1:70" ht="13.5" customHeight="1" x14ac:dyDescent="0.2">
      <c r="A20" s="1678" t="s">
        <v>202</v>
      </c>
      <c r="B20" s="1707">
        <f>SUM(B18:B19)</f>
        <v>4625</v>
      </c>
      <c r="C20" s="1707">
        <f>SUM(C18:C19)</f>
        <v>4704</v>
      </c>
      <c r="D20" s="1707">
        <v>4307</v>
      </c>
      <c r="E20" s="1707">
        <v>4116</v>
      </c>
      <c r="F20" s="1707">
        <v>4039</v>
      </c>
      <c r="G20" s="1707">
        <v>3547</v>
      </c>
      <c r="H20" s="1707">
        <v>3639</v>
      </c>
      <c r="I20" s="1707">
        <v>3075</v>
      </c>
      <c r="J20" s="1707">
        <v>3396</v>
      </c>
      <c r="K20" s="1707">
        <v>3883</v>
      </c>
      <c r="L20" s="1635" t="s">
        <v>203</v>
      </c>
      <c r="M20" s="1613">
        <v>588</v>
      </c>
      <c r="N20" s="1613">
        <v>515</v>
      </c>
      <c r="O20" s="1613">
        <v>487</v>
      </c>
      <c r="P20" s="1613">
        <v>630</v>
      </c>
      <c r="Q20" s="1613">
        <v>585</v>
      </c>
      <c r="R20" s="1613">
        <v>591</v>
      </c>
      <c r="S20" s="1613">
        <v>554</v>
      </c>
      <c r="T20" s="1613">
        <v>470</v>
      </c>
      <c r="U20" s="1613">
        <v>431</v>
      </c>
      <c r="V20" s="1613">
        <v>366</v>
      </c>
      <c r="W20" s="1683" t="s">
        <v>202</v>
      </c>
      <c r="X20" s="1666">
        <f>SUM(X18:X19)</f>
        <v>1248</v>
      </c>
      <c r="Y20" s="1666">
        <f>SUM(Y18:Y19)</f>
        <v>1148</v>
      </c>
      <c r="Z20" s="1666">
        <v>1223</v>
      </c>
      <c r="AA20" s="1666">
        <v>1006</v>
      </c>
      <c r="AB20" s="1666">
        <v>1027</v>
      </c>
      <c r="AC20" s="1666">
        <v>1033</v>
      </c>
      <c r="AD20" s="1666">
        <v>1235</v>
      </c>
      <c r="AE20" s="1666">
        <v>1409</v>
      </c>
      <c r="AF20" s="1666">
        <v>1157</v>
      </c>
      <c r="AG20" s="1666">
        <v>1126</v>
      </c>
      <c r="AH20" s="1636" t="s">
        <v>203</v>
      </c>
      <c r="AI20" s="1693">
        <v>588</v>
      </c>
      <c r="AJ20" s="1693">
        <v>775</v>
      </c>
      <c r="AK20" s="1693">
        <v>515</v>
      </c>
      <c r="AL20" s="1693">
        <v>487</v>
      </c>
      <c r="AM20" s="1693">
        <v>630</v>
      </c>
      <c r="AN20" s="1693">
        <v>585</v>
      </c>
      <c r="AO20" s="1693">
        <v>591</v>
      </c>
      <c r="AP20" s="1693">
        <v>554</v>
      </c>
      <c r="AQ20" s="1693">
        <v>470</v>
      </c>
      <c r="AR20" s="1693">
        <v>431</v>
      </c>
      <c r="AS20" s="1693"/>
      <c r="AT20" s="1808" t="s">
        <v>530</v>
      </c>
      <c r="AU20" s="1809">
        <v>59.2</v>
      </c>
      <c r="AV20" s="1810">
        <v>60.2</v>
      </c>
      <c r="AW20" s="1774"/>
      <c r="AX20" s="1809">
        <v>51.6</v>
      </c>
      <c r="AY20" s="1810">
        <v>52.1</v>
      </c>
      <c r="AZ20" s="1774"/>
      <c r="BA20" s="1811">
        <v>39</v>
      </c>
      <c r="BB20" s="1812">
        <v>38</v>
      </c>
      <c r="BC20" s="1775"/>
      <c r="BD20" s="1813">
        <v>38.475836431226767</v>
      </c>
      <c r="BE20" s="1813">
        <v>40.983606557377051</v>
      </c>
      <c r="BF20" s="1775"/>
      <c r="BG20" s="68">
        <v>65.077922077922082</v>
      </c>
      <c r="BH20" s="68">
        <v>252.43589743589746</v>
      </c>
      <c r="BI20" s="1774">
        <v>-0.74220020710625079</v>
      </c>
      <c r="BJ20" s="1814"/>
      <c r="BK20" s="1815"/>
      <c r="BL20" s="1816"/>
      <c r="BM20" s="68">
        <v>50.8</v>
      </c>
      <c r="BN20" s="68">
        <v>48.1</v>
      </c>
      <c r="BO20" s="1775"/>
      <c r="BP20" s="1622"/>
      <c r="BQ20" s="1622"/>
      <c r="BR20" s="64"/>
    </row>
    <row r="21" spans="1:70" ht="13.5" customHeight="1" x14ac:dyDescent="0.2">
      <c r="A21" s="1636" t="s">
        <v>204</v>
      </c>
      <c r="B21" s="1706">
        <v>-859</v>
      </c>
      <c r="C21" s="1706">
        <v>-1042</v>
      </c>
      <c r="D21" s="1706">
        <v>-950</v>
      </c>
      <c r="E21" s="1706">
        <v>-1009</v>
      </c>
      <c r="F21" s="1706">
        <v>-970</v>
      </c>
      <c r="G21" s="1706">
        <v>-913</v>
      </c>
      <c r="H21" s="1706">
        <v>-976</v>
      </c>
      <c r="I21" s="1706">
        <v>-757</v>
      </c>
      <c r="J21" s="1706">
        <v>-724</v>
      </c>
      <c r="K21" s="1706">
        <v>-753</v>
      </c>
      <c r="L21" s="1635" t="s">
        <v>205</v>
      </c>
      <c r="M21" s="1613">
        <v>3792</v>
      </c>
      <c r="N21" s="1613">
        <v>3208</v>
      </c>
      <c r="O21" s="1613">
        <v>2908</v>
      </c>
      <c r="P21" s="1613">
        <v>3246</v>
      </c>
      <c r="Q21" s="1613">
        <v>3425</v>
      </c>
      <c r="R21" s="1613">
        <v>3321</v>
      </c>
      <c r="S21" s="1613">
        <v>3219</v>
      </c>
      <c r="T21" s="1613">
        <v>2947</v>
      </c>
      <c r="U21" s="1613">
        <v>2535</v>
      </c>
      <c r="V21" s="1613">
        <v>2725</v>
      </c>
      <c r="W21" s="1683" t="s">
        <v>1381</v>
      </c>
      <c r="X21" s="1666">
        <v>1140</v>
      </c>
      <c r="Y21" s="1666">
        <v>1148</v>
      </c>
      <c r="Z21" s="1666">
        <v>1072</v>
      </c>
      <c r="AA21" s="1666">
        <v>1006</v>
      </c>
      <c r="AB21" s="1666">
        <v>1114</v>
      </c>
      <c r="AC21" s="1666">
        <v>1033</v>
      </c>
      <c r="AD21" s="1666">
        <v>1235</v>
      </c>
      <c r="AE21" s="1666">
        <v>1409</v>
      </c>
      <c r="AF21" s="1666">
        <v>1157</v>
      </c>
      <c r="AG21" s="1666">
        <v>1093</v>
      </c>
      <c r="AH21" s="1636" t="s">
        <v>205</v>
      </c>
      <c r="AI21" s="1693">
        <v>3792</v>
      </c>
      <c r="AJ21" s="1693">
        <v>3594</v>
      </c>
      <c r="AK21" s="1693">
        <v>3208</v>
      </c>
      <c r="AL21" s="1693">
        <v>2908</v>
      </c>
      <c r="AM21" s="1693">
        <v>3246</v>
      </c>
      <c r="AN21" s="1693">
        <v>3425</v>
      </c>
      <c r="AO21" s="1693">
        <v>3321</v>
      </c>
      <c r="AP21" s="1693">
        <v>3219</v>
      </c>
      <c r="AQ21" s="1693">
        <v>2947</v>
      </c>
      <c r="AR21" s="1693">
        <v>2535</v>
      </c>
      <c r="AS21" s="1693"/>
      <c r="AT21" s="1808" t="s">
        <v>454</v>
      </c>
      <c r="AU21" s="1809">
        <v>13.351705601818631</v>
      </c>
      <c r="AV21" s="1810">
        <v>12.187265383995365</v>
      </c>
      <c r="AW21" s="1817"/>
      <c r="AX21" s="1809">
        <v>9.7075159755141076</v>
      </c>
      <c r="AY21" s="1810">
        <v>8.0082863828842221</v>
      </c>
      <c r="AZ21" s="1817"/>
      <c r="BA21" s="1818">
        <v>11</v>
      </c>
      <c r="BB21" s="1819">
        <v>10</v>
      </c>
      <c r="BC21" s="1820"/>
      <c r="BD21" s="1813">
        <v>38</v>
      </c>
      <c r="BE21" s="1813">
        <v>35</v>
      </c>
      <c r="BF21" s="1820"/>
      <c r="BG21" s="1821"/>
      <c r="BH21" s="1822"/>
      <c r="BI21" s="1817" t="s">
        <v>447</v>
      </c>
      <c r="BJ21" s="1821" t="s">
        <v>214</v>
      </c>
      <c r="BK21" s="1823" t="s">
        <v>214</v>
      </c>
      <c r="BL21" s="1824"/>
      <c r="BM21" s="1818">
        <v>15.4</v>
      </c>
      <c r="BN21" s="1620">
        <v>13</v>
      </c>
      <c r="BO21" s="1820"/>
      <c r="BP21" s="1629"/>
      <c r="BQ21" s="1629"/>
      <c r="BR21" s="62"/>
    </row>
    <row r="22" spans="1:70" ht="13.5" customHeight="1" x14ac:dyDescent="0.2">
      <c r="A22" s="2805" t="s">
        <v>207</v>
      </c>
      <c r="B22" s="1709">
        <f>SUM(B20:B21)</f>
        <v>3766</v>
      </c>
      <c r="C22" s="1709">
        <f>SUM(C20:C21)</f>
        <v>3662</v>
      </c>
      <c r="D22" s="1707">
        <f>SUM(D20:D21)</f>
        <v>3357</v>
      </c>
      <c r="E22" s="1707">
        <v>3107</v>
      </c>
      <c r="F22" s="1707">
        <v>3069</v>
      </c>
      <c r="G22" s="1707">
        <v>2634</v>
      </c>
      <c r="H22" s="1707">
        <v>2663</v>
      </c>
      <c r="I22" s="1707">
        <v>2318</v>
      </c>
      <c r="J22" s="1707">
        <v>2672</v>
      </c>
      <c r="K22" s="1707">
        <v>3130</v>
      </c>
      <c r="L22" s="1635" t="s">
        <v>208</v>
      </c>
      <c r="M22" s="1613">
        <v>566</v>
      </c>
      <c r="N22" s="1613">
        <v>557</v>
      </c>
      <c r="O22" s="1613">
        <v>509</v>
      </c>
      <c r="P22" s="1613">
        <v>431</v>
      </c>
      <c r="Q22" s="1613">
        <v>474</v>
      </c>
      <c r="R22" s="1613">
        <v>469</v>
      </c>
      <c r="S22" s="1613">
        <v>454</v>
      </c>
      <c r="T22" s="1613">
        <v>452</v>
      </c>
      <c r="U22" s="1613">
        <v>375</v>
      </c>
      <c r="V22" s="1613">
        <v>342</v>
      </c>
      <c r="W22" s="1567" t="s">
        <v>204</v>
      </c>
      <c r="X22" s="1597">
        <v>-148</v>
      </c>
      <c r="Y22" s="1597">
        <v>-260</v>
      </c>
      <c r="Z22" s="1597">
        <v>-227</v>
      </c>
      <c r="AA22" s="1597">
        <v>-224</v>
      </c>
      <c r="AB22" s="1597">
        <v>-179</v>
      </c>
      <c r="AC22" s="1597">
        <v>-253</v>
      </c>
      <c r="AD22" s="1597">
        <v>-283</v>
      </c>
      <c r="AE22" s="1597">
        <v>-327</v>
      </c>
      <c r="AF22" s="1597">
        <v>-280</v>
      </c>
      <c r="AG22" s="1597">
        <v>-188</v>
      </c>
      <c r="AH22" s="1636" t="s">
        <v>208</v>
      </c>
      <c r="AI22" s="1693">
        <v>566</v>
      </c>
      <c r="AJ22" s="1693">
        <v>572</v>
      </c>
      <c r="AK22" s="1693">
        <v>557</v>
      </c>
      <c r="AL22" s="1693">
        <v>509</v>
      </c>
      <c r="AM22" s="1693">
        <v>431</v>
      </c>
      <c r="AN22" s="1693">
        <v>474</v>
      </c>
      <c r="AO22" s="1693">
        <v>469</v>
      </c>
      <c r="AP22" s="1693">
        <v>454</v>
      </c>
      <c r="AQ22" s="1693">
        <v>452</v>
      </c>
      <c r="AR22" s="1693">
        <v>375</v>
      </c>
      <c r="AS22" s="1693"/>
      <c r="AT22" s="1808" t="s">
        <v>1349</v>
      </c>
      <c r="AU22" s="1809"/>
      <c r="AV22" s="1810"/>
      <c r="AW22" s="1817"/>
      <c r="AX22" s="1809"/>
      <c r="AY22" s="1810"/>
      <c r="AZ22" s="1817"/>
      <c r="BA22" s="1818">
        <v>13</v>
      </c>
      <c r="BB22" s="1819">
        <v>11</v>
      </c>
      <c r="BC22" s="1820"/>
      <c r="BD22" s="1813">
        <v>0</v>
      </c>
      <c r="BE22" s="1813">
        <v>0</v>
      </c>
      <c r="BF22" s="1820" t="s">
        <v>447</v>
      </c>
      <c r="BG22" s="1825"/>
      <c r="BH22" s="68"/>
      <c r="BI22" s="1817" t="s">
        <v>447</v>
      </c>
      <c r="BJ22" s="1818"/>
      <c r="BK22" s="1826"/>
      <c r="BL22" s="1824" t="s">
        <v>447</v>
      </c>
      <c r="BM22" s="1818"/>
      <c r="BN22" s="1620"/>
      <c r="BO22" s="1820" t="s">
        <v>447</v>
      </c>
      <c r="BP22" s="1622"/>
      <c r="BQ22" s="1622"/>
      <c r="BR22" s="61"/>
    </row>
    <row r="23" spans="1:70" ht="13.5" customHeight="1" x14ac:dyDescent="0.2">
      <c r="A23" s="2805"/>
      <c r="B23" s="1709"/>
      <c r="C23" s="1709"/>
      <c r="D23" s="1708"/>
      <c r="E23" s="1710"/>
      <c r="F23" s="1710"/>
      <c r="G23" s="1710"/>
      <c r="H23" s="1710"/>
      <c r="I23" s="1710"/>
      <c r="J23" s="1710"/>
      <c r="K23" s="1710"/>
      <c r="L23" s="1635" t="s">
        <v>210</v>
      </c>
      <c r="M23" s="1613">
        <v>3119</v>
      </c>
      <c r="N23" s="1613">
        <v>3054</v>
      </c>
      <c r="O23" s="1613">
        <v>3227</v>
      </c>
      <c r="P23" s="1613">
        <v>3524</v>
      </c>
      <c r="Q23" s="1613">
        <v>3408</v>
      </c>
      <c r="R23" s="1613">
        <v>3644</v>
      </c>
      <c r="S23" s="1613">
        <v>3568</v>
      </c>
      <c r="T23" s="1613">
        <v>3505</v>
      </c>
      <c r="U23" s="1613">
        <v>3334</v>
      </c>
      <c r="V23" s="1613">
        <v>3492</v>
      </c>
      <c r="W23" s="1683" t="s">
        <v>211</v>
      </c>
      <c r="X23" s="1666">
        <v>1100</v>
      </c>
      <c r="Y23" s="1666">
        <f>SUM(Y21:Y22)</f>
        <v>888</v>
      </c>
      <c r="Z23" s="1666">
        <v>996</v>
      </c>
      <c r="AA23" s="1666">
        <v>782</v>
      </c>
      <c r="AB23" s="1666">
        <v>848</v>
      </c>
      <c r="AC23" s="1666">
        <v>780</v>
      </c>
      <c r="AD23" s="1667">
        <v>952</v>
      </c>
      <c r="AE23" s="1667">
        <v>1082</v>
      </c>
      <c r="AF23" s="1667">
        <v>877</v>
      </c>
      <c r="AG23" s="1667">
        <v>938</v>
      </c>
      <c r="AH23" s="1636" t="s">
        <v>210</v>
      </c>
      <c r="AI23" s="1693">
        <v>3119</v>
      </c>
      <c r="AJ23" s="1693">
        <v>2984</v>
      </c>
      <c r="AK23" s="1693">
        <v>3054</v>
      </c>
      <c r="AL23" s="1693">
        <v>3227</v>
      </c>
      <c r="AM23" s="1693">
        <v>3524</v>
      </c>
      <c r="AN23" s="1693">
        <v>3408</v>
      </c>
      <c r="AO23" s="1693">
        <v>3644</v>
      </c>
      <c r="AP23" s="1693">
        <v>3568</v>
      </c>
      <c r="AQ23" s="1693">
        <v>3505</v>
      </c>
      <c r="AR23" s="1693">
        <v>3334</v>
      </c>
      <c r="AS23" s="1693"/>
      <c r="AT23" s="1827" t="s">
        <v>428</v>
      </c>
      <c r="AU23" s="1828">
        <v>7197</v>
      </c>
      <c r="AV23" s="71">
        <v>7073</v>
      </c>
      <c r="AW23" s="1774">
        <v>1.7592347963309822E-2</v>
      </c>
      <c r="AX23" s="1828">
        <v>5966</v>
      </c>
      <c r="AY23" s="71">
        <v>6256</v>
      </c>
      <c r="AZ23" s="1774">
        <v>-4.7653419462352742E-2</v>
      </c>
      <c r="BA23" s="1828">
        <v>8365</v>
      </c>
      <c r="BB23" s="1829">
        <v>8607</v>
      </c>
      <c r="BC23" s="1775">
        <v>-2.8116649238991487E-2</v>
      </c>
      <c r="BD23" s="1828">
        <v>2809</v>
      </c>
      <c r="BE23" s="71">
        <v>2593</v>
      </c>
      <c r="BF23" s="1775">
        <v>8.3301195526417279E-2</v>
      </c>
      <c r="BG23" s="1830">
        <v>743.98342611167425</v>
      </c>
      <c r="BH23" s="71">
        <v>658.1060176585811</v>
      </c>
      <c r="BI23" s="1774">
        <v>0.13049175383417555</v>
      </c>
      <c r="BJ23" s="1828">
        <v>1266.0165738883261</v>
      </c>
      <c r="BK23" s="1829">
        <v>1172.8939823414185</v>
      </c>
      <c r="BL23" s="1816">
        <v>7.9395574492597681E-2</v>
      </c>
      <c r="BM23" s="71">
        <v>26347</v>
      </c>
      <c r="BN23" s="1831">
        <v>26360</v>
      </c>
      <c r="BO23" s="1775">
        <v>-4.9317147192716232E-4</v>
      </c>
      <c r="BP23" s="68"/>
      <c r="BQ23" s="68"/>
      <c r="BR23" s="62"/>
    </row>
    <row r="24" spans="1:70" ht="13.5" customHeight="1" x14ac:dyDescent="0.2">
      <c r="A24" s="2806" t="s">
        <v>213</v>
      </c>
      <c r="B24" s="1660" t="s">
        <v>214</v>
      </c>
      <c r="C24" s="1660" t="s">
        <v>214</v>
      </c>
      <c r="D24" s="1708">
        <v>-25</v>
      </c>
      <c r="E24" s="1710">
        <v>9</v>
      </c>
      <c r="F24" s="1710">
        <v>57</v>
      </c>
      <c r="G24" s="1710"/>
      <c r="H24" s="1710"/>
      <c r="I24" s="1710"/>
      <c r="J24" s="1710"/>
      <c r="K24" s="1710"/>
      <c r="L24" s="1635" t="s">
        <v>215</v>
      </c>
      <c r="M24" s="1613">
        <v>60</v>
      </c>
      <c r="N24" s="1613">
        <v>76</v>
      </c>
      <c r="O24" s="1613">
        <v>130</v>
      </c>
      <c r="P24" s="1613">
        <v>62</v>
      </c>
      <c r="Q24" s="1613">
        <v>266</v>
      </c>
      <c r="R24" s="1613">
        <v>169</v>
      </c>
      <c r="S24" s="1613">
        <v>278</v>
      </c>
      <c r="T24" s="1613">
        <v>125</v>
      </c>
      <c r="U24" s="1613">
        <v>64</v>
      </c>
      <c r="V24" s="1613">
        <v>191</v>
      </c>
      <c r="X24" s="1681"/>
      <c r="Y24" s="1681"/>
      <c r="Z24" s="1680"/>
      <c r="AA24" s="1680"/>
      <c r="AB24" s="1680"/>
      <c r="AC24" s="1680"/>
      <c r="AH24" s="1636" t="s">
        <v>215</v>
      </c>
      <c r="AI24" s="1693">
        <v>60</v>
      </c>
      <c r="AJ24" s="1693">
        <v>232</v>
      </c>
      <c r="AK24" s="1693">
        <v>76</v>
      </c>
      <c r="AL24" s="1693">
        <v>130</v>
      </c>
      <c r="AM24" s="1693">
        <v>62</v>
      </c>
      <c r="AN24" s="1693">
        <v>266</v>
      </c>
      <c r="AO24" s="1693">
        <v>169</v>
      </c>
      <c r="AP24" s="1693">
        <v>278</v>
      </c>
      <c r="AQ24" s="1693">
        <v>125</v>
      </c>
      <c r="AR24" s="1693">
        <v>64</v>
      </c>
      <c r="AS24" s="1693"/>
      <c r="AT24" s="1808" t="s">
        <v>531</v>
      </c>
      <c r="AU24" s="1828">
        <v>31495</v>
      </c>
      <c r="AV24" s="1832">
        <v>31671</v>
      </c>
      <c r="AW24" s="1774">
        <v>-5.5683641303937844E-3</v>
      </c>
      <c r="AX24" s="1828">
        <v>33041</v>
      </c>
      <c r="AY24" s="1832">
        <v>35186</v>
      </c>
      <c r="AZ24" s="1774">
        <v>-6.0963155656496903E-2</v>
      </c>
      <c r="BA24" s="1828">
        <v>48564</v>
      </c>
      <c r="BB24" s="1829">
        <v>50491</v>
      </c>
      <c r="BC24" s="1775">
        <v>-3.8165217563526199E-2</v>
      </c>
      <c r="BD24" s="1828">
        <v>5977</v>
      </c>
      <c r="BE24" s="71">
        <v>5730</v>
      </c>
      <c r="BF24" s="1775">
        <v>4.3106457242582899E-2</v>
      </c>
      <c r="BG24" s="1830">
        <v>5675.616439771803</v>
      </c>
      <c r="BH24" s="71">
        <v>5276.0976420693496</v>
      </c>
      <c r="BI24" s="1774">
        <v>7.5722404095947951E-2</v>
      </c>
      <c r="BJ24" s="1828">
        <v>8404.3835602281906</v>
      </c>
      <c r="BK24" s="1829">
        <v>7836.9023579306522</v>
      </c>
      <c r="BL24" s="1816">
        <v>7.2411416702578751E-2</v>
      </c>
      <c r="BM24" s="1833">
        <v>133157</v>
      </c>
      <c r="BN24" s="1831">
        <v>136191</v>
      </c>
      <c r="BO24" s="1775">
        <v>-2.2277536694788935E-2</v>
      </c>
      <c r="BP24" s="1620"/>
      <c r="BQ24" s="1620"/>
      <c r="BR24" s="70"/>
    </row>
    <row r="25" spans="1:70" ht="13.5" customHeight="1" x14ac:dyDescent="0.2">
      <c r="A25" s="2806"/>
      <c r="B25" s="1708"/>
      <c r="C25" s="1708"/>
      <c r="D25" s="1707"/>
      <c r="E25" s="1707"/>
      <c r="F25" s="1707"/>
      <c r="G25" s="1707"/>
      <c r="H25" s="1707"/>
      <c r="I25" s="1707"/>
      <c r="J25" s="1707"/>
      <c r="K25" s="1707"/>
      <c r="L25" s="1635" t="s">
        <v>217</v>
      </c>
      <c r="M25" s="1613">
        <v>288</v>
      </c>
      <c r="N25" s="1613">
        <v>87</v>
      </c>
      <c r="O25" s="1613">
        <v>132</v>
      </c>
      <c r="P25" s="1613">
        <v>31</v>
      </c>
      <c r="Q25" s="1613">
        <v>78</v>
      </c>
      <c r="R25" s="1613">
        <v>185</v>
      </c>
      <c r="S25" s="1613">
        <v>262</v>
      </c>
      <c r="T25" s="1613">
        <v>329</v>
      </c>
      <c r="U25" s="1613">
        <v>344</v>
      </c>
      <c r="V25" s="1613">
        <v>142</v>
      </c>
      <c r="W25" s="1698" t="s">
        <v>218</v>
      </c>
      <c r="X25" s="1698"/>
      <c r="AH25" s="1636" t="s">
        <v>217</v>
      </c>
      <c r="AI25" s="1693">
        <v>288</v>
      </c>
      <c r="AJ25" s="1693">
        <v>328</v>
      </c>
      <c r="AK25" s="1693">
        <v>87</v>
      </c>
      <c r="AL25" s="1693">
        <v>132</v>
      </c>
      <c r="AM25" s="1693">
        <v>31</v>
      </c>
      <c r="AN25" s="1693">
        <v>78</v>
      </c>
      <c r="AO25" s="1693">
        <v>185</v>
      </c>
      <c r="AP25" s="1693">
        <v>262</v>
      </c>
      <c r="AQ25" s="1693">
        <v>329</v>
      </c>
      <c r="AR25" s="1693">
        <v>344</v>
      </c>
      <c r="AS25" s="1693"/>
      <c r="AT25" s="1834" t="s">
        <v>430</v>
      </c>
      <c r="AU25" s="1835">
        <v>12248</v>
      </c>
      <c r="AV25" s="1836">
        <v>12128</v>
      </c>
      <c r="AW25" s="1787">
        <v>9.8573061149104715E-3</v>
      </c>
      <c r="AX25" s="1835">
        <v>6082</v>
      </c>
      <c r="AY25" s="1836">
        <v>6152</v>
      </c>
      <c r="AZ25" s="1787">
        <v>-1.1291132738270232E-2</v>
      </c>
      <c r="BA25" s="1835">
        <v>4059</v>
      </c>
      <c r="BB25" s="1837">
        <v>4089</v>
      </c>
      <c r="BC25" s="1790">
        <v>-7.3367571533382581E-3</v>
      </c>
      <c r="BD25" s="1835">
        <v>3640</v>
      </c>
      <c r="BE25" s="1836">
        <v>3692</v>
      </c>
      <c r="BF25" s="1790">
        <v>-1.4084507042253521E-2</v>
      </c>
      <c r="BG25" s="1838">
        <v>3422.79</v>
      </c>
      <c r="BH25" s="1839">
        <v>3153.57</v>
      </c>
      <c r="BI25" s="1787">
        <v>8.5369914097356267E-2</v>
      </c>
      <c r="BJ25" s="1835">
        <v>2144.2099999999991</v>
      </c>
      <c r="BK25" s="1837">
        <v>2092.4300000000003</v>
      </c>
      <c r="BL25" s="1840">
        <v>2.4746347548065564E-2</v>
      </c>
      <c r="BM25" s="1835">
        <v>31596</v>
      </c>
      <c r="BN25" s="1836">
        <v>31307</v>
      </c>
      <c r="BO25" s="1790">
        <v>9.2311623598556238E-3</v>
      </c>
      <c r="BP25" s="71"/>
      <c r="BQ25" s="71"/>
      <c r="BR25" s="62"/>
    </row>
    <row r="26" spans="1:70" ht="13.5" customHeight="1" thickBot="1" x14ac:dyDescent="0.25">
      <c r="A26" s="1678" t="s">
        <v>220</v>
      </c>
      <c r="B26" s="1707">
        <f>B22</f>
        <v>3766</v>
      </c>
      <c r="C26" s="1707">
        <f>SUM(C22:C25)</f>
        <v>3662</v>
      </c>
      <c r="D26" s="1707">
        <f>SUM(D22:D25)</f>
        <v>3332</v>
      </c>
      <c r="E26" s="1707">
        <v>3116</v>
      </c>
      <c r="F26" s="1707">
        <v>3126</v>
      </c>
      <c r="G26" s="1707"/>
      <c r="H26" s="1707"/>
      <c r="I26" s="1707"/>
      <c r="J26" s="1707"/>
      <c r="K26" s="1707"/>
      <c r="L26" s="1635" t="s">
        <v>221</v>
      </c>
      <c r="M26" s="1613">
        <v>306</v>
      </c>
      <c r="N26" s="1613">
        <v>377</v>
      </c>
      <c r="O26" s="1613">
        <v>42</v>
      </c>
      <c r="P26" s="1613">
        <v>321</v>
      </c>
      <c r="Q26" s="1613">
        <v>142</v>
      </c>
      <c r="R26" s="1613">
        <v>223</v>
      </c>
      <c r="S26" s="1613">
        <v>187</v>
      </c>
      <c r="T26" s="1613">
        <v>134</v>
      </c>
      <c r="U26" s="1613">
        <v>168</v>
      </c>
      <c r="V26" s="1613">
        <v>123</v>
      </c>
      <c r="W26" s="1677"/>
      <c r="X26" s="1676" t="s">
        <v>619</v>
      </c>
      <c r="Y26" s="1676" t="s">
        <v>143</v>
      </c>
      <c r="Z26" s="1676" t="s">
        <v>144</v>
      </c>
      <c r="AA26" s="1676" t="s">
        <v>145</v>
      </c>
      <c r="AB26" s="1676" t="s">
        <v>146</v>
      </c>
      <c r="AC26" s="1676" t="s">
        <v>147</v>
      </c>
      <c r="AD26" s="1676" t="s">
        <v>148</v>
      </c>
      <c r="AE26" s="1676" t="s">
        <v>149</v>
      </c>
      <c r="AF26" s="1676" t="s">
        <v>150</v>
      </c>
      <c r="AG26" s="1676" t="s">
        <v>151</v>
      </c>
      <c r="AH26" s="1636" t="s">
        <v>221</v>
      </c>
      <c r="AI26" s="1693">
        <v>306</v>
      </c>
      <c r="AJ26" s="1693">
        <v>123</v>
      </c>
      <c r="AK26" s="1693">
        <v>377</v>
      </c>
      <c r="AL26" s="1693">
        <v>42</v>
      </c>
      <c r="AM26" s="1693">
        <v>321</v>
      </c>
      <c r="AN26" s="1693">
        <v>142</v>
      </c>
      <c r="AO26" s="1693">
        <v>223</v>
      </c>
      <c r="AP26" s="1693">
        <v>187</v>
      </c>
      <c r="AQ26" s="1693">
        <v>134</v>
      </c>
      <c r="AR26" s="1693">
        <v>168</v>
      </c>
      <c r="AS26" s="1693"/>
      <c r="AT26" s="1841" t="s">
        <v>1344</v>
      </c>
      <c r="AU26" s="1827"/>
      <c r="AV26" s="1842"/>
      <c r="AW26" s="1779"/>
      <c r="AX26" s="1827"/>
      <c r="AY26" s="1842"/>
      <c r="AZ26" s="1779"/>
      <c r="BA26" s="1843"/>
      <c r="BB26" s="1844"/>
      <c r="BC26" s="1780"/>
      <c r="BD26" s="1845"/>
      <c r="BE26" s="1846"/>
      <c r="BF26" s="1780" t="s">
        <v>447</v>
      </c>
      <c r="BG26" s="1843"/>
      <c r="BH26" s="1844"/>
      <c r="BI26" s="1780" t="s">
        <v>447</v>
      </c>
      <c r="BJ26" s="1847"/>
      <c r="BK26" s="1844"/>
      <c r="BL26" s="1753" t="s">
        <v>447</v>
      </c>
      <c r="BM26" s="1848"/>
      <c r="BN26" s="1582"/>
      <c r="BO26" s="1780" t="s">
        <v>447</v>
      </c>
      <c r="BP26" s="71"/>
      <c r="BQ26" s="71"/>
      <c r="BR26" s="62"/>
    </row>
    <row r="27" spans="1:70" ht="13.5" customHeight="1" x14ac:dyDescent="0.2">
      <c r="A27" s="1569"/>
      <c r="B27" s="1711"/>
      <c r="C27" s="1711"/>
      <c r="D27" s="1711"/>
      <c r="E27" s="1711"/>
      <c r="F27" s="1711"/>
      <c r="G27" s="1711"/>
      <c r="H27" s="1711"/>
      <c r="I27" s="1711"/>
      <c r="J27" s="1711"/>
      <c r="K27" s="1711"/>
      <c r="L27" s="1635" t="s">
        <v>223</v>
      </c>
      <c r="M27" s="1613">
        <v>18973</v>
      </c>
      <c r="N27" s="1613">
        <v>18587</v>
      </c>
      <c r="O27" s="1613">
        <v>17581</v>
      </c>
      <c r="P27" s="1613">
        <v>11064</v>
      </c>
      <c r="Q27" s="1613">
        <v>15554</v>
      </c>
      <c r="R27" s="1613">
        <v>19425</v>
      </c>
      <c r="S27" s="1613">
        <v>22857</v>
      </c>
      <c r="T27" s="1613">
        <v>14397</v>
      </c>
      <c r="U27" s="1613">
        <v>14604</v>
      </c>
      <c r="V27" s="1613">
        <v>7724</v>
      </c>
      <c r="W27" s="1635" t="s">
        <v>224</v>
      </c>
      <c r="X27" s="1671">
        <v>0.27</v>
      </c>
      <c r="Y27" s="1671" t="s">
        <v>225</v>
      </c>
      <c r="Z27" s="1671" t="s">
        <v>226</v>
      </c>
      <c r="AA27" s="1671" t="s">
        <v>227</v>
      </c>
      <c r="AB27" s="1617" t="s">
        <v>228</v>
      </c>
      <c r="AC27" s="1617" t="s">
        <v>227</v>
      </c>
      <c r="AD27" s="1617" t="s">
        <v>229</v>
      </c>
      <c r="AE27" s="1675" t="s">
        <v>230</v>
      </c>
      <c r="AF27" s="1675" t="s">
        <v>225</v>
      </c>
      <c r="AG27" s="1675" t="s">
        <v>231</v>
      </c>
      <c r="AH27" s="1636" t="s">
        <v>223</v>
      </c>
      <c r="AI27" s="1693">
        <v>18973</v>
      </c>
      <c r="AJ27" s="1693">
        <v>20553</v>
      </c>
      <c r="AK27" s="1693">
        <v>18587</v>
      </c>
      <c r="AL27" s="1693">
        <v>17581</v>
      </c>
      <c r="AM27" s="1693">
        <v>11064</v>
      </c>
      <c r="AN27" s="1693">
        <v>15554</v>
      </c>
      <c r="AO27" s="1693">
        <v>19425</v>
      </c>
      <c r="AP27" s="1693">
        <v>22857</v>
      </c>
      <c r="AQ27" s="1693">
        <v>14397</v>
      </c>
      <c r="AR27" s="1693">
        <v>14604</v>
      </c>
      <c r="AS27" s="1693"/>
      <c r="AT27" s="1827" t="s">
        <v>433</v>
      </c>
      <c r="AU27" s="1849">
        <v>6.5000000000000142</v>
      </c>
      <c r="AV27" s="1850">
        <v>6.3999999999999915</v>
      </c>
      <c r="AW27" s="1774">
        <v>1.166668105618608E-2</v>
      </c>
      <c r="AX27" s="1849">
        <v>70.599999999999994</v>
      </c>
      <c r="AY27" s="1850">
        <v>71.199999999999989</v>
      </c>
      <c r="AZ27" s="1774">
        <v>-8.7620969972258839E-3</v>
      </c>
      <c r="BA27" s="1851">
        <v>80.3</v>
      </c>
      <c r="BB27" s="1852">
        <v>88.3</v>
      </c>
      <c r="BC27" s="1775">
        <v>-9.0600226500566206E-2</v>
      </c>
      <c r="BD27" s="1853"/>
      <c r="BE27" s="1854"/>
      <c r="BF27" s="1775" t="s">
        <v>447</v>
      </c>
      <c r="BG27" s="1821"/>
      <c r="BH27" s="1822"/>
      <c r="BI27" s="1775" t="s">
        <v>447</v>
      </c>
      <c r="BJ27" s="1851">
        <v>-0.69999999999998863</v>
      </c>
      <c r="BK27" s="1855">
        <v>-0.39999999999997726</v>
      </c>
      <c r="BL27" s="1753">
        <v>0.75000000000007105</v>
      </c>
      <c r="BM27" s="1856">
        <v>156.70000000000002</v>
      </c>
      <c r="BN27" s="1586">
        <v>165.5</v>
      </c>
      <c r="BO27" s="1775">
        <v>-5.3172205438066361E-2</v>
      </c>
      <c r="BP27" s="71"/>
      <c r="BQ27" s="71"/>
      <c r="BR27" s="62"/>
    </row>
    <row r="28" spans="1:70" ht="13.5" customHeight="1" x14ac:dyDescent="0.2">
      <c r="A28" s="1569"/>
      <c r="B28" s="1570"/>
      <c r="C28" s="1570"/>
      <c r="D28" s="1570"/>
      <c r="E28" s="1570"/>
      <c r="F28" s="1570"/>
      <c r="G28" s="1570"/>
      <c r="H28" s="1570"/>
      <c r="I28" s="1570"/>
      <c r="J28" s="1570"/>
      <c r="K28" s="1570"/>
      <c r="L28" s="1635" t="s">
        <v>232</v>
      </c>
      <c r="M28" s="1613">
        <v>1449</v>
      </c>
      <c r="N28" s="1613">
        <v>1526</v>
      </c>
      <c r="O28" s="1613">
        <v>1614</v>
      </c>
      <c r="P28" s="1613">
        <v>2383</v>
      </c>
      <c r="Q28" s="1613">
        <v>2559</v>
      </c>
      <c r="R28" s="1613">
        <v>2703</v>
      </c>
      <c r="S28" s="1613">
        <v>2450</v>
      </c>
      <c r="T28" s="1613">
        <v>2492</v>
      </c>
      <c r="U28" s="1613">
        <v>2827</v>
      </c>
      <c r="V28" s="1613">
        <v>2183</v>
      </c>
      <c r="W28" s="1635" t="s">
        <v>1379</v>
      </c>
      <c r="X28" s="1617">
        <v>10.6</v>
      </c>
      <c r="Y28" s="1617" t="s">
        <v>233</v>
      </c>
      <c r="Z28" s="1617" t="s">
        <v>234</v>
      </c>
      <c r="AA28" s="1671" t="s">
        <v>235</v>
      </c>
      <c r="AB28" s="1671" t="s">
        <v>236</v>
      </c>
      <c r="AC28" s="1617" t="s">
        <v>237</v>
      </c>
      <c r="AD28" s="1671" t="s">
        <v>238</v>
      </c>
      <c r="AE28" s="1617" t="s">
        <v>239</v>
      </c>
      <c r="AF28" s="1617" t="s">
        <v>240</v>
      </c>
      <c r="AG28" s="1617" t="s">
        <v>241</v>
      </c>
      <c r="AH28" s="1636" t="s">
        <v>232</v>
      </c>
      <c r="AI28" s="1693">
        <v>1449</v>
      </c>
      <c r="AJ28" s="1693">
        <v>1590</v>
      </c>
      <c r="AK28" s="1693">
        <v>1526</v>
      </c>
      <c r="AL28" s="1693">
        <v>1614</v>
      </c>
      <c r="AM28" s="1693">
        <v>2383</v>
      </c>
      <c r="AN28" s="1693">
        <v>2559</v>
      </c>
      <c r="AO28" s="1693">
        <v>2703</v>
      </c>
      <c r="AP28" s="1693">
        <v>2450</v>
      </c>
      <c r="AQ28" s="1693">
        <v>2492</v>
      </c>
      <c r="AR28" s="1693">
        <v>2827</v>
      </c>
      <c r="AS28" s="1693"/>
      <c r="AT28" s="1827" t="s">
        <v>1342</v>
      </c>
      <c r="AU28" s="1849">
        <v>127.7</v>
      </c>
      <c r="AV28" s="1850">
        <v>126.8</v>
      </c>
      <c r="AW28" s="1774">
        <v>7.2064481720748204E-3</v>
      </c>
      <c r="AX28" s="1849">
        <v>6.9</v>
      </c>
      <c r="AY28" s="1850">
        <v>7</v>
      </c>
      <c r="AZ28" s="1774">
        <v>-1.8976134234103929E-2</v>
      </c>
      <c r="BA28" s="1851">
        <v>0.2</v>
      </c>
      <c r="BB28" s="1852">
        <v>0.2</v>
      </c>
      <c r="BC28" s="1775">
        <v>0</v>
      </c>
      <c r="BD28" s="1853">
        <v>7.2</v>
      </c>
      <c r="BE28" s="1854">
        <v>7.1</v>
      </c>
      <c r="BF28" s="1775">
        <v>1.4084507042253596E-2</v>
      </c>
      <c r="BG28" s="1821"/>
      <c r="BH28" s="1822"/>
      <c r="BI28" s="1775" t="s">
        <v>447</v>
      </c>
      <c r="BJ28" s="1821" t="s">
        <v>214</v>
      </c>
      <c r="BK28" s="1822" t="s">
        <v>214</v>
      </c>
      <c r="BL28" s="1753" t="s">
        <v>447</v>
      </c>
      <c r="BM28" s="1856">
        <v>141.99999999999997</v>
      </c>
      <c r="BN28" s="1586">
        <v>141.1</v>
      </c>
      <c r="BO28" s="1775">
        <v>6.378454996456253E-3</v>
      </c>
      <c r="BP28" s="1582"/>
      <c r="BQ28" s="1582"/>
      <c r="BR28" s="64"/>
    </row>
    <row r="29" spans="1:70" ht="13.5" customHeight="1" thickBot="1" x14ac:dyDescent="0.25">
      <c r="B29" s="1674"/>
      <c r="C29" s="1674"/>
      <c r="D29" s="1673"/>
      <c r="E29" s="1673"/>
      <c r="F29" s="1673"/>
      <c r="G29" s="1673"/>
      <c r="H29" s="1673"/>
      <c r="I29" s="1673"/>
      <c r="J29" s="1673"/>
      <c r="K29" s="1570"/>
      <c r="L29" s="1640" t="s">
        <v>242</v>
      </c>
      <c r="M29" s="1610">
        <v>8897</v>
      </c>
      <c r="N29" s="1610" t="s">
        <v>214</v>
      </c>
      <c r="O29" s="1610" t="s">
        <v>214</v>
      </c>
      <c r="P29" s="1610">
        <v>8895</v>
      </c>
      <c r="Q29" s="1610"/>
      <c r="R29" s="1610"/>
      <c r="S29" s="1610"/>
      <c r="T29" s="1610"/>
      <c r="U29" s="1610"/>
      <c r="V29" s="1610"/>
      <c r="W29" s="1635" t="s">
        <v>243</v>
      </c>
      <c r="X29" s="1617">
        <v>27.5</v>
      </c>
      <c r="Y29" s="1617" t="s">
        <v>244</v>
      </c>
      <c r="Z29" s="1617" t="s">
        <v>245</v>
      </c>
      <c r="AA29" s="1617" t="s">
        <v>246</v>
      </c>
      <c r="AB29" s="1641" t="s">
        <v>247</v>
      </c>
      <c r="AC29" s="1642">
        <v>-5</v>
      </c>
      <c r="AD29" s="1617" t="s">
        <v>248</v>
      </c>
      <c r="AE29" s="1641" t="s">
        <v>249</v>
      </c>
      <c r="AF29" s="1641" t="s">
        <v>250</v>
      </c>
      <c r="AG29" s="1641" t="s">
        <v>251</v>
      </c>
      <c r="AH29" s="1628" t="s">
        <v>242</v>
      </c>
      <c r="AI29" s="2698">
        <v>8897</v>
      </c>
      <c r="AJ29" s="2698">
        <v>8585</v>
      </c>
      <c r="AK29" s="2698" t="s">
        <v>214</v>
      </c>
      <c r="AL29" s="2698" t="s">
        <v>214</v>
      </c>
      <c r="AM29" s="2698">
        <v>8895</v>
      </c>
      <c r="AN29" s="2698"/>
      <c r="AO29" s="2698"/>
      <c r="AP29" s="2698"/>
      <c r="AQ29" s="2698"/>
      <c r="AR29" s="2698"/>
      <c r="AS29" s="2699"/>
      <c r="AT29" s="1827" t="s">
        <v>435</v>
      </c>
      <c r="AU29" s="1849">
        <v>20.7</v>
      </c>
      <c r="AV29" s="1850">
        <v>20.9</v>
      </c>
      <c r="AW29" s="1774">
        <v>-1.1068020627422615E-2</v>
      </c>
      <c r="AX29" s="1849">
        <v>2.2999999999999998</v>
      </c>
      <c r="AY29" s="1850">
        <v>2.4</v>
      </c>
      <c r="AZ29" s="1774">
        <v>-2.101071608821174E-3</v>
      </c>
      <c r="BA29" s="1853"/>
      <c r="BB29" s="1854"/>
      <c r="BC29" s="1775"/>
      <c r="BD29" s="1853">
        <v>4.3</v>
      </c>
      <c r="BE29" s="1854">
        <v>3.9</v>
      </c>
      <c r="BF29" s="1775">
        <v>0.10256410256410255</v>
      </c>
      <c r="BG29" s="1821"/>
      <c r="BH29" s="1822"/>
      <c r="BI29" s="1775" t="s">
        <v>447</v>
      </c>
      <c r="BJ29" s="1821" t="s">
        <v>214</v>
      </c>
      <c r="BK29" s="1822" t="s">
        <v>214</v>
      </c>
      <c r="BL29" s="1753" t="s">
        <v>447</v>
      </c>
      <c r="BM29" s="1856">
        <v>27.3</v>
      </c>
      <c r="BN29" s="1586">
        <v>27.199999999999996</v>
      </c>
      <c r="BO29" s="1775">
        <v>3.6764705882354775E-3</v>
      </c>
      <c r="BP29" s="1586"/>
      <c r="BQ29" s="1586"/>
      <c r="BR29" s="62"/>
    </row>
    <row r="30" spans="1:70" ht="13.5" customHeight="1" x14ac:dyDescent="0.2">
      <c r="A30" s="1950" t="s">
        <v>218</v>
      </c>
      <c r="B30" s="1673"/>
      <c r="C30" s="1673"/>
      <c r="D30" s="1673"/>
      <c r="E30" s="1673"/>
      <c r="F30" s="1673"/>
      <c r="G30" s="1673"/>
      <c r="H30" s="1673"/>
      <c r="I30" s="1673"/>
      <c r="J30" s="1673"/>
      <c r="K30" s="1570"/>
      <c r="L30" s="1631" t="s">
        <v>252</v>
      </c>
      <c r="M30" s="1600">
        <f>SUM(M9:M29)</f>
        <v>615659</v>
      </c>
      <c r="N30" s="1600">
        <f>SUM(N9:N29)</f>
        <v>646868</v>
      </c>
      <c r="O30" s="1600">
        <f>SUM(O9:O29)</f>
        <v>669342</v>
      </c>
      <c r="P30" s="1600">
        <v>630434</v>
      </c>
      <c r="Q30" s="1600">
        <v>668178</v>
      </c>
      <c r="R30" s="1600">
        <v>716204</v>
      </c>
      <c r="S30" s="1600">
        <v>580839</v>
      </c>
      <c r="T30" s="1600">
        <v>507544</v>
      </c>
      <c r="U30" s="1600">
        <v>474074</v>
      </c>
      <c r="V30" s="1600">
        <v>389054</v>
      </c>
      <c r="W30" s="1635" t="s">
        <v>1377</v>
      </c>
      <c r="X30" s="1671">
        <v>8.0299999999999994</v>
      </c>
      <c r="Y30" s="1671">
        <v>7.69</v>
      </c>
      <c r="Z30" s="1671" t="s">
        <v>253</v>
      </c>
      <c r="AA30" s="1671" t="s">
        <v>254</v>
      </c>
      <c r="AB30" s="1671" t="s">
        <v>255</v>
      </c>
      <c r="AC30" s="1671" t="s">
        <v>256</v>
      </c>
      <c r="AD30" s="1671" t="s">
        <v>257</v>
      </c>
      <c r="AE30" s="1671" t="s">
        <v>258</v>
      </c>
      <c r="AF30" s="1672" t="s">
        <v>259</v>
      </c>
      <c r="AG30" s="1671" t="s">
        <v>257</v>
      </c>
      <c r="AH30" s="1678" t="s">
        <v>252</v>
      </c>
      <c r="AI30" s="1666">
        <f>SUM(AI9:AI29)</f>
        <v>615659</v>
      </c>
      <c r="AJ30" s="1666">
        <f>SUM(AJ9:AJ29)</f>
        <v>657190</v>
      </c>
      <c r="AK30" s="1666">
        <f>SUM(AK9:AK29)</f>
        <v>646868</v>
      </c>
      <c r="AL30" s="1666">
        <f>SUM(AL9:AL29)</f>
        <v>669342</v>
      </c>
      <c r="AM30" s="1666">
        <v>630434</v>
      </c>
      <c r="AN30" s="1666">
        <v>668178</v>
      </c>
      <c r="AO30" s="1666">
        <v>716204</v>
      </c>
      <c r="AP30" s="1666">
        <v>580839</v>
      </c>
      <c r="AQ30" s="1666">
        <v>507544</v>
      </c>
      <c r="AR30" s="1666">
        <v>474074</v>
      </c>
      <c r="AS30" s="1666"/>
      <c r="AT30" s="1857" t="s">
        <v>436</v>
      </c>
      <c r="AU30" s="1858">
        <v>154.9</v>
      </c>
      <c r="AV30" s="1859">
        <v>154.1</v>
      </c>
      <c r="AW30" s="1799">
        <v>4.9111359906102367E-3</v>
      </c>
      <c r="AX30" s="1858">
        <v>79.8</v>
      </c>
      <c r="AY30" s="1859">
        <v>80.599999999999994</v>
      </c>
      <c r="AZ30" s="1799">
        <v>-9.4605770699801445E-3</v>
      </c>
      <c r="BA30" s="1860">
        <v>80.5</v>
      </c>
      <c r="BB30" s="1861">
        <v>88.5</v>
      </c>
      <c r="BC30" s="1799">
        <v>-9.0395480225988756E-2</v>
      </c>
      <c r="BD30" s="1862">
        <v>11.5</v>
      </c>
      <c r="BE30" s="1863">
        <v>11</v>
      </c>
      <c r="BF30" s="1799">
        <v>4.5454545454545456E-2</v>
      </c>
      <c r="BG30" s="1864"/>
      <c r="BH30" s="1865"/>
      <c r="BI30" s="1799" t="s">
        <v>447</v>
      </c>
      <c r="BJ30" s="1860">
        <v>-0.69999999999998863</v>
      </c>
      <c r="BK30" s="1866">
        <v>-0.39999999999997726</v>
      </c>
      <c r="BL30" s="1799">
        <v>0.75000000000007105</v>
      </c>
      <c r="BM30" s="1867">
        <v>326</v>
      </c>
      <c r="BN30" s="1868">
        <v>333.8</v>
      </c>
      <c r="BO30" s="1799">
        <v>-2.3367285799880202E-2</v>
      </c>
      <c r="BP30" s="1586"/>
      <c r="BQ30" s="1586"/>
      <c r="BR30" s="62"/>
    </row>
    <row r="31" spans="1:70" ht="13.5" customHeight="1" thickBot="1" x14ac:dyDescent="0.25">
      <c r="A31" s="1670"/>
      <c r="B31" s="1669">
        <v>2016</v>
      </c>
      <c r="C31" s="1669">
        <v>2015</v>
      </c>
      <c r="D31" s="1669">
        <v>2014</v>
      </c>
      <c r="E31" s="1669">
        <v>2013</v>
      </c>
      <c r="F31" s="1669">
        <v>2012</v>
      </c>
      <c r="G31" s="1669">
        <v>2011</v>
      </c>
      <c r="H31" s="1669">
        <v>2010</v>
      </c>
      <c r="I31" s="1669">
        <v>2009</v>
      </c>
      <c r="J31" s="1669">
        <v>2008</v>
      </c>
      <c r="K31" s="1669">
        <v>2007</v>
      </c>
      <c r="L31" s="1668"/>
      <c r="M31" s="1667"/>
      <c r="N31" s="1667"/>
      <c r="O31" s="1667"/>
      <c r="P31" s="1666"/>
      <c r="Q31" s="1666"/>
      <c r="R31" s="1666"/>
      <c r="S31" s="1666"/>
      <c r="T31" s="1666"/>
      <c r="U31" s="1666"/>
      <c r="V31" s="1666"/>
      <c r="W31" s="1635" t="s">
        <v>1380</v>
      </c>
      <c r="X31" s="1613">
        <v>4050</v>
      </c>
      <c r="Y31" s="1613">
        <v>4050</v>
      </c>
      <c r="Z31" s="1613">
        <v>4050</v>
      </c>
      <c r="AA31" s="1613">
        <v>4050</v>
      </c>
      <c r="AB31" s="1613">
        <v>4050</v>
      </c>
      <c r="AC31" s="1613">
        <v>4050</v>
      </c>
      <c r="AD31" s="1613">
        <v>4050</v>
      </c>
      <c r="AE31" s="1613">
        <v>4050</v>
      </c>
      <c r="AF31" s="1613">
        <v>4050</v>
      </c>
      <c r="AG31" s="1613">
        <v>4050</v>
      </c>
      <c r="AH31" s="1668"/>
      <c r="AI31" s="1667"/>
      <c r="AJ31" s="1667"/>
      <c r="AK31" s="1667"/>
      <c r="AL31" s="1667"/>
      <c r="AM31" s="1666"/>
      <c r="AN31" s="1666"/>
      <c r="AO31" s="1666"/>
      <c r="AP31" s="1666"/>
      <c r="AQ31" s="1666"/>
      <c r="AR31" s="1666"/>
      <c r="AS31" s="1666"/>
      <c r="AT31" s="1827" t="s">
        <v>437</v>
      </c>
      <c r="AU31" s="1849">
        <v>6.9000000000000057</v>
      </c>
      <c r="AV31" s="1850">
        <v>6.2000000000000028</v>
      </c>
      <c r="AW31" s="1774">
        <v>0.11057388114183724</v>
      </c>
      <c r="AX31" s="1849">
        <v>36</v>
      </c>
      <c r="AY31" s="1850">
        <v>34.6</v>
      </c>
      <c r="AZ31" s="1774">
        <v>4.1652018852171874E-2</v>
      </c>
      <c r="BA31" s="1869">
        <v>47.1</v>
      </c>
      <c r="BB31" s="1870">
        <v>58.1</v>
      </c>
      <c r="BC31" s="1775">
        <v>-0.18932874354561102</v>
      </c>
      <c r="BD31" s="1871"/>
      <c r="BE31" s="1872"/>
      <c r="BF31" s="1775" t="s">
        <v>447</v>
      </c>
      <c r="BG31" s="1873"/>
      <c r="BH31" s="1874"/>
      <c r="BI31" s="1775" t="s">
        <v>447</v>
      </c>
      <c r="BJ31" s="1851">
        <v>-1.6999999999999886</v>
      </c>
      <c r="BK31" s="1855">
        <v>2.2999999999999545</v>
      </c>
      <c r="BL31" s="1753" t="s">
        <v>447</v>
      </c>
      <c r="BM31" s="1856">
        <v>88.300000000000011</v>
      </c>
      <c r="BN31" s="1586">
        <v>101.19999999999996</v>
      </c>
      <c r="BO31" s="1775">
        <v>-0.12747035573122484</v>
      </c>
      <c r="BP31" s="1586"/>
      <c r="BQ31" s="1586"/>
      <c r="BR31" s="62"/>
    </row>
    <row r="32" spans="1:70" ht="13.5" customHeight="1" x14ac:dyDescent="0.2">
      <c r="A32" s="1637" t="s">
        <v>260</v>
      </c>
      <c r="B32" s="1574">
        <v>0.93</v>
      </c>
      <c r="C32" s="1712" t="s">
        <v>262</v>
      </c>
      <c r="D32" s="1663" t="s">
        <v>263</v>
      </c>
      <c r="E32" s="1663" t="s">
        <v>264</v>
      </c>
      <c r="F32" s="1663" t="s">
        <v>264</v>
      </c>
      <c r="G32" s="1663" t="s">
        <v>265</v>
      </c>
      <c r="H32" s="1663" t="s">
        <v>261</v>
      </c>
      <c r="I32" s="1663" t="s">
        <v>266</v>
      </c>
      <c r="J32" s="1663" t="s">
        <v>267</v>
      </c>
      <c r="K32" s="1663" t="s">
        <v>268</v>
      </c>
      <c r="L32" s="1665"/>
      <c r="M32" s="1617"/>
      <c r="N32" s="1617"/>
      <c r="O32" s="1617"/>
      <c r="P32" s="1613"/>
      <c r="Q32" s="1613"/>
      <c r="R32" s="1613"/>
      <c r="S32" s="1613"/>
      <c r="T32" s="1613"/>
      <c r="U32" s="1613"/>
      <c r="V32" s="1613"/>
      <c r="W32" s="1664" t="s">
        <v>269</v>
      </c>
      <c r="X32" s="1613">
        <v>4038</v>
      </c>
      <c r="Y32" s="1613">
        <v>4038</v>
      </c>
      <c r="Z32" s="1613">
        <v>4036</v>
      </c>
      <c r="AA32" s="1613">
        <v>4034</v>
      </c>
      <c r="AB32" s="1613">
        <v>4035</v>
      </c>
      <c r="AC32" s="1613">
        <v>4033</v>
      </c>
      <c r="AD32" s="1613">
        <v>4029</v>
      </c>
      <c r="AE32" s="1613">
        <v>4032</v>
      </c>
      <c r="AF32" s="1613">
        <v>4034</v>
      </c>
      <c r="AG32" s="1613">
        <v>4029</v>
      </c>
      <c r="AH32" s="2700"/>
      <c r="AI32" s="1597"/>
      <c r="AJ32" s="2701"/>
      <c r="AK32" s="2701"/>
      <c r="AL32" s="2701"/>
      <c r="AM32" s="1693"/>
      <c r="AN32" s="1693"/>
      <c r="AO32" s="1693"/>
      <c r="AP32" s="1693"/>
      <c r="AQ32" s="1693"/>
      <c r="AR32" s="1693"/>
      <c r="AS32" s="1693"/>
      <c r="AT32" s="1827" t="s">
        <v>438</v>
      </c>
      <c r="AU32" s="1849">
        <v>73.599999999999994</v>
      </c>
      <c r="AV32" s="1850">
        <v>73.8</v>
      </c>
      <c r="AW32" s="1875">
        <v>-2.6284732107318782E-3</v>
      </c>
      <c r="AX32" s="1849">
        <v>3.3</v>
      </c>
      <c r="AY32" s="1850">
        <v>3.3</v>
      </c>
      <c r="AZ32" s="1875">
        <v>4.4167763168827543E-3</v>
      </c>
      <c r="BA32" s="1876">
        <v>0.1</v>
      </c>
      <c r="BB32" s="1877">
        <v>0.1</v>
      </c>
      <c r="BC32" s="1878">
        <v>0</v>
      </c>
      <c r="BD32" s="1853">
        <v>13.5</v>
      </c>
      <c r="BE32" s="1854">
        <v>13.3</v>
      </c>
      <c r="BF32" s="1878">
        <v>1.5037593984962351E-2</v>
      </c>
      <c r="BG32" s="1873"/>
      <c r="BH32" s="1874"/>
      <c r="BI32" s="1878" t="s">
        <v>447</v>
      </c>
      <c r="BJ32" s="1879"/>
      <c r="BK32" s="1855"/>
      <c r="BL32" s="1753" t="s">
        <v>447</v>
      </c>
      <c r="BM32" s="1856">
        <v>90.499999999999986</v>
      </c>
      <c r="BN32" s="1586">
        <v>90.499999999999986</v>
      </c>
      <c r="BO32" s="1878">
        <v>0</v>
      </c>
      <c r="BP32" s="1582"/>
      <c r="BQ32" s="1582"/>
      <c r="BR32" s="64"/>
    </row>
    <row r="33" spans="1:70" ht="13.5" customHeight="1" x14ac:dyDescent="0.2">
      <c r="A33" s="1636" t="s">
        <v>1379</v>
      </c>
      <c r="B33" s="2741">
        <v>10.6</v>
      </c>
      <c r="C33" s="1597" t="s">
        <v>236</v>
      </c>
      <c r="D33" s="1663" t="s">
        <v>240</v>
      </c>
      <c r="E33" s="1663" t="s">
        <v>270</v>
      </c>
      <c r="F33" s="1663" t="s">
        <v>271</v>
      </c>
      <c r="G33" s="1663" t="s">
        <v>272</v>
      </c>
      <c r="H33" s="1663" t="s">
        <v>273</v>
      </c>
      <c r="I33" s="1663" t="s">
        <v>274</v>
      </c>
      <c r="J33" s="1663" t="s">
        <v>275</v>
      </c>
      <c r="K33" s="1663" t="s">
        <v>276</v>
      </c>
      <c r="L33" s="1951" t="s">
        <v>277</v>
      </c>
      <c r="M33" s="1624"/>
      <c r="N33" s="1623"/>
      <c r="O33" s="1623"/>
      <c r="P33" s="1623"/>
      <c r="Q33" s="1613"/>
      <c r="R33" s="1613"/>
      <c r="S33" s="1613"/>
      <c r="T33" s="1613"/>
      <c r="U33" s="1613"/>
      <c r="V33" s="1613"/>
      <c r="W33" s="1664" t="s">
        <v>278</v>
      </c>
      <c r="X33" s="1641">
        <v>13.9</v>
      </c>
      <c r="Y33" s="1641" t="s">
        <v>279</v>
      </c>
      <c r="Z33" s="1641" t="s">
        <v>280</v>
      </c>
      <c r="AA33" s="1641" t="s">
        <v>281</v>
      </c>
      <c r="AB33" s="1641" t="s">
        <v>282</v>
      </c>
      <c r="AC33" s="1641" t="s">
        <v>283</v>
      </c>
      <c r="AD33" s="1641" t="s">
        <v>284</v>
      </c>
      <c r="AE33" s="1641" t="s">
        <v>285</v>
      </c>
      <c r="AF33" s="1641" t="s">
        <v>286</v>
      </c>
      <c r="AG33" s="1641" t="s">
        <v>287</v>
      </c>
      <c r="AH33" s="1674" t="s">
        <v>277</v>
      </c>
      <c r="AI33" s="1667"/>
      <c r="AJ33" s="2697"/>
      <c r="AK33" s="1667"/>
      <c r="AL33" s="1667"/>
      <c r="AM33" s="1667"/>
      <c r="AN33" s="1693"/>
      <c r="AO33" s="1693"/>
      <c r="AP33" s="1693"/>
      <c r="AQ33" s="1693"/>
      <c r="AR33" s="1693"/>
      <c r="AS33" s="1693"/>
      <c r="AT33" s="1857" t="s">
        <v>439</v>
      </c>
      <c r="AU33" s="1858">
        <v>80.5</v>
      </c>
      <c r="AV33" s="1859">
        <v>80</v>
      </c>
      <c r="AW33" s="1880">
        <v>6.1700281291224013E-3</v>
      </c>
      <c r="AX33" s="1858">
        <v>39.299999999999997</v>
      </c>
      <c r="AY33" s="1859">
        <v>37.9</v>
      </c>
      <c r="AZ33" s="1880">
        <v>3.8445759369979571E-2</v>
      </c>
      <c r="BA33" s="1881">
        <v>47.2</v>
      </c>
      <c r="BB33" s="1882">
        <v>58.2</v>
      </c>
      <c r="BC33" s="1880">
        <v>-0.18900343642611683</v>
      </c>
      <c r="BD33" s="1862">
        <v>13.5</v>
      </c>
      <c r="BE33" s="1863">
        <v>13.3</v>
      </c>
      <c r="BF33" s="1880">
        <v>1.5037593984962351E-2</v>
      </c>
      <c r="BG33" s="1864"/>
      <c r="BH33" s="1865"/>
      <c r="BI33" s="1880" t="s">
        <v>447</v>
      </c>
      <c r="BJ33" s="1860">
        <v>-1.6999999999999886</v>
      </c>
      <c r="BK33" s="1866">
        <v>2.2999999999999545</v>
      </c>
      <c r="BL33" s="1799" t="s">
        <v>447</v>
      </c>
      <c r="BM33" s="1883">
        <v>178.8</v>
      </c>
      <c r="BN33" s="1884">
        <v>191.7</v>
      </c>
      <c r="BO33" s="1880">
        <v>-6.7292644757433379E-2</v>
      </c>
      <c r="BP33" s="1586"/>
      <c r="BQ33" s="1586"/>
      <c r="BR33" s="62"/>
    </row>
    <row r="34" spans="1:70" ht="13.5" customHeight="1" x14ac:dyDescent="0.2">
      <c r="A34" s="1636" t="s">
        <v>243</v>
      </c>
      <c r="B34" s="1597">
        <v>16.3</v>
      </c>
      <c r="C34" s="1597" t="s">
        <v>289</v>
      </c>
      <c r="D34" s="1648" t="s">
        <v>290</v>
      </c>
      <c r="E34" s="1693" t="s">
        <v>291</v>
      </c>
      <c r="F34" s="1648">
        <v>21</v>
      </c>
      <c r="G34" s="1693" t="s">
        <v>292</v>
      </c>
      <c r="H34" s="1693" t="s">
        <v>251</v>
      </c>
      <c r="I34" s="1693" t="s">
        <v>293</v>
      </c>
      <c r="J34" s="1693" t="s">
        <v>294</v>
      </c>
      <c r="K34" s="1693" t="s">
        <v>295</v>
      </c>
      <c r="M34" s="1720"/>
      <c r="N34" s="1720"/>
      <c r="O34" s="1720"/>
      <c r="P34" s="1720"/>
      <c r="Q34" s="1566"/>
      <c r="R34" s="1566"/>
      <c r="S34" s="1566"/>
      <c r="T34" s="1566"/>
      <c r="U34" s="1566"/>
      <c r="V34" s="1566"/>
      <c r="W34" s="1635" t="s">
        <v>296</v>
      </c>
      <c r="X34" s="1642">
        <v>322.7</v>
      </c>
      <c r="Y34" s="1642" t="s">
        <v>297</v>
      </c>
      <c r="Z34" s="1642" t="s">
        <v>298</v>
      </c>
      <c r="AA34" s="1642" t="s">
        <v>299</v>
      </c>
      <c r="AB34" s="1617" t="s">
        <v>300</v>
      </c>
      <c r="AC34" s="1642" t="s">
        <v>301</v>
      </c>
      <c r="AD34" s="1617" t="s">
        <v>302</v>
      </c>
      <c r="AE34" s="1641">
        <v>290</v>
      </c>
      <c r="AF34" s="1641" t="s">
        <v>303</v>
      </c>
      <c r="AG34" s="1641" t="s">
        <v>304</v>
      </c>
      <c r="AH34" s="1569"/>
      <c r="AI34" s="1574"/>
      <c r="AJ34" s="1574"/>
      <c r="AK34" s="1574"/>
      <c r="AL34" s="1574"/>
      <c r="AM34" s="1574"/>
      <c r="AN34" s="1574"/>
      <c r="AO34" s="1574"/>
      <c r="AP34" s="1574"/>
      <c r="AQ34" s="1574"/>
      <c r="AR34" s="1574"/>
      <c r="AS34" s="1574"/>
      <c r="AT34" s="1885"/>
      <c r="AU34" s="1886"/>
      <c r="AV34" s="1886"/>
      <c r="AW34" s="1886"/>
      <c r="AX34" s="1886"/>
      <c r="AY34" s="1886"/>
      <c r="AZ34" s="1886"/>
      <c r="BA34" s="1886"/>
      <c r="BB34" s="1886"/>
      <c r="BC34" s="1886"/>
      <c r="BD34" s="1886"/>
      <c r="BE34" s="1886"/>
      <c r="BF34" s="1886"/>
      <c r="BG34" s="1886"/>
      <c r="BH34" s="1886"/>
      <c r="BI34" s="1886"/>
      <c r="BJ34" s="1886"/>
      <c r="BK34" s="1886"/>
      <c r="BL34" s="1886"/>
      <c r="BM34" s="1887"/>
      <c r="BN34" s="1887"/>
      <c r="BO34" s="1887"/>
      <c r="BP34" s="1586"/>
      <c r="BQ34" s="1586"/>
      <c r="BR34" s="76"/>
    </row>
    <row r="35" spans="1:70" ht="13.5" customHeight="1" x14ac:dyDescent="0.2">
      <c r="A35" s="2742" t="s">
        <v>1495</v>
      </c>
      <c r="B35" s="1597">
        <v>0.65</v>
      </c>
      <c r="C35" s="1597" t="s">
        <v>306</v>
      </c>
      <c r="D35" s="1663" t="s">
        <v>307</v>
      </c>
      <c r="E35" s="1693" t="s">
        <v>308</v>
      </c>
      <c r="F35" s="1693" t="s">
        <v>309</v>
      </c>
      <c r="G35" s="1693" t="s">
        <v>310</v>
      </c>
      <c r="H35" s="1693" t="s">
        <v>311</v>
      </c>
      <c r="I35" s="1693" t="s">
        <v>226</v>
      </c>
      <c r="J35" s="1663" t="s">
        <v>312</v>
      </c>
      <c r="K35" s="1663" t="s">
        <v>313</v>
      </c>
      <c r="L35" s="1635" t="s">
        <v>314</v>
      </c>
      <c r="M35" s="1721">
        <v>38136</v>
      </c>
      <c r="N35" s="1721">
        <v>44209</v>
      </c>
      <c r="O35" s="1721">
        <v>56322</v>
      </c>
      <c r="P35" s="1721">
        <v>59090</v>
      </c>
      <c r="Q35" s="1613">
        <v>55426</v>
      </c>
      <c r="R35" s="1613">
        <v>55316</v>
      </c>
      <c r="S35" s="1613">
        <v>40736</v>
      </c>
      <c r="T35" s="1613">
        <v>52190</v>
      </c>
      <c r="U35" s="1613">
        <v>51932</v>
      </c>
      <c r="V35" s="1613">
        <v>30077</v>
      </c>
      <c r="W35" s="1635" t="s">
        <v>1378</v>
      </c>
      <c r="X35" s="1643">
        <v>51</v>
      </c>
      <c r="Y35" s="1643">
        <v>48</v>
      </c>
      <c r="Z35" s="1643">
        <v>50</v>
      </c>
      <c r="AA35" s="1617">
        <v>51</v>
      </c>
      <c r="AB35" s="1617">
        <v>49</v>
      </c>
      <c r="AC35" s="1617">
        <v>49</v>
      </c>
      <c r="AD35" s="1617">
        <v>47</v>
      </c>
      <c r="AE35" s="1617">
        <v>44</v>
      </c>
      <c r="AF35" s="1617">
        <v>49</v>
      </c>
      <c r="AG35" s="1617">
        <v>49</v>
      </c>
      <c r="AH35" s="1636" t="s">
        <v>314</v>
      </c>
      <c r="AI35" s="1693">
        <v>38136</v>
      </c>
      <c r="AJ35" s="1693">
        <v>58387</v>
      </c>
      <c r="AK35" s="1693">
        <v>44209</v>
      </c>
      <c r="AL35" s="1693">
        <v>56322</v>
      </c>
      <c r="AM35" s="1693">
        <v>59090</v>
      </c>
      <c r="AN35" s="1693">
        <v>55426</v>
      </c>
      <c r="AO35" s="1693">
        <v>55316</v>
      </c>
      <c r="AP35" s="1693">
        <v>40736</v>
      </c>
      <c r="AQ35" s="1693">
        <v>52190</v>
      </c>
      <c r="AR35" s="1693">
        <v>51932</v>
      </c>
      <c r="AS35" s="1693"/>
      <c r="AT35" s="2807" t="s">
        <v>139</v>
      </c>
      <c r="AU35" s="2808"/>
      <c r="AV35" s="2808"/>
      <c r="AW35" s="2808"/>
      <c r="AX35" s="2808"/>
      <c r="AY35" s="2808"/>
      <c r="AZ35" s="2808"/>
      <c r="BA35" s="2808"/>
      <c r="BB35" s="2808"/>
      <c r="BC35" s="2808"/>
      <c r="BD35" s="2808"/>
      <c r="BE35" s="2808"/>
      <c r="BF35" s="2808"/>
      <c r="BG35" s="2808"/>
      <c r="BH35" s="2808"/>
      <c r="BI35" s="2808"/>
      <c r="BJ35" s="2808"/>
      <c r="BK35" s="2808"/>
      <c r="BL35" s="2808"/>
      <c r="BM35" s="2808"/>
      <c r="BN35" s="2808"/>
      <c r="BO35" s="2809"/>
      <c r="BP35" s="1582"/>
      <c r="BQ35" s="1582"/>
      <c r="BR35" s="78"/>
    </row>
    <row r="36" spans="1:70" ht="13.5" customHeight="1" x14ac:dyDescent="0.2">
      <c r="A36" s="1636" t="s">
        <v>1377</v>
      </c>
      <c r="B36" s="2741">
        <v>8.0299999999999994</v>
      </c>
      <c r="C36" s="2741" t="s">
        <v>255</v>
      </c>
      <c r="D36" s="2741">
        <v>7.4</v>
      </c>
      <c r="E36" s="2741" t="s">
        <v>318</v>
      </c>
      <c r="F36" s="2741" t="s">
        <v>319</v>
      </c>
      <c r="G36" s="2741" t="s">
        <v>320</v>
      </c>
      <c r="H36" s="2741" t="s">
        <v>321</v>
      </c>
      <c r="I36" s="2741" t="s">
        <v>322</v>
      </c>
      <c r="J36" s="2741" t="s">
        <v>323</v>
      </c>
      <c r="K36" s="2741" t="s">
        <v>324</v>
      </c>
      <c r="L36" s="1635" t="s">
        <v>325</v>
      </c>
      <c r="M36" s="1721">
        <v>174028</v>
      </c>
      <c r="N36" s="1721">
        <v>189049</v>
      </c>
      <c r="O36" s="1721">
        <v>197254</v>
      </c>
      <c r="P36" s="1721">
        <v>200743</v>
      </c>
      <c r="Q36" s="1613">
        <v>200678</v>
      </c>
      <c r="R36" s="1613">
        <v>190092</v>
      </c>
      <c r="S36" s="1613">
        <v>176390</v>
      </c>
      <c r="T36" s="1613">
        <v>153577</v>
      </c>
      <c r="U36" s="1613">
        <v>148591</v>
      </c>
      <c r="V36" s="1613">
        <v>142329</v>
      </c>
      <c r="W36" s="1635" t="s">
        <v>1367</v>
      </c>
      <c r="X36" s="1617">
        <v>16</v>
      </c>
      <c r="Y36" s="1617">
        <v>16</v>
      </c>
      <c r="Z36" s="1617">
        <v>15</v>
      </c>
      <c r="AA36" s="1617">
        <v>13</v>
      </c>
      <c r="AB36" s="1617">
        <v>17</v>
      </c>
      <c r="AC36" s="1617">
        <v>13</v>
      </c>
      <c r="AD36" s="1643">
        <v>12</v>
      </c>
      <c r="AE36" s="1643">
        <v>14</v>
      </c>
      <c r="AF36" s="1643">
        <v>15</v>
      </c>
      <c r="AG36" s="1643">
        <v>12</v>
      </c>
      <c r="AH36" s="1636" t="s">
        <v>325</v>
      </c>
      <c r="AI36" s="1693">
        <v>174028</v>
      </c>
      <c r="AJ36" s="1693">
        <v>187411</v>
      </c>
      <c r="AK36" s="1693">
        <v>189049</v>
      </c>
      <c r="AL36" s="1693">
        <v>197254</v>
      </c>
      <c r="AM36" s="1693">
        <v>200743</v>
      </c>
      <c r="AN36" s="1693">
        <v>200678</v>
      </c>
      <c r="AO36" s="1693">
        <v>190092</v>
      </c>
      <c r="AP36" s="1693">
        <v>176390</v>
      </c>
      <c r="AQ36" s="1693">
        <v>153577</v>
      </c>
      <c r="AR36" s="1693">
        <v>148591</v>
      </c>
      <c r="AS36" s="1693"/>
      <c r="AT36" s="2810"/>
      <c r="AU36" s="2811"/>
      <c r="AV36" s="2811"/>
      <c r="AW36" s="2811"/>
      <c r="AX36" s="2811"/>
      <c r="AY36" s="2811"/>
      <c r="AZ36" s="2811"/>
      <c r="BA36" s="2811"/>
      <c r="BB36" s="2811"/>
      <c r="BC36" s="2811"/>
      <c r="BD36" s="2811"/>
      <c r="BE36" s="2811"/>
      <c r="BF36" s="2811"/>
      <c r="BG36" s="2811"/>
      <c r="BH36" s="2811"/>
      <c r="BI36" s="2811"/>
      <c r="BJ36" s="2811"/>
      <c r="BK36" s="2811"/>
      <c r="BL36" s="2811"/>
      <c r="BM36" s="2811"/>
      <c r="BN36" s="2811"/>
      <c r="BO36" s="2812"/>
      <c r="BP36" s="1662"/>
      <c r="BQ36" s="1662"/>
      <c r="BR36" s="1662"/>
    </row>
    <row r="37" spans="1:70" s="1655" customFormat="1" ht="19.5" customHeight="1" x14ac:dyDescent="0.2">
      <c r="A37" s="1661" t="s">
        <v>1376</v>
      </c>
      <c r="B37" s="1682">
        <v>4050</v>
      </c>
      <c r="C37" s="1682">
        <v>4050</v>
      </c>
      <c r="D37" s="1682">
        <v>4050</v>
      </c>
      <c r="E37" s="1682">
        <v>4050</v>
      </c>
      <c r="F37" s="1682">
        <v>4050</v>
      </c>
      <c r="G37" s="1682">
        <v>4047</v>
      </c>
      <c r="H37" s="1682">
        <v>4043</v>
      </c>
      <c r="I37" s="1682">
        <v>4037</v>
      </c>
      <c r="J37" s="1682">
        <v>2600</v>
      </c>
      <c r="K37" s="1682">
        <v>2597</v>
      </c>
      <c r="L37" s="1645" t="s">
        <v>327</v>
      </c>
      <c r="M37" s="1722">
        <v>23580</v>
      </c>
      <c r="N37" s="1722">
        <v>21088</v>
      </c>
      <c r="O37" s="1723"/>
      <c r="P37" s="1723"/>
      <c r="Q37" s="1659"/>
      <c r="R37" s="1659"/>
      <c r="S37" s="1659"/>
      <c r="T37" s="1659"/>
      <c r="U37" s="1659"/>
      <c r="V37" s="1659"/>
      <c r="W37" s="1645" t="s">
        <v>1375</v>
      </c>
      <c r="X37" s="1658">
        <v>18.399999999999999</v>
      </c>
      <c r="Y37" s="1658" t="s">
        <v>328</v>
      </c>
      <c r="Z37" s="1658" t="s">
        <v>329</v>
      </c>
      <c r="AA37" s="1658" t="s">
        <v>330</v>
      </c>
      <c r="AB37" s="1658" t="s">
        <v>331</v>
      </c>
      <c r="AC37" s="1658" t="s">
        <v>332</v>
      </c>
      <c r="AD37" s="1658">
        <v>16</v>
      </c>
      <c r="AE37" s="1658" t="s">
        <v>333</v>
      </c>
      <c r="AF37" s="1658" t="s">
        <v>334</v>
      </c>
      <c r="AG37" s="1658" t="s">
        <v>333</v>
      </c>
      <c r="AH37" s="2685" t="s">
        <v>327</v>
      </c>
      <c r="AI37" s="1682">
        <v>23580</v>
      </c>
      <c r="AJ37" s="1682">
        <v>23633</v>
      </c>
      <c r="AK37" s="1682">
        <v>21088</v>
      </c>
      <c r="AL37" s="2702"/>
      <c r="AM37" s="2702"/>
      <c r="AN37" s="2702"/>
      <c r="AO37" s="2702"/>
      <c r="AP37" s="2702"/>
      <c r="AQ37" s="2702"/>
      <c r="AR37" s="2702"/>
      <c r="AS37" s="2702"/>
      <c r="AT37" s="1888"/>
      <c r="AU37" s="2787" t="s">
        <v>1333</v>
      </c>
      <c r="AV37" s="2788"/>
      <c r="AW37" s="2789"/>
      <c r="AX37" s="2796" t="s">
        <v>1374</v>
      </c>
      <c r="AY37" s="2797"/>
      <c r="AZ37" s="2798"/>
      <c r="BA37" s="2787" t="s">
        <v>346</v>
      </c>
      <c r="BB37" s="2788"/>
      <c r="BC37" s="2789"/>
      <c r="BD37" s="2787" t="s">
        <v>415</v>
      </c>
      <c r="BE37" s="2788"/>
      <c r="BF37" s="2789"/>
      <c r="BG37" s="2787" t="s">
        <v>1373</v>
      </c>
      <c r="BH37" s="2788"/>
      <c r="BI37" s="2789"/>
      <c r="BJ37" s="2787" t="s">
        <v>1372</v>
      </c>
      <c r="BK37" s="2788"/>
      <c r="BL37" s="2789"/>
      <c r="BM37" s="2787" t="s">
        <v>139</v>
      </c>
      <c r="BN37" s="2788"/>
      <c r="BO37" s="2789"/>
      <c r="BP37" s="1657"/>
      <c r="BQ37" s="1657"/>
      <c r="BR37" s="1656"/>
    </row>
    <row r="38" spans="1:70" ht="13.5" customHeight="1" x14ac:dyDescent="0.2">
      <c r="A38" s="1649" t="s">
        <v>269</v>
      </c>
      <c r="B38" s="1693">
        <v>4037</v>
      </c>
      <c r="C38" s="1693">
        <v>4031</v>
      </c>
      <c r="D38" s="1693">
        <v>4031</v>
      </c>
      <c r="E38" s="1693">
        <v>4020</v>
      </c>
      <c r="F38" s="1693">
        <v>4026</v>
      </c>
      <c r="G38" s="1693">
        <v>4026</v>
      </c>
      <c r="H38" s="1693">
        <v>4022</v>
      </c>
      <c r="I38" s="1693">
        <v>3846</v>
      </c>
      <c r="J38" s="1693">
        <v>3355</v>
      </c>
      <c r="K38" s="1693">
        <v>3352</v>
      </c>
      <c r="L38" s="1635" t="s">
        <v>337</v>
      </c>
      <c r="M38" s="1721">
        <v>41210</v>
      </c>
      <c r="N38" s="1721">
        <v>38707</v>
      </c>
      <c r="O38" s="1721">
        <v>51843</v>
      </c>
      <c r="P38" s="1721">
        <v>47226</v>
      </c>
      <c r="Q38" s="1613">
        <v>45320</v>
      </c>
      <c r="R38" s="1613">
        <v>40715</v>
      </c>
      <c r="S38" s="1613">
        <v>38766</v>
      </c>
      <c r="T38" s="1613">
        <v>33831</v>
      </c>
      <c r="U38" s="1613">
        <v>29238</v>
      </c>
      <c r="V38" s="1613">
        <v>32280</v>
      </c>
      <c r="W38" s="2743" t="s">
        <v>1500</v>
      </c>
      <c r="X38" s="1642">
        <v>20.7</v>
      </c>
      <c r="Y38" s="1642" t="s">
        <v>338</v>
      </c>
      <c r="Z38" s="1642" t="s">
        <v>339</v>
      </c>
      <c r="AA38" s="1642" t="s">
        <v>340</v>
      </c>
      <c r="AB38" s="1617" t="s">
        <v>341</v>
      </c>
      <c r="AC38" s="1617" t="s">
        <v>342</v>
      </c>
      <c r="AD38" s="1642" t="s">
        <v>328</v>
      </c>
      <c r="AE38" s="1641" t="s">
        <v>343</v>
      </c>
      <c r="AF38" s="1641" t="s">
        <v>344</v>
      </c>
      <c r="AG38" s="1641" t="s">
        <v>345</v>
      </c>
      <c r="AH38" s="1636" t="s">
        <v>337</v>
      </c>
      <c r="AI38" s="1693">
        <v>41210</v>
      </c>
      <c r="AJ38" s="1693">
        <v>40086</v>
      </c>
      <c r="AK38" s="1693">
        <v>38707</v>
      </c>
      <c r="AL38" s="1693">
        <v>51843</v>
      </c>
      <c r="AM38" s="1693">
        <v>47226</v>
      </c>
      <c r="AN38" s="1693">
        <v>45320</v>
      </c>
      <c r="AO38" s="1693">
        <v>40715</v>
      </c>
      <c r="AP38" s="1693">
        <v>38766</v>
      </c>
      <c r="AQ38" s="1693">
        <v>33831</v>
      </c>
      <c r="AR38" s="1693">
        <v>29238</v>
      </c>
      <c r="AS38" s="1693"/>
      <c r="AT38" s="1889"/>
      <c r="AU38" s="2684" t="s">
        <v>1352</v>
      </c>
      <c r="AV38" s="2686"/>
      <c r="AW38" s="1740"/>
      <c r="AX38" s="2684" t="s">
        <v>1352</v>
      </c>
      <c r="AY38" s="2686"/>
      <c r="AZ38" s="1740"/>
      <c r="BA38" s="2684" t="s">
        <v>1352</v>
      </c>
      <c r="BB38" s="2686"/>
      <c r="BC38" s="1740"/>
      <c r="BD38" s="2684" t="s">
        <v>1352</v>
      </c>
      <c r="BE38" s="2686"/>
      <c r="BF38" s="1740"/>
      <c r="BG38" s="2684" t="s">
        <v>1352</v>
      </c>
      <c r="BH38" s="2686"/>
      <c r="BI38" s="1740"/>
      <c r="BJ38" s="2684" t="s">
        <v>1352</v>
      </c>
      <c r="BK38" s="2686"/>
      <c r="BL38" s="1740"/>
      <c r="BM38" s="2802" t="s">
        <v>1352</v>
      </c>
      <c r="BN38" s="2803"/>
      <c r="BO38" s="1740"/>
      <c r="BP38" s="1654"/>
      <c r="BQ38" s="1653"/>
      <c r="BR38" s="1653"/>
    </row>
    <row r="39" spans="1:70" ht="13.5" customHeight="1" x14ac:dyDescent="0.2">
      <c r="A39" s="1636" t="s">
        <v>278</v>
      </c>
      <c r="B39" s="1648">
        <v>12.3</v>
      </c>
      <c r="C39" s="1597" t="s">
        <v>348</v>
      </c>
      <c r="D39" s="1648" t="s">
        <v>349</v>
      </c>
      <c r="E39" s="1648">
        <v>11</v>
      </c>
      <c r="F39" s="1693" t="s">
        <v>279</v>
      </c>
      <c r="G39" s="1693" t="s">
        <v>350</v>
      </c>
      <c r="H39" s="1693" t="s">
        <v>351</v>
      </c>
      <c r="I39" s="1693" t="s">
        <v>352</v>
      </c>
      <c r="J39" s="1693" t="s">
        <v>353</v>
      </c>
      <c r="K39" s="1693" t="s">
        <v>354</v>
      </c>
      <c r="L39" s="1635" t="s">
        <v>355</v>
      </c>
      <c r="M39" s="1721">
        <v>191750</v>
      </c>
      <c r="N39" s="1721">
        <v>201937</v>
      </c>
      <c r="O39" s="1721">
        <v>194274</v>
      </c>
      <c r="P39" s="1721">
        <v>185602</v>
      </c>
      <c r="Q39" s="1613">
        <v>183908</v>
      </c>
      <c r="R39" s="1613">
        <v>179950</v>
      </c>
      <c r="S39" s="1613">
        <v>151578</v>
      </c>
      <c r="T39" s="1613">
        <v>130519</v>
      </c>
      <c r="U39" s="1613">
        <v>108989</v>
      </c>
      <c r="V39" s="1613">
        <v>99792</v>
      </c>
      <c r="W39" s="2743" t="s">
        <v>1501</v>
      </c>
      <c r="X39" s="1617">
        <v>24.7</v>
      </c>
      <c r="Y39" s="1617" t="s">
        <v>356</v>
      </c>
      <c r="Z39" s="1617" t="s">
        <v>249</v>
      </c>
      <c r="AA39" s="1617" t="s">
        <v>357</v>
      </c>
      <c r="AB39" s="1617" t="s">
        <v>358</v>
      </c>
      <c r="AC39" s="1617" t="s">
        <v>359</v>
      </c>
      <c r="AD39" s="1617" t="s">
        <v>360</v>
      </c>
      <c r="AE39" s="1641" t="s">
        <v>361</v>
      </c>
      <c r="AF39" s="1641" t="s">
        <v>360</v>
      </c>
      <c r="AG39" s="1641" t="s">
        <v>362</v>
      </c>
      <c r="AH39" s="1636" t="s">
        <v>355</v>
      </c>
      <c r="AI39" s="1693">
        <v>191750</v>
      </c>
      <c r="AJ39" s="1693">
        <v>191380</v>
      </c>
      <c r="AK39" s="1693">
        <v>201937</v>
      </c>
      <c r="AL39" s="1693">
        <v>194274</v>
      </c>
      <c r="AM39" s="1693">
        <v>185602</v>
      </c>
      <c r="AN39" s="1693">
        <v>183908</v>
      </c>
      <c r="AO39" s="1693">
        <v>179950</v>
      </c>
      <c r="AP39" s="1693">
        <v>151578</v>
      </c>
      <c r="AQ39" s="1693">
        <v>130519</v>
      </c>
      <c r="AR39" s="1693">
        <v>108989</v>
      </c>
      <c r="AS39" s="1693"/>
      <c r="AT39" s="1890" t="s">
        <v>142</v>
      </c>
      <c r="AU39" s="1891">
        <v>2016</v>
      </c>
      <c r="AV39" s="1892">
        <v>2015</v>
      </c>
      <c r="AW39" s="1893" t="s">
        <v>1371</v>
      </c>
      <c r="AX39" s="1891">
        <v>2016</v>
      </c>
      <c r="AY39" s="1892">
        <v>2015</v>
      </c>
      <c r="AZ39" s="1893" t="s">
        <v>1371</v>
      </c>
      <c r="BA39" s="1891">
        <v>2016</v>
      </c>
      <c r="BB39" s="1892">
        <v>2015</v>
      </c>
      <c r="BC39" s="1893" t="s">
        <v>1371</v>
      </c>
      <c r="BD39" s="1891">
        <v>2016</v>
      </c>
      <c r="BE39" s="1892">
        <v>2015</v>
      </c>
      <c r="BF39" s="1893" t="s">
        <v>1371</v>
      </c>
      <c r="BG39" s="1891">
        <v>2016</v>
      </c>
      <c r="BH39" s="1892">
        <v>2015</v>
      </c>
      <c r="BI39" s="1893" t="s">
        <v>1371</v>
      </c>
      <c r="BJ39" s="1894">
        <v>2016</v>
      </c>
      <c r="BK39" s="1895">
        <v>2015</v>
      </c>
      <c r="BL39" s="1893" t="s">
        <v>1371</v>
      </c>
      <c r="BM39" s="1891">
        <v>2016</v>
      </c>
      <c r="BN39" s="1892">
        <v>2015</v>
      </c>
      <c r="BO39" s="1893" t="s">
        <v>1371</v>
      </c>
      <c r="BP39" s="1652"/>
      <c r="BQ39" s="1651"/>
      <c r="BR39" s="1650"/>
    </row>
    <row r="40" spans="1:70" ht="13.5" customHeight="1" x14ac:dyDescent="0.2">
      <c r="A40" s="1649" t="s">
        <v>296</v>
      </c>
      <c r="B40" s="1648">
        <v>322.7</v>
      </c>
      <c r="C40" s="1597" t="s">
        <v>300</v>
      </c>
      <c r="D40" s="1648" t="s">
        <v>303</v>
      </c>
      <c r="E40" s="1648" t="s">
        <v>364</v>
      </c>
      <c r="F40" s="1648" t="s">
        <v>365</v>
      </c>
      <c r="G40" s="1693" t="s">
        <v>366</v>
      </c>
      <c r="H40" s="1648">
        <v>191</v>
      </c>
      <c r="I40" s="1693" t="s">
        <v>367</v>
      </c>
      <c r="J40" s="1693" t="s">
        <v>368</v>
      </c>
      <c r="K40" s="1693" t="s">
        <v>369</v>
      </c>
      <c r="L40" s="1635" t="s">
        <v>198</v>
      </c>
      <c r="M40" s="1721">
        <v>68636</v>
      </c>
      <c r="N40" s="1721">
        <v>79505</v>
      </c>
      <c r="O40" s="1721">
        <v>97340</v>
      </c>
      <c r="P40" s="1721">
        <v>65924</v>
      </c>
      <c r="Q40" s="1613">
        <v>114203</v>
      </c>
      <c r="R40" s="1613">
        <v>167390</v>
      </c>
      <c r="S40" s="1613">
        <v>95887</v>
      </c>
      <c r="T40" s="1613">
        <v>73043</v>
      </c>
      <c r="U40" s="1613">
        <v>85538</v>
      </c>
      <c r="V40" s="1613">
        <v>33023</v>
      </c>
      <c r="W40" s="2743" t="s">
        <v>1502</v>
      </c>
      <c r="X40" s="1693">
        <v>27554</v>
      </c>
      <c r="Y40" s="1613">
        <v>27360</v>
      </c>
      <c r="Z40" s="1613">
        <v>26958</v>
      </c>
      <c r="AA40" s="1613">
        <v>26716</v>
      </c>
      <c r="AB40" s="1613">
        <v>26516</v>
      </c>
      <c r="AC40" s="1613">
        <v>26744</v>
      </c>
      <c r="AD40" s="1613">
        <v>26878</v>
      </c>
      <c r="AE40" s="1613">
        <v>26240</v>
      </c>
      <c r="AF40" s="1613">
        <v>25588</v>
      </c>
      <c r="AG40" s="1613">
        <v>25548</v>
      </c>
      <c r="AH40" s="1636" t="s">
        <v>198</v>
      </c>
      <c r="AI40" s="1693">
        <v>68636</v>
      </c>
      <c r="AJ40" s="1693">
        <v>77400</v>
      </c>
      <c r="AK40" s="1693">
        <v>79505</v>
      </c>
      <c r="AL40" s="1693">
        <v>97340</v>
      </c>
      <c r="AM40" s="1693">
        <v>65924</v>
      </c>
      <c r="AN40" s="1693">
        <v>114203</v>
      </c>
      <c r="AO40" s="1693">
        <v>167390</v>
      </c>
      <c r="AP40" s="1693">
        <v>95887</v>
      </c>
      <c r="AQ40" s="1693">
        <v>73043</v>
      </c>
      <c r="AR40" s="1693">
        <v>85538</v>
      </c>
      <c r="AS40" s="1693"/>
      <c r="AT40" s="1896" t="s">
        <v>1370</v>
      </c>
      <c r="AU40" s="1749">
        <v>2112</v>
      </c>
      <c r="AV40" s="1629">
        <v>2162</v>
      </c>
      <c r="AW40" s="1774">
        <v>-2.2951193854730541E-2</v>
      </c>
      <c r="AX40" s="1749">
        <v>1110</v>
      </c>
      <c r="AY40" s="1629">
        <v>1215</v>
      </c>
      <c r="AZ40" s="1774">
        <v>-8.7912122205249396E-2</v>
      </c>
      <c r="BA40" s="1758">
        <v>830</v>
      </c>
      <c r="BB40" s="1629">
        <v>1018</v>
      </c>
      <c r="BC40" s="1897">
        <v>-0.18467583497053044</v>
      </c>
      <c r="BD40" s="1752">
        <v>112</v>
      </c>
      <c r="BE40" s="1761">
        <v>121</v>
      </c>
      <c r="BF40" s="1775">
        <v>-7.43801652892562E-2</v>
      </c>
      <c r="BG40" s="1756">
        <v>495.8</v>
      </c>
      <c r="BH40" s="1757">
        <v>385</v>
      </c>
      <c r="BI40" s="1774">
        <v>0.28779220779220782</v>
      </c>
      <c r="BJ40" s="1814">
        <v>67.199999999999818</v>
      </c>
      <c r="BK40" s="1898">
        <v>62</v>
      </c>
      <c r="BL40" s="1816">
        <v>8.3870967741932548E-2</v>
      </c>
      <c r="BM40" s="1758">
        <v>4727</v>
      </c>
      <c r="BN40" s="1629">
        <v>4963</v>
      </c>
      <c r="BO40" s="1775">
        <v>-4.7551883941164622E-2</v>
      </c>
      <c r="BP40" s="1647"/>
      <c r="BQ40" s="1647"/>
      <c r="BR40" s="1646"/>
    </row>
    <row r="41" spans="1:70" ht="20.25" customHeight="1" x14ac:dyDescent="0.2">
      <c r="A41" s="1636" t="s">
        <v>1369</v>
      </c>
      <c r="B41" s="1693">
        <v>50</v>
      </c>
      <c r="C41" s="1597">
        <v>47</v>
      </c>
      <c r="D41" s="1693">
        <v>49</v>
      </c>
      <c r="E41" s="1693">
        <v>51</v>
      </c>
      <c r="F41" s="1693">
        <v>51</v>
      </c>
      <c r="G41" s="1693">
        <v>55</v>
      </c>
      <c r="H41" s="1693">
        <v>52</v>
      </c>
      <c r="I41" s="1693">
        <v>50</v>
      </c>
      <c r="J41" s="1693">
        <v>53</v>
      </c>
      <c r="K41" s="1693">
        <v>52</v>
      </c>
      <c r="L41" s="1645" t="s">
        <v>200</v>
      </c>
      <c r="M41" s="1722">
        <v>2466</v>
      </c>
      <c r="N41" s="1722">
        <v>2594</v>
      </c>
      <c r="O41" s="1722">
        <v>3418</v>
      </c>
      <c r="P41" s="1722">
        <v>1734</v>
      </c>
      <c r="Q41" s="1613">
        <v>1940</v>
      </c>
      <c r="R41" s="1613">
        <v>1274</v>
      </c>
      <c r="S41" s="1613">
        <v>898</v>
      </c>
      <c r="T41" s="1613">
        <v>874</v>
      </c>
      <c r="U41" s="1613">
        <v>532</v>
      </c>
      <c r="V41" s="1613">
        <v>-323</v>
      </c>
      <c r="W41" s="1635" t="s">
        <v>1368</v>
      </c>
      <c r="X41" s="1613">
        <v>133</v>
      </c>
      <c r="Y41" s="1613">
        <v>136</v>
      </c>
      <c r="Z41" s="1613">
        <v>143</v>
      </c>
      <c r="AA41" s="1613">
        <v>143</v>
      </c>
      <c r="AB41" s="1613">
        <v>143</v>
      </c>
      <c r="AC41" s="1613">
        <v>147</v>
      </c>
      <c r="AD41" s="1613">
        <v>150</v>
      </c>
      <c r="AE41" s="1613">
        <v>152</v>
      </c>
      <c r="AF41" s="1613">
        <v>145</v>
      </c>
      <c r="AG41" s="1613">
        <v>153</v>
      </c>
      <c r="AH41" s="2685" t="s">
        <v>200</v>
      </c>
      <c r="AI41" s="1682">
        <v>2466</v>
      </c>
      <c r="AJ41" s="1682">
        <v>3678</v>
      </c>
      <c r="AK41" s="1682">
        <v>2594</v>
      </c>
      <c r="AL41" s="1682">
        <v>3418</v>
      </c>
      <c r="AM41" s="1660">
        <v>1734</v>
      </c>
      <c r="AN41" s="1693">
        <v>1940</v>
      </c>
      <c r="AO41" s="1693">
        <v>1274</v>
      </c>
      <c r="AP41" s="1693">
        <v>898</v>
      </c>
      <c r="AQ41" s="1693">
        <v>874</v>
      </c>
      <c r="AR41" s="1693">
        <v>532</v>
      </c>
      <c r="AS41" s="1693"/>
      <c r="AT41" s="1896" t="s">
        <v>129</v>
      </c>
      <c r="AU41" s="1749">
        <v>727</v>
      </c>
      <c r="AV41" s="1629">
        <v>791</v>
      </c>
      <c r="AW41" s="1774">
        <v>-8.0707413556231247E-2</v>
      </c>
      <c r="AX41" s="1749">
        <v>413</v>
      </c>
      <c r="AY41" s="1629">
        <v>432</v>
      </c>
      <c r="AZ41" s="1774">
        <v>-4.2141902582500924E-2</v>
      </c>
      <c r="BA41" s="1758">
        <v>629</v>
      </c>
      <c r="BB41" s="1629">
        <v>600</v>
      </c>
      <c r="BC41" s="1775">
        <v>4.8333333333333332E-2</v>
      </c>
      <c r="BD41" s="1760">
        <v>1521</v>
      </c>
      <c r="BE41" s="1761">
        <v>1437</v>
      </c>
      <c r="BF41" s="1775">
        <v>5.845511482254697E-2</v>
      </c>
      <c r="BG41" s="1756">
        <v>-14.401</v>
      </c>
      <c r="BH41" s="1757">
        <v>-14.2</v>
      </c>
      <c r="BI41" s="1774">
        <v>1.4154929577464826E-2</v>
      </c>
      <c r="BJ41" s="1758">
        <v>-37.59900000000016</v>
      </c>
      <c r="BK41" s="1899">
        <v>-15.800000000000182</v>
      </c>
      <c r="BL41" s="1816" t="s">
        <v>447</v>
      </c>
      <c r="BM41" s="1758">
        <v>3238</v>
      </c>
      <c r="BN41" s="1629">
        <v>3230</v>
      </c>
      <c r="BO41" s="1775">
        <v>2.4767801857585141E-3</v>
      </c>
      <c r="BP41" s="1629"/>
      <c r="BQ41" s="1629"/>
      <c r="BR41" s="62"/>
    </row>
    <row r="42" spans="1:70" ht="13.5" customHeight="1" x14ac:dyDescent="0.2">
      <c r="A42" s="1636" t="s">
        <v>1367</v>
      </c>
      <c r="B42" s="1693">
        <v>15</v>
      </c>
      <c r="C42" s="1574">
        <v>14</v>
      </c>
      <c r="D42" s="1713">
        <v>15</v>
      </c>
      <c r="E42" s="1713">
        <v>21</v>
      </c>
      <c r="F42" s="1713">
        <v>26</v>
      </c>
      <c r="G42" s="1713">
        <v>23</v>
      </c>
      <c r="H42" s="1713">
        <v>31</v>
      </c>
      <c r="I42" s="1713">
        <v>56</v>
      </c>
      <c r="J42" s="1713">
        <v>19</v>
      </c>
      <c r="K42" s="1713">
        <v>-3</v>
      </c>
      <c r="L42" s="1635" t="s">
        <v>371</v>
      </c>
      <c r="M42" s="1721">
        <v>487</v>
      </c>
      <c r="N42" s="1721">
        <v>225</v>
      </c>
      <c r="O42" s="1721">
        <v>368</v>
      </c>
      <c r="P42" s="1721">
        <v>303</v>
      </c>
      <c r="Q42" s="1613">
        <v>391</v>
      </c>
      <c r="R42" s="1613">
        <v>154</v>
      </c>
      <c r="S42" s="1613">
        <v>502</v>
      </c>
      <c r="T42" s="1613">
        <v>565</v>
      </c>
      <c r="U42" s="1613">
        <v>458</v>
      </c>
      <c r="V42" s="1613">
        <v>300</v>
      </c>
      <c r="W42" s="1635" t="s">
        <v>1359</v>
      </c>
      <c r="X42" s="1617">
        <v>216</v>
      </c>
      <c r="Y42" s="1617">
        <v>218</v>
      </c>
      <c r="Z42" s="1617">
        <v>221</v>
      </c>
      <c r="AA42" s="1617">
        <v>220</v>
      </c>
      <c r="AB42" s="1617">
        <v>222</v>
      </c>
      <c r="AC42" s="1617">
        <v>222</v>
      </c>
      <c r="AD42" s="1643">
        <v>225</v>
      </c>
      <c r="AE42" s="1643">
        <v>228</v>
      </c>
      <c r="AF42" s="1643">
        <v>220</v>
      </c>
      <c r="AG42" s="1643">
        <v>224</v>
      </c>
      <c r="AH42" s="1636" t="s">
        <v>371</v>
      </c>
      <c r="AI42" s="1693">
        <v>487</v>
      </c>
      <c r="AJ42" s="1693">
        <v>833</v>
      </c>
      <c r="AK42" s="1693">
        <v>225</v>
      </c>
      <c r="AL42" s="1693">
        <v>368</v>
      </c>
      <c r="AM42" s="1693">
        <v>303</v>
      </c>
      <c r="AN42" s="1693">
        <v>391</v>
      </c>
      <c r="AO42" s="1693">
        <v>154</v>
      </c>
      <c r="AP42" s="1693">
        <v>502</v>
      </c>
      <c r="AQ42" s="1693">
        <v>565</v>
      </c>
      <c r="AR42" s="1693">
        <v>458</v>
      </c>
      <c r="AS42" s="1693"/>
      <c r="AT42" s="1776" t="s">
        <v>161</v>
      </c>
      <c r="AU42" s="1749">
        <v>104</v>
      </c>
      <c r="AV42" s="1629">
        <v>106</v>
      </c>
      <c r="AW42" s="1774">
        <v>-2.1826685176618406E-2</v>
      </c>
      <c r="AX42" s="1749">
        <v>278</v>
      </c>
      <c r="AY42" s="1629">
        <v>285</v>
      </c>
      <c r="AZ42" s="1774">
        <v>-2.2568324922188153E-2</v>
      </c>
      <c r="BA42" s="1758">
        <v>803</v>
      </c>
      <c r="BB42" s="1629">
        <v>832</v>
      </c>
      <c r="BC42" s="1775">
        <v>-3.4855769230769232E-2</v>
      </c>
      <c r="BD42" s="1760">
        <v>352</v>
      </c>
      <c r="BE42" s="1761">
        <v>341</v>
      </c>
      <c r="BF42" s="1775">
        <v>3.2258064516129031E-2</v>
      </c>
      <c r="BG42" s="1756">
        <v>229.46</v>
      </c>
      <c r="BH42" s="1757">
        <v>92.9</v>
      </c>
      <c r="BI42" s="1774">
        <v>1.4699677072120558</v>
      </c>
      <c r="BJ42" s="1758">
        <v>-51.460000000000036</v>
      </c>
      <c r="BK42" s="1899">
        <v>-11.900000000000091</v>
      </c>
      <c r="BL42" s="1816" t="s">
        <v>447</v>
      </c>
      <c r="BM42" s="1758">
        <v>1715</v>
      </c>
      <c r="BN42" s="1629">
        <v>1645</v>
      </c>
      <c r="BO42" s="1775">
        <v>4.2553191489361701E-2</v>
      </c>
      <c r="BP42" s="1629"/>
      <c r="BQ42" s="1629"/>
      <c r="BR42" s="62"/>
    </row>
    <row r="43" spans="1:70" ht="13.5" customHeight="1" thickBot="1" x14ac:dyDescent="0.25">
      <c r="A43" s="1636" t="s">
        <v>1366</v>
      </c>
      <c r="B43" s="1648">
        <v>18.399999999999999</v>
      </c>
      <c r="C43" s="1714" t="s">
        <v>331</v>
      </c>
      <c r="D43" s="1648" t="s">
        <v>334</v>
      </c>
      <c r="E43" s="1693" t="s">
        <v>372</v>
      </c>
      <c r="F43" s="1693" t="s">
        <v>284</v>
      </c>
      <c r="G43" s="1693" t="s">
        <v>373</v>
      </c>
      <c r="H43" s="1693" t="s">
        <v>281</v>
      </c>
      <c r="I43" s="1693" t="s">
        <v>281</v>
      </c>
      <c r="J43" s="1648" t="s">
        <v>374</v>
      </c>
      <c r="K43" s="1648" t="s">
        <v>375</v>
      </c>
      <c r="L43" s="1635" t="s">
        <v>376</v>
      </c>
      <c r="M43" s="1721">
        <v>24413</v>
      </c>
      <c r="N43" s="1721">
        <v>25745</v>
      </c>
      <c r="O43" s="1721">
        <v>26973</v>
      </c>
      <c r="P43" s="1721">
        <v>24737</v>
      </c>
      <c r="Q43" s="1613">
        <v>24773</v>
      </c>
      <c r="R43" s="1613">
        <v>43368</v>
      </c>
      <c r="S43" s="1613">
        <v>38590</v>
      </c>
      <c r="T43" s="1613">
        <v>28589</v>
      </c>
      <c r="U43" s="1613">
        <v>17970</v>
      </c>
      <c r="V43" s="1613">
        <v>22860</v>
      </c>
      <c r="W43" s="1640" t="s">
        <v>1365</v>
      </c>
      <c r="X43" s="1610">
        <v>31596</v>
      </c>
      <c r="Y43" s="1610">
        <v>31307</v>
      </c>
      <c r="Z43" s="1610">
        <v>30996</v>
      </c>
      <c r="AA43" s="1610">
        <v>30399</v>
      </c>
      <c r="AB43" s="1610">
        <v>29815</v>
      </c>
      <c r="AC43" s="1610">
        <v>29821</v>
      </c>
      <c r="AD43" s="1610">
        <v>29719</v>
      </c>
      <c r="AE43" s="1610">
        <v>29588</v>
      </c>
      <c r="AF43" s="1610">
        <v>29643</v>
      </c>
      <c r="AG43" s="1610">
        <v>29771</v>
      </c>
      <c r="AH43" s="1636" t="s">
        <v>376</v>
      </c>
      <c r="AI43" s="1693">
        <v>24413</v>
      </c>
      <c r="AJ43" s="1693">
        <v>25481</v>
      </c>
      <c r="AK43" s="1693">
        <v>25745</v>
      </c>
      <c r="AL43" s="1693">
        <v>26973</v>
      </c>
      <c r="AM43" s="1693">
        <v>24737</v>
      </c>
      <c r="AN43" s="1693">
        <v>24773</v>
      </c>
      <c r="AO43" s="1693">
        <v>43368</v>
      </c>
      <c r="AP43" s="1693">
        <v>38590</v>
      </c>
      <c r="AQ43" s="1693">
        <v>28589</v>
      </c>
      <c r="AR43" s="1693">
        <v>17970</v>
      </c>
      <c r="AS43" s="1693"/>
      <c r="AT43" s="1896" t="s">
        <v>164</v>
      </c>
      <c r="AU43" s="1749">
        <v>1.88819715895107</v>
      </c>
      <c r="AV43" s="1629">
        <v>2.0590410822996899</v>
      </c>
      <c r="AW43" s="1774">
        <v>-8.2972566607465978E-2</v>
      </c>
      <c r="AX43" s="1749">
        <v>11.4113380034538</v>
      </c>
      <c r="AY43" s="1629">
        <v>9.6566945052652891</v>
      </c>
      <c r="AZ43" s="1774">
        <v>0.18170228924936949</v>
      </c>
      <c r="BA43" s="1758">
        <v>0</v>
      </c>
      <c r="BB43" s="1629">
        <v>0</v>
      </c>
      <c r="BC43" s="1775" t="s">
        <v>447</v>
      </c>
      <c r="BD43" s="1760">
        <v>0</v>
      </c>
      <c r="BE43" s="1761">
        <v>0</v>
      </c>
      <c r="BF43" s="1775" t="s">
        <v>447</v>
      </c>
      <c r="BG43" s="1756">
        <v>0.40702188000001893</v>
      </c>
      <c r="BH43" s="1757">
        <v>-1.0627000001072886E-4</v>
      </c>
      <c r="BI43" s="1774" t="s">
        <v>447</v>
      </c>
      <c r="BJ43" s="1758">
        <v>98.293442957595119</v>
      </c>
      <c r="BK43" s="1899">
        <v>27.284370682435032</v>
      </c>
      <c r="BL43" s="1816" t="s">
        <v>447</v>
      </c>
      <c r="BM43" s="1758">
        <v>112</v>
      </c>
      <c r="BN43" s="1629">
        <v>39</v>
      </c>
      <c r="BO43" s="1775">
        <v>1.8717948717948718</v>
      </c>
      <c r="BP43" s="1629"/>
      <c r="BQ43" s="1629"/>
      <c r="BR43" s="62"/>
    </row>
    <row r="44" spans="1:70" ht="13.5" customHeight="1" x14ac:dyDescent="0.2">
      <c r="A44" s="1636" t="s">
        <v>1364</v>
      </c>
      <c r="B44" s="1648">
        <v>20.7</v>
      </c>
      <c r="C44" s="1597" t="s">
        <v>341</v>
      </c>
      <c r="D44" s="1648" t="s">
        <v>344</v>
      </c>
      <c r="E44" s="1693" t="s">
        <v>334</v>
      </c>
      <c r="F44" s="1693" t="s">
        <v>285</v>
      </c>
      <c r="G44" s="1693" t="s">
        <v>348</v>
      </c>
      <c r="H44" s="1693" t="s">
        <v>349</v>
      </c>
      <c r="I44" s="1693" t="s">
        <v>349</v>
      </c>
      <c r="J44" s="1693" t="s">
        <v>317</v>
      </c>
      <c r="K44" s="1648" t="s">
        <v>378</v>
      </c>
      <c r="L44" s="1635" t="s">
        <v>379</v>
      </c>
      <c r="M44" s="1721">
        <v>1758</v>
      </c>
      <c r="N44" s="1721">
        <v>1805</v>
      </c>
      <c r="O44" s="1721">
        <v>1943</v>
      </c>
      <c r="P44" s="1721">
        <v>3677</v>
      </c>
      <c r="Q44" s="1613">
        <v>3903</v>
      </c>
      <c r="R44" s="1613">
        <v>3496</v>
      </c>
      <c r="S44" s="1613">
        <v>3390</v>
      </c>
      <c r="T44" s="1613">
        <v>3178</v>
      </c>
      <c r="U44" s="1613">
        <v>3278</v>
      </c>
      <c r="V44" s="1613">
        <v>2762</v>
      </c>
      <c r="W44" s="2743" t="s">
        <v>1503</v>
      </c>
      <c r="X44" s="1642">
        <v>26.3</v>
      </c>
      <c r="Y44" s="1642" t="s">
        <v>386</v>
      </c>
      <c r="Z44" s="1642" t="s">
        <v>387</v>
      </c>
      <c r="AA44" s="1642">
        <v>27</v>
      </c>
      <c r="AB44" s="1642">
        <v>25</v>
      </c>
      <c r="AC44" s="1617" t="s">
        <v>388</v>
      </c>
      <c r="AD44" s="1642" t="s">
        <v>389</v>
      </c>
      <c r="AE44" s="1641" t="s">
        <v>390</v>
      </c>
      <c r="AF44" s="1641" t="s">
        <v>391</v>
      </c>
      <c r="AG44" s="1641" t="s">
        <v>388</v>
      </c>
      <c r="AH44" s="1636" t="s">
        <v>379</v>
      </c>
      <c r="AI44" s="1693">
        <v>1758</v>
      </c>
      <c r="AJ44" s="1693">
        <v>1846</v>
      </c>
      <c r="AK44" s="1693">
        <v>1805</v>
      </c>
      <c r="AL44" s="1693">
        <v>1943</v>
      </c>
      <c r="AM44" s="1693">
        <v>3677</v>
      </c>
      <c r="AN44" s="1693">
        <v>3903</v>
      </c>
      <c r="AO44" s="1693">
        <v>3496</v>
      </c>
      <c r="AP44" s="1693">
        <v>3390</v>
      </c>
      <c r="AQ44" s="1693">
        <v>3178</v>
      </c>
      <c r="AR44" s="1693">
        <v>3278</v>
      </c>
      <c r="AS44" s="1693"/>
      <c r="AT44" s="1776" t="s">
        <v>168</v>
      </c>
      <c r="AU44" s="1762">
        <v>5.11180284104893</v>
      </c>
      <c r="AV44" s="1629">
        <v>-1.0590410822996899</v>
      </c>
      <c r="AW44" s="1774" t="s">
        <v>447</v>
      </c>
      <c r="AX44" s="1762">
        <v>20.5886619965462</v>
      </c>
      <c r="AY44" s="1629">
        <v>27.343305494734711</v>
      </c>
      <c r="AZ44" s="1774">
        <v>-0.24703097800261201</v>
      </c>
      <c r="BA44" s="1758">
        <v>0</v>
      </c>
      <c r="BB44" s="1629">
        <v>2</v>
      </c>
      <c r="BC44" s="1775">
        <v>-1</v>
      </c>
      <c r="BD44" s="1760">
        <v>19</v>
      </c>
      <c r="BE44" s="1761">
        <v>30</v>
      </c>
      <c r="BF44" s="1775">
        <v>-0.36666666666666664</v>
      </c>
      <c r="BG44" s="1756">
        <v>0.21912445898920685</v>
      </c>
      <c r="BH44" s="1757">
        <v>17.533525777756033</v>
      </c>
      <c r="BI44" s="1774">
        <v>-0.98750254445302732</v>
      </c>
      <c r="BJ44" s="1758">
        <v>90.080410703415652</v>
      </c>
      <c r="BK44" s="1899">
        <v>187.18220980980894</v>
      </c>
      <c r="BL44" s="1816">
        <v>-0.51875549073309879</v>
      </c>
      <c r="BM44" s="1758">
        <v>135</v>
      </c>
      <c r="BN44" s="1629">
        <v>263</v>
      </c>
      <c r="BO44" s="1775">
        <v>-0.48669201520912547</v>
      </c>
      <c r="BP44" s="1629"/>
      <c r="BQ44" s="1629"/>
      <c r="BR44" s="62"/>
    </row>
    <row r="45" spans="1:70" ht="13.5" customHeight="1" thickBot="1" x14ac:dyDescent="0.25">
      <c r="A45" s="1636" t="s">
        <v>1363</v>
      </c>
      <c r="B45" s="1648">
        <v>24.7</v>
      </c>
      <c r="C45" s="1597" t="s">
        <v>358</v>
      </c>
      <c r="D45" s="1648" t="s">
        <v>380</v>
      </c>
      <c r="E45" s="1693" t="s">
        <v>381</v>
      </c>
      <c r="F45" s="1693" t="s">
        <v>382</v>
      </c>
      <c r="G45" s="1693" t="s">
        <v>280</v>
      </c>
      <c r="H45" s="1693" t="s">
        <v>280</v>
      </c>
      <c r="I45" s="1693" t="s">
        <v>280</v>
      </c>
      <c r="J45" s="1693" t="s">
        <v>383</v>
      </c>
      <c r="K45" s="1693" t="s">
        <v>384</v>
      </c>
      <c r="L45" s="1635" t="s">
        <v>385</v>
      </c>
      <c r="M45" s="1721">
        <v>830</v>
      </c>
      <c r="N45" s="1721">
        <v>1028</v>
      </c>
      <c r="O45" s="1721">
        <v>983</v>
      </c>
      <c r="P45" s="1721">
        <v>935</v>
      </c>
      <c r="Q45" s="1613">
        <v>976</v>
      </c>
      <c r="R45" s="1613">
        <v>1018</v>
      </c>
      <c r="S45" s="1613">
        <v>885</v>
      </c>
      <c r="T45" s="1613">
        <v>870</v>
      </c>
      <c r="U45" s="1613">
        <v>1053</v>
      </c>
      <c r="V45" s="1613">
        <v>703</v>
      </c>
      <c r="W45" s="1640" t="s">
        <v>1353</v>
      </c>
      <c r="X45" s="1638">
        <v>15.5</v>
      </c>
      <c r="Y45" s="1638" t="s">
        <v>393</v>
      </c>
      <c r="Z45" s="1639" t="s">
        <v>394</v>
      </c>
      <c r="AA45" s="1639" t="s">
        <v>395</v>
      </c>
      <c r="AB45" s="2776" t="s">
        <v>0</v>
      </c>
      <c r="AC45" s="1638" t="s">
        <v>396</v>
      </c>
      <c r="AD45" s="1638" t="s">
        <v>397</v>
      </c>
      <c r="AE45" s="1638" t="s">
        <v>328</v>
      </c>
      <c r="AF45" s="1638" t="s">
        <v>285</v>
      </c>
      <c r="AG45" s="1638" t="s">
        <v>398</v>
      </c>
      <c r="AH45" s="1636" t="s">
        <v>385</v>
      </c>
      <c r="AI45" s="1693">
        <v>830</v>
      </c>
      <c r="AJ45" s="1693">
        <v>620</v>
      </c>
      <c r="AK45" s="1693">
        <v>1028</v>
      </c>
      <c r="AL45" s="1693">
        <v>983</v>
      </c>
      <c r="AM45" s="1693">
        <v>935</v>
      </c>
      <c r="AN45" s="1693">
        <v>976</v>
      </c>
      <c r="AO45" s="1693">
        <v>1018</v>
      </c>
      <c r="AP45" s="1693">
        <v>885</v>
      </c>
      <c r="AQ45" s="1693">
        <v>870</v>
      </c>
      <c r="AR45" s="1693">
        <v>1053</v>
      </c>
      <c r="AS45" s="1693"/>
      <c r="AT45" s="1900" t="s">
        <v>1362</v>
      </c>
      <c r="AU45" s="1764">
        <v>2950</v>
      </c>
      <c r="AV45" s="1622">
        <v>3060</v>
      </c>
      <c r="AW45" s="1779">
        <v>-3.6191109882665252E-2</v>
      </c>
      <c r="AX45" s="1764">
        <v>1833</v>
      </c>
      <c r="AY45" s="1622">
        <v>1969</v>
      </c>
      <c r="AZ45" s="1779">
        <v>-6.9250802599778366E-2</v>
      </c>
      <c r="BA45" s="1767">
        <v>2262</v>
      </c>
      <c r="BB45" s="1622">
        <v>2452</v>
      </c>
      <c r="BC45" s="1780">
        <v>-7.7487765089722674E-2</v>
      </c>
      <c r="BD45" s="1901">
        <v>2004</v>
      </c>
      <c r="BE45" s="1902">
        <v>1929</v>
      </c>
      <c r="BF45" s="1780">
        <v>3.8880248833592534E-2</v>
      </c>
      <c r="BG45" s="1771">
        <v>711.30000000000007</v>
      </c>
      <c r="BH45" s="1772">
        <v>481.1</v>
      </c>
      <c r="BI45" s="1779">
        <v>0.47848680108085645</v>
      </c>
      <c r="BJ45" s="1767">
        <v>166.70000000000073</v>
      </c>
      <c r="BK45" s="1903">
        <v>248.89999999999964</v>
      </c>
      <c r="BL45" s="1904">
        <v>-0.33025311370027732</v>
      </c>
      <c r="BM45" s="1767">
        <v>9927</v>
      </c>
      <c r="BN45" s="1622">
        <v>10140</v>
      </c>
      <c r="BO45" s="1780">
        <v>-2.1005917159763313E-2</v>
      </c>
      <c r="BP45" s="1629"/>
      <c r="BQ45" s="1629"/>
      <c r="BR45" s="62"/>
    </row>
    <row r="46" spans="1:70" ht="13.5" customHeight="1" x14ac:dyDescent="0.2">
      <c r="A46" s="1636" t="s">
        <v>1361</v>
      </c>
      <c r="B46" s="1693">
        <v>27554</v>
      </c>
      <c r="C46" s="1693">
        <v>26516</v>
      </c>
      <c r="D46" s="1693">
        <v>25588</v>
      </c>
      <c r="E46" s="1693">
        <v>24444</v>
      </c>
      <c r="F46" s="1693">
        <v>23953</v>
      </c>
      <c r="G46" s="1693">
        <v>22641</v>
      </c>
      <c r="H46" s="1693">
        <v>21049</v>
      </c>
      <c r="I46" s="1693">
        <v>19577</v>
      </c>
      <c r="J46" s="1693">
        <v>15760</v>
      </c>
      <c r="K46" s="1693">
        <v>14230</v>
      </c>
      <c r="L46" s="1635" t="s">
        <v>392</v>
      </c>
      <c r="M46" s="1721">
        <v>306</v>
      </c>
      <c r="N46" s="1721">
        <v>415</v>
      </c>
      <c r="O46" s="1721">
        <v>305</v>
      </c>
      <c r="P46" s="1721">
        <v>177</v>
      </c>
      <c r="Q46" s="1613">
        <v>389</v>
      </c>
      <c r="R46" s="1613">
        <v>483</v>
      </c>
      <c r="S46" s="1613">
        <v>581</v>
      </c>
      <c r="T46" s="1613">
        <v>309</v>
      </c>
      <c r="U46" s="1613">
        <v>143</v>
      </c>
      <c r="V46" s="1613">
        <v>73</v>
      </c>
      <c r="W46" s="2799" t="s">
        <v>1351</v>
      </c>
      <c r="X46" s="2800"/>
      <c r="Y46" s="2800"/>
      <c r="Z46" s="2800"/>
      <c r="AA46" s="2800"/>
      <c r="AB46" s="2800"/>
      <c r="AC46" s="2800"/>
      <c r="AD46" s="2800"/>
      <c r="AE46" s="2800"/>
      <c r="AF46" s="2800"/>
      <c r="AG46" s="2800"/>
      <c r="AH46" s="1636" t="s">
        <v>392</v>
      </c>
      <c r="AI46" s="1693">
        <v>306</v>
      </c>
      <c r="AJ46" s="1693">
        <v>345</v>
      </c>
      <c r="AK46" s="1693">
        <v>415</v>
      </c>
      <c r="AL46" s="1693">
        <v>305</v>
      </c>
      <c r="AM46" s="1693">
        <v>177</v>
      </c>
      <c r="AN46" s="1693">
        <v>389</v>
      </c>
      <c r="AO46" s="1693">
        <v>483</v>
      </c>
      <c r="AP46" s="1693">
        <v>581</v>
      </c>
      <c r="AQ46" s="1693">
        <v>309</v>
      </c>
      <c r="AR46" s="1693">
        <v>143</v>
      </c>
      <c r="AS46" s="1693"/>
      <c r="AT46" s="1776" t="s">
        <v>183</v>
      </c>
      <c r="AU46" s="1749">
        <v>-854</v>
      </c>
      <c r="AV46" s="1629">
        <v>-899</v>
      </c>
      <c r="AW46" s="1774">
        <v>-5.0598363679945933E-2</v>
      </c>
      <c r="AX46" s="1749">
        <v>-486</v>
      </c>
      <c r="AY46" s="1629">
        <v>-521</v>
      </c>
      <c r="AZ46" s="1774">
        <v>-6.6584065323224348E-2</v>
      </c>
      <c r="BA46" s="1758">
        <v>-625</v>
      </c>
      <c r="BB46" s="1629">
        <v>-649</v>
      </c>
      <c r="BC46" s="1775">
        <v>-3.6979969183359017E-2</v>
      </c>
      <c r="BD46" s="1760">
        <v>-500</v>
      </c>
      <c r="BE46" s="1761">
        <v>-501</v>
      </c>
      <c r="BF46" s="1775">
        <v>-1.996007984031936E-3</v>
      </c>
      <c r="BG46" s="1756">
        <v>-286</v>
      </c>
      <c r="BH46" s="1757">
        <v>-237</v>
      </c>
      <c r="BI46" s="1774">
        <v>0.20675105485232068</v>
      </c>
      <c r="BJ46" s="1758">
        <v>-175</v>
      </c>
      <c r="BK46" s="1899">
        <v>-456</v>
      </c>
      <c r="BL46" s="1816">
        <v>-0.61622807017543857</v>
      </c>
      <c r="BM46" s="1758">
        <v>-2926</v>
      </c>
      <c r="BN46" s="1629">
        <v>-3263</v>
      </c>
      <c r="BO46" s="1775">
        <v>-0.10327919092859332</v>
      </c>
      <c r="BP46" s="1622"/>
      <c r="BQ46" s="1622"/>
      <c r="BR46" s="64"/>
    </row>
    <row r="47" spans="1:70" ht="13.5" customHeight="1" x14ac:dyDescent="0.2">
      <c r="A47" s="1637" t="s">
        <v>1360</v>
      </c>
      <c r="B47" s="1713">
        <v>133</v>
      </c>
      <c r="C47" s="1574">
        <v>143</v>
      </c>
      <c r="D47" s="1693">
        <v>146</v>
      </c>
      <c r="E47" s="1693">
        <v>155</v>
      </c>
      <c r="F47" s="1693">
        <v>168</v>
      </c>
      <c r="G47" s="1693">
        <v>185</v>
      </c>
      <c r="H47" s="1693">
        <v>185</v>
      </c>
      <c r="I47" s="1693">
        <v>172</v>
      </c>
      <c r="J47" s="1693">
        <v>169</v>
      </c>
      <c r="K47" s="1693">
        <v>171</v>
      </c>
      <c r="L47" s="1635" t="s">
        <v>399</v>
      </c>
      <c r="M47" s="1721">
        <v>302</v>
      </c>
      <c r="N47" s="1721">
        <v>329</v>
      </c>
      <c r="O47" s="1721">
        <v>540</v>
      </c>
      <c r="P47" s="1721">
        <v>334</v>
      </c>
      <c r="Q47" s="1613">
        <v>469</v>
      </c>
      <c r="R47" s="1613">
        <v>325</v>
      </c>
      <c r="S47" s="1613">
        <v>337</v>
      </c>
      <c r="T47" s="1613">
        <v>394</v>
      </c>
      <c r="U47" s="1613">
        <v>340</v>
      </c>
      <c r="V47" s="1613">
        <v>462</v>
      </c>
      <c r="W47" s="2801"/>
      <c r="X47" s="2801"/>
      <c r="Y47" s="2801"/>
      <c r="Z47" s="2801"/>
      <c r="AA47" s="2801"/>
      <c r="AB47" s="2801"/>
      <c r="AC47" s="2801"/>
      <c r="AD47" s="2801"/>
      <c r="AE47" s="2801"/>
      <c r="AF47" s="2801"/>
      <c r="AG47" s="2801"/>
      <c r="AH47" s="1636" t="s">
        <v>399</v>
      </c>
      <c r="AI47" s="1693">
        <v>302</v>
      </c>
      <c r="AJ47" s="1693">
        <v>492</v>
      </c>
      <c r="AK47" s="1693">
        <v>329</v>
      </c>
      <c r="AL47" s="1693">
        <v>540</v>
      </c>
      <c r="AM47" s="1693">
        <v>334</v>
      </c>
      <c r="AN47" s="1693">
        <v>469</v>
      </c>
      <c r="AO47" s="1693">
        <v>325</v>
      </c>
      <c r="AP47" s="1693">
        <v>337</v>
      </c>
      <c r="AQ47" s="1693">
        <v>394</v>
      </c>
      <c r="AR47" s="1693">
        <v>340</v>
      </c>
      <c r="AS47" s="1693"/>
      <c r="AT47" s="1776" t="s">
        <v>189</v>
      </c>
      <c r="AU47" s="1749">
        <v>-881</v>
      </c>
      <c r="AV47" s="1629">
        <v>-846</v>
      </c>
      <c r="AW47" s="1774" t="s">
        <v>447</v>
      </c>
      <c r="AX47" s="1749">
        <v>-424</v>
      </c>
      <c r="AY47" s="1629">
        <v>-391</v>
      </c>
      <c r="AZ47" s="1774" t="s">
        <v>447</v>
      </c>
      <c r="BA47" s="1758">
        <v>-270</v>
      </c>
      <c r="BB47" s="1629">
        <v>-285</v>
      </c>
      <c r="BC47" s="1775">
        <v>-5.2631578947368418E-2</v>
      </c>
      <c r="BD47" s="1760">
        <v>-295</v>
      </c>
      <c r="BE47" s="1761">
        <v>-295</v>
      </c>
      <c r="BF47" s="1775">
        <v>0</v>
      </c>
      <c r="BG47" s="1756">
        <v>57.169999999999995</v>
      </c>
      <c r="BH47" s="1757">
        <v>139.64999999999998</v>
      </c>
      <c r="BI47" s="1774">
        <v>-0.59061940565699966</v>
      </c>
      <c r="BJ47" s="1758">
        <v>166.82999999999993</v>
      </c>
      <c r="BK47" s="1899">
        <v>192.34999999999991</v>
      </c>
      <c r="BL47" s="1816">
        <v>-0.13267481154146085</v>
      </c>
      <c r="BM47" s="1758">
        <v>-1646</v>
      </c>
      <c r="BN47" s="1629">
        <v>-1485</v>
      </c>
      <c r="BO47" s="1775">
        <v>0.10841750841750841</v>
      </c>
      <c r="BP47" s="1629"/>
      <c r="BQ47" s="1629"/>
      <c r="BR47" s="62"/>
    </row>
    <row r="48" spans="1:70" ht="13.5" customHeight="1" x14ac:dyDescent="0.2">
      <c r="A48" s="1636" t="s">
        <v>1359</v>
      </c>
      <c r="B48" s="1693">
        <v>216</v>
      </c>
      <c r="C48" s="1597">
        <v>222</v>
      </c>
      <c r="D48" s="1597">
        <v>220</v>
      </c>
      <c r="E48" s="1597">
        <v>209</v>
      </c>
      <c r="F48" s="1597">
        <v>215</v>
      </c>
      <c r="G48" s="1597">
        <v>224</v>
      </c>
      <c r="H48" s="1597">
        <v>215</v>
      </c>
      <c r="I48" s="1597">
        <v>192</v>
      </c>
      <c r="J48" s="1597">
        <v>213</v>
      </c>
      <c r="K48" s="1597">
        <v>205</v>
      </c>
      <c r="L48" s="1635" t="s">
        <v>400</v>
      </c>
      <c r="M48" s="1721">
        <v>10459</v>
      </c>
      <c r="N48" s="1721">
        <v>9200</v>
      </c>
      <c r="O48" s="1721">
        <v>7942</v>
      </c>
      <c r="P48" s="1721">
        <v>6545</v>
      </c>
      <c r="Q48" s="1613">
        <v>7797</v>
      </c>
      <c r="R48" s="1613">
        <v>6503</v>
      </c>
      <c r="S48" s="1613">
        <v>7761</v>
      </c>
      <c r="T48" s="1613">
        <v>7185</v>
      </c>
      <c r="U48" s="1613">
        <v>8209</v>
      </c>
      <c r="V48" s="1613">
        <v>7556</v>
      </c>
      <c r="W48" s="1606" t="s">
        <v>1350</v>
      </c>
      <c r="X48" s="1606"/>
      <c r="Y48" s="1616"/>
      <c r="Z48" s="1616"/>
      <c r="AA48" s="1616"/>
      <c r="AB48" s="1616"/>
      <c r="AC48" s="1616"/>
      <c r="AD48" s="1616"/>
      <c r="AE48" s="1612"/>
      <c r="AF48" s="1612"/>
      <c r="AH48" s="1636" t="s">
        <v>400</v>
      </c>
      <c r="AI48" s="1693">
        <v>10459</v>
      </c>
      <c r="AJ48" s="1693">
        <v>10096</v>
      </c>
      <c r="AK48" s="1693">
        <v>9200</v>
      </c>
      <c r="AL48" s="1693">
        <v>7942</v>
      </c>
      <c r="AM48" s="1693">
        <v>6545</v>
      </c>
      <c r="AN48" s="1693">
        <v>7797</v>
      </c>
      <c r="AO48" s="1693">
        <v>6503</v>
      </c>
      <c r="AP48" s="1693">
        <v>7761</v>
      </c>
      <c r="AQ48" s="1693">
        <v>7185</v>
      </c>
      <c r="AR48" s="1693">
        <v>8209</v>
      </c>
      <c r="AS48" s="1693"/>
      <c r="AT48" s="1896" t="s">
        <v>1358</v>
      </c>
      <c r="AU48" s="1749">
        <v>-49.875379134040301</v>
      </c>
      <c r="AV48" s="1629">
        <v>-54.454949489920601</v>
      </c>
      <c r="AW48" s="1774">
        <v>-8.4098330799626586E-2</v>
      </c>
      <c r="AX48" s="1749">
        <v>-30.941418227002302</v>
      </c>
      <c r="AY48" s="1629">
        <v>-24.008062054025999</v>
      </c>
      <c r="AZ48" s="1774">
        <v>0.28879282956591756</v>
      </c>
      <c r="BA48" s="1758">
        <v>-20</v>
      </c>
      <c r="BB48" s="1629">
        <v>-19</v>
      </c>
      <c r="BC48" s="1775">
        <v>5.2631578947368418E-2</v>
      </c>
      <c r="BD48" s="1752">
        <v>-9</v>
      </c>
      <c r="BE48" s="1905">
        <v>-5</v>
      </c>
      <c r="BF48" s="1775">
        <v>0.8</v>
      </c>
      <c r="BG48" s="1756">
        <v>-62</v>
      </c>
      <c r="BH48" s="1757">
        <v>-44</v>
      </c>
      <c r="BI48" s="1774">
        <v>0.40909090909090912</v>
      </c>
      <c r="BJ48" s="1758">
        <v>-56.183202638957397</v>
      </c>
      <c r="BK48" s="1899">
        <v>-62.536988456053393</v>
      </c>
      <c r="BL48" s="1816">
        <v>-0.10160044437638681</v>
      </c>
      <c r="BM48" s="1776">
        <v>-228</v>
      </c>
      <c r="BN48" s="1629">
        <v>-209</v>
      </c>
      <c r="BO48" s="1775">
        <v>9.0909090909090912E-2</v>
      </c>
      <c r="BP48" s="1629"/>
      <c r="BQ48" s="1629"/>
      <c r="BR48" s="62"/>
    </row>
    <row r="49" spans="1:70" ht="13.5" customHeight="1" thickBot="1" x14ac:dyDescent="0.25">
      <c r="A49" s="1634" t="s">
        <v>1357</v>
      </c>
      <c r="B49" s="1715">
        <v>31596</v>
      </c>
      <c r="C49" s="1716">
        <v>29815</v>
      </c>
      <c r="D49" s="1716">
        <v>29643</v>
      </c>
      <c r="E49" s="1716">
        <v>29429</v>
      </c>
      <c r="F49" s="1716">
        <v>29491</v>
      </c>
      <c r="G49" s="1716">
        <v>33068</v>
      </c>
      <c r="H49" s="1716">
        <v>33809</v>
      </c>
      <c r="I49" s="1716">
        <v>33347</v>
      </c>
      <c r="J49" s="1716">
        <v>34008</v>
      </c>
      <c r="K49" s="1716">
        <v>31721</v>
      </c>
      <c r="L49" s="1633" t="s">
        <v>402</v>
      </c>
      <c r="M49" s="1724">
        <v>4888</v>
      </c>
      <c r="N49" s="1724" t="s">
        <v>214</v>
      </c>
      <c r="O49" s="1724" t="s">
        <v>214</v>
      </c>
      <c r="P49" s="1724">
        <v>4198</v>
      </c>
      <c r="Q49" s="1610" t="s">
        <v>214</v>
      </c>
      <c r="R49" s="1610" t="s">
        <v>214</v>
      </c>
      <c r="S49" s="1610" t="s">
        <v>214</v>
      </c>
      <c r="T49" s="1610" t="s">
        <v>214</v>
      </c>
      <c r="U49" s="1610" t="s">
        <v>214</v>
      </c>
      <c r="V49" s="1610" t="s">
        <v>214</v>
      </c>
      <c r="W49" s="1606" t="s">
        <v>1348</v>
      </c>
      <c r="X49" s="1606"/>
      <c r="Y49" s="1616"/>
      <c r="Z49" s="1616"/>
      <c r="AA49" s="1616"/>
      <c r="AB49" s="1616"/>
      <c r="AC49" s="1616"/>
      <c r="AD49" s="1616"/>
      <c r="AE49" s="1612"/>
      <c r="AF49" s="1612"/>
      <c r="AG49" s="1617"/>
      <c r="AH49" s="2703" t="s">
        <v>402</v>
      </c>
      <c r="AI49" s="2698">
        <v>4888</v>
      </c>
      <c r="AJ49" s="2704">
        <v>4432</v>
      </c>
      <c r="AK49" s="2704" t="s">
        <v>214</v>
      </c>
      <c r="AL49" s="2704" t="s">
        <v>214</v>
      </c>
      <c r="AM49" s="2698">
        <v>4198</v>
      </c>
      <c r="AN49" s="2698" t="s">
        <v>214</v>
      </c>
      <c r="AO49" s="2698" t="s">
        <v>214</v>
      </c>
      <c r="AP49" s="2698" t="s">
        <v>214</v>
      </c>
      <c r="AQ49" s="2698" t="s">
        <v>214</v>
      </c>
      <c r="AR49" s="2698" t="s">
        <v>214</v>
      </c>
      <c r="AS49" s="2699"/>
      <c r="AT49" s="1900" t="s">
        <v>1356</v>
      </c>
      <c r="AU49" s="1777">
        <v>-1785</v>
      </c>
      <c r="AV49" s="1906">
        <v>-1799</v>
      </c>
      <c r="AW49" s="1779">
        <v>-8.0053665727341915E-3</v>
      </c>
      <c r="AX49" s="1777">
        <v>-941</v>
      </c>
      <c r="AY49" s="1906">
        <v>-936</v>
      </c>
      <c r="AZ49" s="1779">
        <v>4.7065138988524168E-3</v>
      </c>
      <c r="BA49" s="1767">
        <v>-915</v>
      </c>
      <c r="BB49" s="1622">
        <v>-953</v>
      </c>
      <c r="BC49" s="1780">
        <v>-3.9874081846799581E-2</v>
      </c>
      <c r="BD49" s="1901">
        <v>-804</v>
      </c>
      <c r="BE49" s="1902">
        <v>-801</v>
      </c>
      <c r="BF49" s="1780">
        <v>3.7453183520599251E-3</v>
      </c>
      <c r="BG49" s="1771">
        <v>-290.93</v>
      </c>
      <c r="BH49" s="1772">
        <v>-141.9</v>
      </c>
      <c r="BI49" s="1779">
        <v>1.050246652572234</v>
      </c>
      <c r="BJ49" s="1767">
        <v>-64.069999999999709</v>
      </c>
      <c r="BK49" s="1903">
        <v>-326.10000000000036</v>
      </c>
      <c r="BL49" s="1904">
        <v>-0.80352652560564353</v>
      </c>
      <c r="BM49" s="1767">
        <v>-4800</v>
      </c>
      <c r="BN49" s="1622">
        <v>-4957</v>
      </c>
      <c r="BO49" s="1780">
        <v>-3.1672382489408915E-2</v>
      </c>
      <c r="BP49" s="1632"/>
      <c r="BQ49" s="1629"/>
      <c r="BR49" s="62"/>
    </row>
    <row r="50" spans="1:70" ht="16.5" customHeight="1" x14ac:dyDescent="0.2">
      <c r="A50" s="1630" t="s">
        <v>1355</v>
      </c>
      <c r="B50" s="1648">
        <v>26.3</v>
      </c>
      <c r="C50" s="1714">
        <v>25</v>
      </c>
      <c r="D50" s="1714" t="s">
        <v>405</v>
      </c>
      <c r="E50" s="1714" t="s">
        <v>406</v>
      </c>
      <c r="F50" s="1714" t="s">
        <v>407</v>
      </c>
      <c r="G50" s="1714" t="s">
        <v>408</v>
      </c>
      <c r="H50" s="1714" t="s">
        <v>343</v>
      </c>
      <c r="I50" s="1714" t="s">
        <v>330</v>
      </c>
      <c r="J50" s="1714" t="s">
        <v>409</v>
      </c>
      <c r="K50" s="1714" t="s">
        <v>280</v>
      </c>
      <c r="L50" s="1631" t="s">
        <v>404</v>
      </c>
      <c r="M50" s="1725">
        <f>SUM(M35:M49)</f>
        <v>583249</v>
      </c>
      <c r="N50" s="1725">
        <f>SUM(N35:N49)</f>
        <v>615836</v>
      </c>
      <c r="O50" s="1725">
        <f>SUM(O35:O49)</f>
        <v>639505</v>
      </c>
      <c r="P50" s="1725">
        <v>601225</v>
      </c>
      <c r="Q50" s="1600">
        <v>640173</v>
      </c>
      <c r="R50" s="1600">
        <v>690084</v>
      </c>
      <c r="S50" s="1600">
        <v>556301</v>
      </c>
      <c r="T50" s="1600">
        <v>485124</v>
      </c>
      <c r="U50" s="1600">
        <v>456271</v>
      </c>
      <c r="V50" s="1600">
        <v>371894</v>
      </c>
      <c r="W50" s="1606" t="s">
        <v>1347</v>
      </c>
      <c r="X50" s="1606"/>
      <c r="Y50" s="1616"/>
      <c r="Z50" s="1616"/>
      <c r="AA50" s="1616"/>
      <c r="AB50" s="1616"/>
      <c r="AC50" s="1616"/>
      <c r="AD50" s="1616"/>
      <c r="AE50" s="1612"/>
      <c r="AF50" s="1612"/>
      <c r="AG50" s="1615"/>
      <c r="AH50" s="1678" t="s">
        <v>404</v>
      </c>
      <c r="AI50" s="1666">
        <f>SUM(AI35:AI49)</f>
        <v>583249</v>
      </c>
      <c r="AJ50" s="1666">
        <f>SUM(AJ35:AJ49)</f>
        <v>626120</v>
      </c>
      <c r="AK50" s="1666">
        <f>SUM(AK35:AK49)</f>
        <v>615836</v>
      </c>
      <c r="AL50" s="1666">
        <f>SUM(AL35:AL49)</f>
        <v>639505</v>
      </c>
      <c r="AM50" s="1666">
        <v>601225</v>
      </c>
      <c r="AN50" s="1666">
        <v>640173</v>
      </c>
      <c r="AO50" s="1666">
        <v>690084</v>
      </c>
      <c r="AP50" s="1666">
        <v>556301</v>
      </c>
      <c r="AQ50" s="1666">
        <v>485124</v>
      </c>
      <c r="AR50" s="1666">
        <v>456271</v>
      </c>
      <c r="AS50" s="1666"/>
      <c r="AT50" s="1776" t="s">
        <v>201</v>
      </c>
      <c r="AU50" s="1749">
        <v>-62</v>
      </c>
      <c r="AV50" s="1629">
        <v>-145</v>
      </c>
      <c r="AW50" s="1774">
        <v>-0.57486302266159572</v>
      </c>
      <c r="AX50" s="1749">
        <v>-160</v>
      </c>
      <c r="AY50" s="1629">
        <v>-171</v>
      </c>
      <c r="AZ50" s="1774">
        <v>-6.3359828681168628E-2</v>
      </c>
      <c r="BA50" s="1758">
        <v>-279</v>
      </c>
      <c r="BB50" s="1629">
        <v>-158</v>
      </c>
      <c r="BC50" s="1775">
        <v>0.76582278481012656</v>
      </c>
      <c r="BD50" s="1760">
        <v>0</v>
      </c>
      <c r="BE50" s="1761">
        <v>-1</v>
      </c>
      <c r="BF50" s="1775">
        <v>-1</v>
      </c>
      <c r="BG50" s="1756">
        <v>0.19</v>
      </c>
      <c r="BH50" s="1757">
        <v>0</v>
      </c>
      <c r="BI50" s="1774" t="s">
        <v>447</v>
      </c>
      <c r="BJ50" s="1758">
        <v>-1.1899999999999977</v>
      </c>
      <c r="BK50" s="1899">
        <v>-4</v>
      </c>
      <c r="BL50" s="1816">
        <v>-0.70250000000000057</v>
      </c>
      <c r="BM50" s="1758">
        <v>-502</v>
      </c>
      <c r="BN50" s="1629">
        <v>-479</v>
      </c>
      <c r="BO50" s="1775">
        <v>4.8016701461377868E-2</v>
      </c>
      <c r="BP50" s="1622"/>
      <c r="BQ50" s="1622"/>
      <c r="BR50" s="64"/>
    </row>
    <row r="51" spans="1:70" ht="16.5" customHeight="1" thickBot="1" x14ac:dyDescent="0.25">
      <c r="A51" s="1628" t="s">
        <v>1353</v>
      </c>
      <c r="B51" s="1717">
        <v>13.4</v>
      </c>
      <c r="C51" s="1626">
        <v>14.8</v>
      </c>
      <c r="D51" s="1627" t="s">
        <v>410</v>
      </c>
      <c r="E51" s="1626"/>
      <c r="F51" s="1626"/>
      <c r="G51" s="1626"/>
      <c r="H51" s="1626"/>
      <c r="I51" s="1626"/>
      <c r="J51" s="1626"/>
      <c r="K51" s="1626"/>
      <c r="M51" s="1720"/>
      <c r="N51" s="1720"/>
      <c r="O51" s="1720"/>
      <c r="P51" s="1720"/>
      <c r="Q51" s="1566"/>
      <c r="R51" s="1566"/>
      <c r="S51" s="1566"/>
      <c r="T51" s="1566"/>
      <c r="U51" s="1566"/>
      <c r="V51" s="1566"/>
      <c r="W51" s="1606" t="s">
        <v>1346</v>
      </c>
      <c r="X51" s="1606"/>
      <c r="Y51" s="1606"/>
      <c r="Z51" s="1606"/>
      <c r="AA51" s="1606"/>
      <c r="AB51" s="1606"/>
      <c r="AC51" s="1606"/>
      <c r="AD51" s="1606"/>
      <c r="AE51" s="1612"/>
      <c r="AF51" s="1612"/>
      <c r="AH51" s="1569"/>
      <c r="AI51" s="1574"/>
      <c r="AJ51" s="1574"/>
      <c r="AK51" s="1574"/>
      <c r="AL51" s="1574"/>
      <c r="AM51" s="1574"/>
      <c r="AN51" s="1574"/>
      <c r="AO51" s="1574"/>
      <c r="AP51" s="1574"/>
      <c r="AQ51" s="1574"/>
      <c r="AR51" s="1574"/>
      <c r="AS51" s="1574"/>
      <c r="AT51" s="1759" t="s">
        <v>1354</v>
      </c>
      <c r="AU51" s="1785"/>
      <c r="AV51" s="1789"/>
      <c r="AW51" s="1787" t="s">
        <v>447</v>
      </c>
      <c r="AX51" s="1785"/>
      <c r="AY51" s="1789"/>
      <c r="AZ51" s="1787" t="s">
        <v>447</v>
      </c>
      <c r="BA51" s="1788"/>
      <c r="BB51" s="1789"/>
      <c r="BC51" s="1790" t="s">
        <v>447</v>
      </c>
      <c r="BD51" s="1791">
        <v>0</v>
      </c>
      <c r="BE51" s="1792">
        <v>0</v>
      </c>
      <c r="BF51" s="1790" t="s">
        <v>447</v>
      </c>
      <c r="BG51" s="1793">
        <v>-2.5</v>
      </c>
      <c r="BH51" s="1794">
        <v>-4</v>
      </c>
      <c r="BI51" s="1907">
        <v>-0.375</v>
      </c>
      <c r="BJ51" s="1788">
        <v>2.5</v>
      </c>
      <c r="BK51" s="1908">
        <v>4</v>
      </c>
      <c r="BL51" s="1909">
        <v>-0.375</v>
      </c>
      <c r="BM51" s="1788"/>
      <c r="BN51" s="1789"/>
      <c r="BO51" s="1790" t="s">
        <v>447</v>
      </c>
      <c r="BP51" s="1629"/>
      <c r="BQ51" s="1629"/>
      <c r="BR51" s="62"/>
    </row>
    <row r="52" spans="1:70" ht="16.5" customHeight="1" x14ac:dyDescent="0.2">
      <c r="A52" s="2799" t="s">
        <v>1351</v>
      </c>
      <c r="B52" s="2800"/>
      <c r="C52" s="2800"/>
      <c r="D52" s="2800"/>
      <c r="E52" s="2800"/>
      <c r="F52" s="2800"/>
      <c r="G52" s="2800"/>
      <c r="H52" s="2800"/>
      <c r="I52" s="2800"/>
      <c r="J52" s="2800"/>
      <c r="K52" s="2800"/>
      <c r="L52" s="1719" t="s">
        <v>411</v>
      </c>
      <c r="M52" s="1726"/>
      <c r="N52" s="1725"/>
      <c r="O52" s="1725"/>
      <c r="P52" s="1726"/>
      <c r="Q52" s="1613"/>
      <c r="R52" s="1613"/>
      <c r="S52" s="1613"/>
      <c r="T52" s="1613"/>
      <c r="U52" s="1613"/>
      <c r="V52" s="1613"/>
      <c r="W52" s="1606" t="s">
        <v>1345</v>
      </c>
      <c r="X52" s="1606"/>
      <c r="Y52" s="1606"/>
      <c r="Z52" s="1606"/>
      <c r="AA52" s="1606"/>
      <c r="AB52" s="1606"/>
      <c r="AC52" s="1606"/>
      <c r="AD52" s="1606"/>
      <c r="AE52" s="1574"/>
      <c r="AF52" s="1574"/>
      <c r="AG52" s="1574"/>
      <c r="AH52" s="1674" t="s">
        <v>411</v>
      </c>
      <c r="AI52" s="1667"/>
      <c r="AJ52" s="2697"/>
      <c r="AK52" s="1666"/>
      <c r="AL52" s="1666"/>
      <c r="AM52" s="1667"/>
      <c r="AN52" s="1693"/>
      <c r="AO52" s="1693"/>
      <c r="AP52" s="1693"/>
      <c r="AQ52" s="1693"/>
      <c r="AR52" s="1693"/>
      <c r="AS52" s="1693"/>
      <c r="AT52" s="1910" t="s">
        <v>202</v>
      </c>
      <c r="AU52" s="1806">
        <v>1103</v>
      </c>
      <c r="AV52" s="1807">
        <v>1116</v>
      </c>
      <c r="AW52" s="1799">
        <v>-1.1296042642888885E-2</v>
      </c>
      <c r="AX52" s="1806">
        <v>732</v>
      </c>
      <c r="AY52" s="1807">
        <v>862</v>
      </c>
      <c r="AZ52" s="1799">
        <v>-0.15091461712385268</v>
      </c>
      <c r="BA52" s="1806">
        <v>1068</v>
      </c>
      <c r="BB52" s="1807">
        <v>1341</v>
      </c>
      <c r="BC52" s="1799">
        <v>-0.20357941834451901</v>
      </c>
      <c r="BD52" s="1911">
        <v>1200</v>
      </c>
      <c r="BE52" s="1912">
        <v>1127</v>
      </c>
      <c r="BF52" s="1799">
        <v>6.4773735581188999E-2</v>
      </c>
      <c r="BG52" s="1803">
        <v>418.19030000000004</v>
      </c>
      <c r="BH52" s="1804">
        <v>335.101</v>
      </c>
      <c r="BI52" s="1799">
        <v>0.2479530052133537</v>
      </c>
      <c r="BJ52" s="1913">
        <v>103.80969999999979</v>
      </c>
      <c r="BK52" s="1914">
        <v>-77.100999999999658</v>
      </c>
      <c r="BL52" s="1799" t="s">
        <v>447</v>
      </c>
      <c r="BM52" s="1806">
        <v>4625</v>
      </c>
      <c r="BN52" s="1807">
        <v>4704</v>
      </c>
      <c r="BO52" s="1799">
        <v>-1.6794217687074831E-2</v>
      </c>
      <c r="BP52" s="1622"/>
      <c r="BQ52" s="1622"/>
      <c r="BR52" s="64"/>
    </row>
    <row r="53" spans="1:70" ht="13.5" customHeight="1" x14ac:dyDescent="0.2">
      <c r="A53" s="1606" t="s">
        <v>1350</v>
      </c>
      <c r="B53" s="1606"/>
      <c r="C53" s="1616"/>
      <c r="D53" s="1616"/>
      <c r="E53" s="1616"/>
      <c r="F53" s="1616"/>
      <c r="G53" s="1616"/>
      <c r="H53" s="1616"/>
      <c r="I53" s="1612"/>
      <c r="J53" s="1718"/>
      <c r="K53" s="1718"/>
      <c r="M53" s="1720"/>
      <c r="N53" s="1727"/>
      <c r="O53" s="1727"/>
      <c r="P53" s="1720"/>
      <c r="Q53" s="1566"/>
      <c r="R53" s="1566"/>
      <c r="S53" s="1566"/>
      <c r="T53" s="1566"/>
      <c r="U53" s="1566"/>
      <c r="V53" s="1566"/>
      <c r="W53" s="1606" t="s">
        <v>1343</v>
      </c>
      <c r="X53" s="1605"/>
      <c r="Y53" s="1604"/>
      <c r="Z53" s="1603"/>
      <c r="AA53" s="1603"/>
      <c r="AB53" s="1602"/>
      <c r="AC53" s="1602"/>
      <c r="AD53" s="1602"/>
      <c r="AE53" s="1602"/>
      <c r="AF53" s="1602"/>
      <c r="AG53" s="1602"/>
      <c r="AH53" s="1569"/>
      <c r="AI53" s="1574"/>
      <c r="AJ53" s="1574"/>
      <c r="AK53" s="1713"/>
      <c r="AL53" s="1713"/>
      <c r="AM53" s="1574"/>
      <c r="AN53" s="1574"/>
      <c r="AO53" s="1574"/>
      <c r="AP53" s="1574"/>
      <c r="AQ53" s="1574"/>
      <c r="AR53" s="1574"/>
      <c r="AS53" s="1574"/>
      <c r="AT53" s="1827" t="s">
        <v>530</v>
      </c>
      <c r="AU53" s="1828">
        <v>60.5</v>
      </c>
      <c r="AV53" s="1629">
        <v>58.8</v>
      </c>
      <c r="AW53" s="1774"/>
      <c r="AX53" s="1828">
        <v>51.3</v>
      </c>
      <c r="AY53" s="1629">
        <v>47.5</v>
      </c>
      <c r="AZ53" s="1915"/>
      <c r="BA53" s="1916">
        <v>40.450928381962861</v>
      </c>
      <c r="BB53" s="1916">
        <v>38.866231647634585</v>
      </c>
      <c r="BC53" s="1775"/>
      <c r="BD53" s="1813">
        <v>40.119760479041915</v>
      </c>
      <c r="BE53" s="1813">
        <v>41.524105754276832</v>
      </c>
      <c r="BF53" s="1775"/>
      <c r="BG53" s="1917">
        <v>40.90116687754815</v>
      </c>
      <c r="BH53" s="1815">
        <v>29.494907503637496</v>
      </c>
      <c r="BI53" s="1774"/>
      <c r="BJ53" s="1918" t="s">
        <v>214</v>
      </c>
      <c r="BK53" s="1919" t="s">
        <v>214</v>
      </c>
      <c r="BL53" s="1816"/>
      <c r="BM53" s="68">
        <v>50.1</v>
      </c>
      <c r="BN53" s="68">
        <v>47</v>
      </c>
      <c r="BO53" s="1775">
        <v>6.5957446808510664E-2</v>
      </c>
      <c r="BP53" s="68"/>
      <c r="BQ53" s="68"/>
      <c r="BR53" s="62"/>
    </row>
    <row r="54" spans="1:70" ht="13.5" customHeight="1" x14ac:dyDescent="0.2">
      <c r="A54" s="1606" t="s">
        <v>1348</v>
      </c>
      <c r="B54" s="1606"/>
      <c r="C54" s="1616"/>
      <c r="D54" s="1616"/>
      <c r="E54" s="1616"/>
      <c r="F54" s="1616"/>
      <c r="G54" s="1616"/>
      <c r="H54" s="1616"/>
      <c r="I54" s="1612"/>
      <c r="J54" s="1612"/>
      <c r="K54" s="1566"/>
      <c r="L54" s="1614" t="s">
        <v>412</v>
      </c>
      <c r="M54" s="1728">
        <v>1</v>
      </c>
      <c r="N54" s="1721">
        <v>1</v>
      </c>
      <c r="O54" s="1721">
        <v>2</v>
      </c>
      <c r="P54" s="1728">
        <v>2</v>
      </c>
      <c r="Q54" s="1613">
        <v>5</v>
      </c>
      <c r="R54" s="1613">
        <v>86</v>
      </c>
      <c r="S54" s="1613">
        <v>84</v>
      </c>
      <c r="T54" s="1613">
        <v>80</v>
      </c>
      <c r="U54" s="1613">
        <v>78</v>
      </c>
      <c r="V54" s="1613">
        <v>78</v>
      </c>
      <c r="Y54" s="1564"/>
      <c r="Z54" s="1564"/>
      <c r="AA54" s="1564"/>
      <c r="AB54" s="1564"/>
      <c r="AC54" s="1564"/>
      <c r="AD54" s="1564"/>
      <c r="AE54" s="1564"/>
      <c r="AF54" s="1564"/>
      <c r="AG54" s="1564"/>
      <c r="AH54" s="1594" t="s">
        <v>412</v>
      </c>
      <c r="AI54" s="1597">
        <v>1</v>
      </c>
      <c r="AJ54" s="1597">
        <v>1</v>
      </c>
      <c r="AK54" s="1693">
        <v>1</v>
      </c>
      <c r="AL54" s="1693">
        <v>2</v>
      </c>
      <c r="AM54" s="1597">
        <v>2</v>
      </c>
      <c r="AN54" s="1693">
        <v>5</v>
      </c>
      <c r="AO54" s="1693">
        <v>86</v>
      </c>
      <c r="AP54" s="1693">
        <v>84</v>
      </c>
      <c r="AQ54" s="1693">
        <v>80</v>
      </c>
      <c r="AR54" s="1693">
        <v>78</v>
      </c>
      <c r="AS54" s="1693"/>
      <c r="AT54" s="1808" t="s">
        <v>454</v>
      </c>
      <c r="AU54" s="1809">
        <v>12.091840214173263</v>
      </c>
      <c r="AV54" s="1620">
        <v>12.175829789036596</v>
      </c>
      <c r="AW54" s="1920"/>
      <c r="AX54" s="1809">
        <v>9.2697827485427791</v>
      </c>
      <c r="AY54" s="1620">
        <v>12.708700566313592</v>
      </c>
      <c r="AZ54" s="1921"/>
      <c r="BA54" s="1810">
        <v>10</v>
      </c>
      <c r="BB54" s="1916">
        <v>13</v>
      </c>
      <c r="BC54" s="1921"/>
      <c r="BD54" s="1813">
        <v>36</v>
      </c>
      <c r="BE54" s="1813">
        <v>37</v>
      </c>
      <c r="BF54" s="1921"/>
      <c r="BG54" s="1821"/>
      <c r="BH54" s="1822"/>
      <c r="BI54" s="1920"/>
      <c r="BJ54" s="1821" t="s">
        <v>214</v>
      </c>
      <c r="BK54" s="1823" t="s">
        <v>214</v>
      </c>
      <c r="BL54" s="1922"/>
      <c r="BM54" s="1818">
        <v>13.4</v>
      </c>
      <c r="BN54" s="1620">
        <v>14.9</v>
      </c>
      <c r="BO54" s="1921"/>
      <c r="BP54" s="1620"/>
      <c r="BQ54" s="1620"/>
      <c r="BR54" s="86"/>
    </row>
    <row r="55" spans="1:70" ht="13.5" customHeight="1" x14ac:dyDescent="0.2">
      <c r="A55" s="1606" t="s">
        <v>1347</v>
      </c>
      <c r="B55" s="1606"/>
      <c r="C55" s="1616"/>
      <c r="D55" s="1616"/>
      <c r="E55" s="1616"/>
      <c r="F55" s="1616"/>
      <c r="G55" s="1616"/>
      <c r="H55" s="1616"/>
      <c r="I55" s="1612"/>
      <c r="J55" s="1612"/>
      <c r="K55" s="1617"/>
      <c r="L55" s="1614" t="s">
        <v>414</v>
      </c>
      <c r="M55" s="1721">
        <v>4050</v>
      </c>
      <c r="N55" s="1721">
        <v>4050</v>
      </c>
      <c r="O55" s="1721">
        <v>4050</v>
      </c>
      <c r="P55" s="1721">
        <v>4050</v>
      </c>
      <c r="Q55" s="1613">
        <v>4050</v>
      </c>
      <c r="R55" s="1613">
        <v>4047</v>
      </c>
      <c r="S55" s="1613">
        <v>4043</v>
      </c>
      <c r="T55" s="1613">
        <v>4037</v>
      </c>
      <c r="U55" s="1613">
        <v>2600</v>
      </c>
      <c r="V55" s="1613">
        <v>2597</v>
      </c>
      <c r="W55" s="1605"/>
      <c r="X55" s="1619"/>
      <c r="Y55" s="1608"/>
      <c r="Z55" s="1618"/>
      <c r="AA55" s="1618"/>
      <c r="AB55" s="1618"/>
      <c r="AC55" s="1618"/>
      <c r="AD55" s="1618"/>
      <c r="AE55" s="88"/>
      <c r="AF55" s="1608"/>
      <c r="AG55" s="1578"/>
      <c r="AH55" s="1594" t="s">
        <v>414</v>
      </c>
      <c r="AI55" s="1693">
        <v>4050</v>
      </c>
      <c r="AJ55" s="1693">
        <v>4050</v>
      </c>
      <c r="AK55" s="1693">
        <v>4050</v>
      </c>
      <c r="AL55" s="1693">
        <v>4050</v>
      </c>
      <c r="AM55" s="1693">
        <v>4050</v>
      </c>
      <c r="AN55" s="1693">
        <v>4050</v>
      </c>
      <c r="AO55" s="1693">
        <v>4047</v>
      </c>
      <c r="AP55" s="1693">
        <v>4043</v>
      </c>
      <c r="AQ55" s="1693">
        <v>4037</v>
      </c>
      <c r="AR55" s="1693">
        <v>2600</v>
      </c>
      <c r="AS55" s="1693"/>
      <c r="AT55" s="1808" t="s">
        <v>1349</v>
      </c>
      <c r="AU55" s="1809"/>
      <c r="AV55" s="1620"/>
      <c r="AW55" s="1920" t="s">
        <v>447</v>
      </c>
      <c r="AX55" s="1809"/>
      <c r="AY55" s="1620"/>
      <c r="AZ55" s="1921" t="s">
        <v>447</v>
      </c>
      <c r="BA55" s="1916">
        <v>11</v>
      </c>
      <c r="BB55" s="1916">
        <v>13</v>
      </c>
      <c r="BC55" s="1921">
        <v>-0.15384615384615385</v>
      </c>
      <c r="BD55" s="1813">
        <v>0</v>
      </c>
      <c r="BE55" s="1813">
        <v>0</v>
      </c>
      <c r="BF55" s="1921" t="s">
        <v>447</v>
      </c>
      <c r="BG55" s="1923"/>
      <c r="BH55" s="1924"/>
      <c r="BI55" s="1920" t="s">
        <v>447</v>
      </c>
      <c r="BJ55" s="1818"/>
      <c r="BK55" s="1819"/>
      <c r="BL55" s="1922"/>
      <c r="BM55" s="1818"/>
      <c r="BN55" s="1620"/>
      <c r="BO55" s="1921"/>
      <c r="BP55" s="71"/>
      <c r="BQ55" s="71"/>
      <c r="BR55" s="62"/>
    </row>
    <row r="56" spans="1:70" ht="13.5" customHeight="1" x14ac:dyDescent="0.2">
      <c r="A56" s="1606" t="s">
        <v>1346</v>
      </c>
      <c r="B56" s="1606"/>
      <c r="C56" s="1606"/>
      <c r="D56" s="1606"/>
      <c r="E56" s="1606"/>
      <c r="F56" s="1606"/>
      <c r="G56" s="1606"/>
      <c r="H56" s="1606"/>
      <c r="I56" s="1612"/>
      <c r="J56" s="1612"/>
      <c r="K56" s="1615"/>
      <c r="L56" s="1614" t="s">
        <v>417</v>
      </c>
      <c r="M56" s="1721">
        <v>1080</v>
      </c>
      <c r="N56" s="1721">
        <v>1080</v>
      </c>
      <c r="O56" s="1721">
        <v>1080</v>
      </c>
      <c r="P56" s="1721">
        <v>1080</v>
      </c>
      <c r="Q56" s="1613">
        <v>1080</v>
      </c>
      <c r="R56" s="1613">
        <v>1080</v>
      </c>
      <c r="S56" s="1613">
        <v>1065</v>
      </c>
      <c r="T56" s="1613">
        <v>1065</v>
      </c>
      <c r="U56" s="1613" t="s">
        <v>214</v>
      </c>
      <c r="V56" s="1613" t="s">
        <v>214</v>
      </c>
      <c r="W56" s="90"/>
      <c r="X56" s="90"/>
      <c r="Y56" s="1609"/>
      <c r="Z56" s="1609"/>
      <c r="AA56" s="1609"/>
      <c r="AB56" s="1608"/>
      <c r="AC56" s="1608"/>
      <c r="AD56" s="1608"/>
      <c r="AE56" s="1608"/>
      <c r="AF56" s="1608"/>
      <c r="AG56" s="1574"/>
      <c r="AH56" s="1594" t="s">
        <v>417</v>
      </c>
      <c r="AI56" s="1693">
        <v>1080</v>
      </c>
      <c r="AJ56" s="1693">
        <v>1080</v>
      </c>
      <c r="AK56" s="1693">
        <v>1080</v>
      </c>
      <c r="AL56" s="1693">
        <v>1080</v>
      </c>
      <c r="AM56" s="1693">
        <v>1080</v>
      </c>
      <c r="AN56" s="1693">
        <v>1080</v>
      </c>
      <c r="AO56" s="1693">
        <v>1080</v>
      </c>
      <c r="AP56" s="1693">
        <v>1065</v>
      </c>
      <c r="AQ56" s="1693">
        <v>1065</v>
      </c>
      <c r="AR56" s="1693" t="s">
        <v>214</v>
      </c>
      <c r="AS56" s="1693"/>
      <c r="AT56" s="1808" t="s">
        <v>428</v>
      </c>
      <c r="AU56" s="1828">
        <v>7197</v>
      </c>
      <c r="AV56" s="71">
        <v>6703</v>
      </c>
      <c r="AW56" s="1774">
        <v>7.371776785122891E-2</v>
      </c>
      <c r="AX56" s="1828">
        <v>5966</v>
      </c>
      <c r="AY56" s="71">
        <v>5453</v>
      </c>
      <c r="AZ56" s="1775">
        <v>5.4736525227677156E-2</v>
      </c>
      <c r="BA56" s="71">
        <v>8365</v>
      </c>
      <c r="BB56" s="71">
        <v>7824</v>
      </c>
      <c r="BC56" s="1775">
        <v>6.9146216768916149E-2</v>
      </c>
      <c r="BD56" s="1828">
        <v>2809</v>
      </c>
      <c r="BE56" s="71">
        <v>2521</v>
      </c>
      <c r="BF56" s="1775">
        <v>0.11424038080126933</v>
      </c>
      <c r="BG56" s="1830">
        <v>743.98342611167425</v>
      </c>
      <c r="BH56" s="71">
        <v>1296.8981753272458</v>
      </c>
      <c r="BI56" s="1774">
        <v>-0.42633628432398307</v>
      </c>
      <c r="BJ56" s="1828">
        <v>1266.0165738883261</v>
      </c>
      <c r="BK56" s="1829">
        <v>1155.1018246727544</v>
      </c>
      <c r="BL56" s="1816">
        <v>9.6021620645430364E-2</v>
      </c>
      <c r="BM56" s="71">
        <v>26347</v>
      </c>
      <c r="BN56" s="71">
        <v>24953</v>
      </c>
      <c r="BO56" s="1775">
        <v>5.5865026249348776E-2</v>
      </c>
      <c r="BP56" s="71"/>
      <c r="BQ56" s="71"/>
      <c r="BR56" s="62"/>
    </row>
    <row r="57" spans="1:70" ht="13.5" customHeight="1" x14ac:dyDescent="0.2">
      <c r="A57" s="1606" t="s">
        <v>1345</v>
      </c>
      <c r="B57" s="1606"/>
      <c r="C57" s="1606"/>
      <c r="D57" s="1606"/>
      <c r="E57" s="1606"/>
      <c r="F57" s="1606"/>
      <c r="G57" s="1606"/>
      <c r="H57" s="1606"/>
      <c r="I57" s="1574"/>
      <c r="J57" s="1612"/>
      <c r="K57" s="1566"/>
      <c r="L57" s="1614" t="s">
        <v>419</v>
      </c>
      <c r="M57" s="1721">
        <v>-1023</v>
      </c>
      <c r="N57" s="1721">
        <v>-1188</v>
      </c>
      <c r="O57" s="1721">
        <v>-1201</v>
      </c>
      <c r="P57" s="1721">
        <v>-159</v>
      </c>
      <c r="Q57" s="1613">
        <v>340</v>
      </c>
      <c r="R57" s="1613">
        <v>-47</v>
      </c>
      <c r="S57" s="1613">
        <v>-146</v>
      </c>
      <c r="T57" s="1613">
        <v>-518</v>
      </c>
      <c r="U57" s="1613">
        <v>-888</v>
      </c>
      <c r="V57" s="1613">
        <v>-160</v>
      </c>
      <c r="W57" s="92"/>
      <c r="X57" s="92"/>
      <c r="Y57" s="1609"/>
      <c r="Z57" s="1609"/>
      <c r="AA57" s="1609"/>
      <c r="AB57" s="1608"/>
      <c r="AC57" s="1608"/>
      <c r="AD57" s="1608"/>
      <c r="AE57" s="1608"/>
      <c r="AF57" s="1608"/>
      <c r="AG57" s="1588"/>
      <c r="AH57" s="1594" t="s">
        <v>419</v>
      </c>
      <c r="AI57" s="1693">
        <v>-1023</v>
      </c>
      <c r="AJ57" s="1693">
        <v>-1256</v>
      </c>
      <c r="AK57" s="1693">
        <v>-1188</v>
      </c>
      <c r="AL57" s="1693">
        <v>-1201</v>
      </c>
      <c r="AM57" s="1693">
        <v>-159</v>
      </c>
      <c r="AN57" s="1693">
        <v>340</v>
      </c>
      <c r="AO57" s="1693">
        <v>-47</v>
      </c>
      <c r="AP57" s="1693">
        <v>-146</v>
      </c>
      <c r="AQ57" s="1693">
        <v>-518</v>
      </c>
      <c r="AR57" s="1693">
        <v>-888</v>
      </c>
      <c r="AS57" s="1693"/>
      <c r="AT57" s="1808" t="s">
        <v>531</v>
      </c>
      <c r="AU57" s="1828">
        <v>31495</v>
      </c>
      <c r="AV57" s="71">
        <v>30942</v>
      </c>
      <c r="AW57" s="1774">
        <v>1.7858551211745264E-2</v>
      </c>
      <c r="AX57" s="1828">
        <v>33041</v>
      </c>
      <c r="AY57" s="71">
        <v>38256</v>
      </c>
      <c r="AZ57" s="1775">
        <v>-0.13632843608565506</v>
      </c>
      <c r="BA57" s="71">
        <v>48564</v>
      </c>
      <c r="BB57" s="71">
        <v>51413</v>
      </c>
      <c r="BC57" s="1775">
        <v>-5.5414000350106005E-2</v>
      </c>
      <c r="BD57" s="1828">
        <v>5977</v>
      </c>
      <c r="BE57" s="71">
        <v>5669</v>
      </c>
      <c r="BF57" s="1775">
        <v>5.4330569765390718E-2</v>
      </c>
      <c r="BG57" s="1830">
        <v>5675.616439771803</v>
      </c>
      <c r="BH57" s="71">
        <v>8173.9963049841217</v>
      </c>
      <c r="BI57" s="1774">
        <v>-0.30564974242634818</v>
      </c>
      <c r="BJ57" s="1828">
        <v>8404.3835602281906</v>
      </c>
      <c r="BK57" s="1829">
        <v>8840.0036950158828</v>
      </c>
      <c r="BL57" s="1816">
        <v>-4.9278275192724291E-2</v>
      </c>
      <c r="BM57" s="1833">
        <v>133157</v>
      </c>
      <c r="BN57" s="71">
        <v>143294</v>
      </c>
      <c r="BO57" s="1775">
        <v>-7.0742668918447382E-2</v>
      </c>
      <c r="BP57" s="71"/>
      <c r="BQ57" s="71"/>
      <c r="BR57" s="62"/>
    </row>
    <row r="58" spans="1:70" ht="13.5" customHeight="1" thickBot="1" x14ac:dyDescent="0.25">
      <c r="A58" s="1606" t="s">
        <v>1343</v>
      </c>
      <c r="B58" s="1605"/>
      <c r="C58" s="1604"/>
      <c r="D58" s="1603"/>
      <c r="E58" s="1603"/>
      <c r="F58" s="1602"/>
      <c r="G58" s="1602"/>
      <c r="H58" s="1602"/>
      <c r="I58" s="1602"/>
      <c r="J58" s="1574"/>
      <c r="K58" s="1574"/>
      <c r="L58" s="1611" t="s">
        <v>420</v>
      </c>
      <c r="M58" s="1724">
        <v>28302</v>
      </c>
      <c r="N58" s="1724">
        <v>27089</v>
      </c>
      <c r="O58" s="1724">
        <v>25906</v>
      </c>
      <c r="P58" s="1724">
        <v>24236</v>
      </c>
      <c r="Q58" s="1610">
        <v>22530</v>
      </c>
      <c r="R58" s="1610">
        <v>20954</v>
      </c>
      <c r="S58" s="1610">
        <v>19492</v>
      </c>
      <c r="T58" s="1610">
        <v>17756</v>
      </c>
      <c r="U58" s="1610">
        <v>16013</v>
      </c>
      <c r="V58" s="1610">
        <v>14645</v>
      </c>
      <c r="W58" s="1573"/>
      <c r="X58" s="1573"/>
      <c r="Y58" s="1609"/>
      <c r="Z58" s="1609"/>
      <c r="AA58" s="1609"/>
      <c r="AB58" s="1608"/>
      <c r="AC58" s="1608"/>
      <c r="AD58" s="1608"/>
      <c r="AE58" s="1608"/>
      <c r="AF58" s="1608"/>
      <c r="AG58" s="1574"/>
      <c r="AH58" s="2705" t="s">
        <v>420</v>
      </c>
      <c r="AI58" s="2698">
        <v>28302</v>
      </c>
      <c r="AJ58" s="2698">
        <v>27195</v>
      </c>
      <c r="AK58" s="2698">
        <v>27089</v>
      </c>
      <c r="AL58" s="2698">
        <v>25906</v>
      </c>
      <c r="AM58" s="2698">
        <v>24236</v>
      </c>
      <c r="AN58" s="2698">
        <v>22530</v>
      </c>
      <c r="AO58" s="2698">
        <v>20954</v>
      </c>
      <c r="AP58" s="2698">
        <v>19492</v>
      </c>
      <c r="AQ58" s="2698">
        <v>17756</v>
      </c>
      <c r="AR58" s="2698">
        <v>16013</v>
      </c>
      <c r="AS58" s="2699"/>
      <c r="AT58" s="1925" t="s">
        <v>430</v>
      </c>
      <c r="AU58" s="1835">
        <v>12248</v>
      </c>
      <c r="AV58" s="1836">
        <v>12174</v>
      </c>
      <c r="AW58" s="1787">
        <v>6.0679791091316883E-3</v>
      </c>
      <c r="AX58" s="1835">
        <v>6082</v>
      </c>
      <c r="AY58" s="1836">
        <v>6011</v>
      </c>
      <c r="AZ58" s="1790">
        <v>1.1880163570604001E-2</v>
      </c>
      <c r="BA58" s="1836">
        <v>4059</v>
      </c>
      <c r="BB58" s="1836">
        <v>4022</v>
      </c>
      <c r="BC58" s="1790">
        <v>9.1994032819492783E-3</v>
      </c>
      <c r="BD58" s="1835">
        <v>3640</v>
      </c>
      <c r="BE58" s="1836">
        <v>3596</v>
      </c>
      <c r="BF58" s="1790">
        <v>1.2235817575083427E-2</v>
      </c>
      <c r="BG58" s="1838">
        <v>3422.79</v>
      </c>
      <c r="BH58" s="1839">
        <v>2294.9299999999998</v>
      </c>
      <c r="BI58" s="1787">
        <v>0.49145725577686472</v>
      </c>
      <c r="BJ58" s="1835">
        <v>2144.2099999999991</v>
      </c>
      <c r="BK58" s="1837">
        <v>1717.0699999999997</v>
      </c>
      <c r="BL58" s="1840">
        <v>0.24876097072338313</v>
      </c>
      <c r="BM58" s="1835">
        <v>31596</v>
      </c>
      <c r="BN58" s="1836">
        <v>29815</v>
      </c>
      <c r="BO58" s="1790">
        <v>5.9735032701660237E-2</v>
      </c>
      <c r="BP58" s="1582"/>
      <c r="BQ58" s="1582"/>
      <c r="BR58" s="64"/>
    </row>
    <row r="59" spans="1:70" ht="13.5" customHeight="1" x14ac:dyDescent="0.2">
      <c r="J59" s="1602"/>
      <c r="K59" s="1602"/>
      <c r="L59" s="1601" t="s">
        <v>421</v>
      </c>
      <c r="M59" s="1725">
        <f>SUM(M54:M58)</f>
        <v>32410</v>
      </c>
      <c r="N59" s="1725">
        <f>SUM(N54:N58)</f>
        <v>31032</v>
      </c>
      <c r="O59" s="1725">
        <v>29837</v>
      </c>
      <c r="P59" s="1725">
        <v>29209</v>
      </c>
      <c r="Q59" s="1600">
        <v>28005</v>
      </c>
      <c r="R59" s="1600">
        <v>26120</v>
      </c>
      <c r="S59" s="1600">
        <v>24538</v>
      </c>
      <c r="T59" s="1600">
        <v>22420</v>
      </c>
      <c r="U59" s="1600">
        <v>17803</v>
      </c>
      <c r="V59" s="1600">
        <v>17160</v>
      </c>
      <c r="W59" s="1573"/>
      <c r="X59" s="1573"/>
      <c r="Y59" s="1607"/>
      <c r="Z59" s="1607"/>
      <c r="AA59" s="1607"/>
      <c r="AB59" s="1588"/>
      <c r="AC59" s="1588"/>
      <c r="AD59" s="1588"/>
      <c r="AE59" s="1588"/>
      <c r="AF59" s="1588"/>
      <c r="AG59" s="93"/>
      <c r="AH59" s="1668" t="s">
        <v>421</v>
      </c>
      <c r="AI59" s="1666">
        <f>SUM(AI54:AI58)</f>
        <v>32410</v>
      </c>
      <c r="AJ59" s="1666">
        <f>SUM(AJ54:AJ58)</f>
        <v>31070</v>
      </c>
      <c r="AK59" s="1666">
        <f>SUM(AK54:AK58)</f>
        <v>31032</v>
      </c>
      <c r="AL59" s="1666">
        <v>29837</v>
      </c>
      <c r="AM59" s="1666">
        <v>29209</v>
      </c>
      <c r="AN59" s="1666">
        <v>28005</v>
      </c>
      <c r="AO59" s="1666">
        <v>26120</v>
      </c>
      <c r="AP59" s="1666">
        <v>24538</v>
      </c>
      <c r="AQ59" s="1666">
        <v>22420</v>
      </c>
      <c r="AR59" s="1666">
        <v>17803</v>
      </c>
      <c r="AS59" s="1666"/>
      <c r="AT59" s="1926" t="s">
        <v>1344</v>
      </c>
      <c r="AU59" s="1927"/>
      <c r="AV59" s="1844"/>
      <c r="AW59" s="1779" t="s">
        <v>447</v>
      </c>
      <c r="AX59" s="1927"/>
      <c r="AY59" s="1844"/>
      <c r="AZ59" s="1779" t="s">
        <v>447</v>
      </c>
      <c r="BA59" s="1843"/>
      <c r="BB59" s="1844"/>
      <c r="BC59" s="1780" t="s">
        <v>447</v>
      </c>
      <c r="BD59" s="1928"/>
      <c r="BE59" s="1929"/>
      <c r="BF59" s="1780" t="s">
        <v>447</v>
      </c>
      <c r="BG59" s="1843"/>
      <c r="BH59" s="1844"/>
      <c r="BI59" s="1780" t="s">
        <v>447</v>
      </c>
      <c r="BJ59" s="1843"/>
      <c r="BK59" s="1844"/>
      <c r="BL59" s="1780"/>
      <c r="BM59" s="1848"/>
      <c r="BN59" s="1582"/>
      <c r="BO59" s="1780" t="s">
        <v>447</v>
      </c>
      <c r="BP59" s="1586"/>
      <c r="BQ59" s="1586"/>
      <c r="BR59" s="62"/>
    </row>
    <row r="60" spans="1:70" ht="13.5" customHeight="1" x14ac:dyDescent="0.2">
      <c r="L60" s="1601" t="s">
        <v>422</v>
      </c>
      <c r="M60" s="1725">
        <f>M50+M59</f>
        <v>615659</v>
      </c>
      <c r="N60" s="1725">
        <f>N50+N59</f>
        <v>646868</v>
      </c>
      <c r="O60" s="1725">
        <f>O50+O59</f>
        <v>669342</v>
      </c>
      <c r="P60" s="1725">
        <v>630434</v>
      </c>
      <c r="Q60" s="1600">
        <v>668178</v>
      </c>
      <c r="R60" s="1600">
        <v>716204</v>
      </c>
      <c r="S60" s="1600">
        <v>580839</v>
      </c>
      <c r="T60" s="1600">
        <v>507544</v>
      </c>
      <c r="U60" s="1600">
        <v>474074</v>
      </c>
      <c r="V60" s="1600">
        <v>389054</v>
      </c>
      <c r="W60" s="1594"/>
      <c r="X60" s="1594"/>
      <c r="Y60" s="1599"/>
      <c r="Z60" s="1597"/>
      <c r="AA60" s="1597"/>
      <c r="AB60" s="1597"/>
      <c r="AC60" s="1597"/>
      <c r="AD60" s="1597"/>
      <c r="AE60" s="1597"/>
      <c r="AF60" s="1597"/>
      <c r="AG60" s="1574"/>
      <c r="AH60" s="1668" t="s">
        <v>422</v>
      </c>
      <c r="AI60" s="1666">
        <f>AI50+AI59</f>
        <v>615659</v>
      </c>
      <c r="AJ60" s="1666">
        <f>AJ50+AJ59</f>
        <v>657190</v>
      </c>
      <c r="AK60" s="1666">
        <f>AK50+AK59</f>
        <v>646868</v>
      </c>
      <c r="AL60" s="1666">
        <f>AL50+AL59</f>
        <v>669342</v>
      </c>
      <c r="AM60" s="1666">
        <v>630434</v>
      </c>
      <c r="AN60" s="1666">
        <v>668178</v>
      </c>
      <c r="AO60" s="1666">
        <v>716204</v>
      </c>
      <c r="AP60" s="1666">
        <v>580839</v>
      </c>
      <c r="AQ60" s="1666">
        <v>507544</v>
      </c>
      <c r="AR60" s="1666">
        <v>474074</v>
      </c>
      <c r="AS60" s="1666"/>
      <c r="AT60" s="1808" t="s">
        <v>433</v>
      </c>
      <c r="AU60" s="1849">
        <v>6.5000000000000142</v>
      </c>
      <c r="AV60" s="1850">
        <v>6.2000000000000028</v>
      </c>
      <c r="AW60" s="1774">
        <v>3.4006674095839504E-2</v>
      </c>
      <c r="AX60" s="1849">
        <v>70.599999999999994</v>
      </c>
      <c r="AY60" s="1850">
        <v>70.699999999999989</v>
      </c>
      <c r="AZ60" s="1774">
        <v>-9.5977745164725885E-4</v>
      </c>
      <c r="BA60" s="1851">
        <v>80.3</v>
      </c>
      <c r="BB60" s="1852">
        <v>99.1</v>
      </c>
      <c r="BC60" s="1775">
        <v>-0.18970736629667001</v>
      </c>
      <c r="BD60" s="1853"/>
      <c r="BE60" s="1854"/>
      <c r="BF60" s="1775" t="s">
        <v>447</v>
      </c>
      <c r="BG60" s="1821" t="s">
        <v>214</v>
      </c>
      <c r="BH60" s="1822" t="s">
        <v>214</v>
      </c>
      <c r="BI60" s="1775" t="s">
        <v>447</v>
      </c>
      <c r="BJ60" s="1851">
        <v>-0.69999999999998863</v>
      </c>
      <c r="BK60" s="1852">
        <v>-0.46000000000003638</v>
      </c>
      <c r="BL60" s="1775"/>
      <c r="BM60" s="1856">
        <v>156.70000000000002</v>
      </c>
      <c r="BN60" s="1586">
        <v>175.53999999999996</v>
      </c>
      <c r="BO60" s="1775">
        <v>-0.1073259655918876</v>
      </c>
      <c r="BP60" s="1586"/>
      <c r="BQ60" s="1586"/>
      <c r="BR60" s="62"/>
    </row>
    <row r="61" spans="1:70" ht="13.5" customHeight="1" x14ac:dyDescent="0.25">
      <c r="A61" s="1598"/>
      <c r="B61" s="1598"/>
      <c r="C61" s="1598"/>
      <c r="D61" s="1598"/>
      <c r="E61" s="1598"/>
      <c r="F61" s="1598"/>
      <c r="G61" s="1598"/>
      <c r="H61" s="1598"/>
      <c r="I61" s="1598"/>
      <c r="J61" s="1598"/>
      <c r="K61" s="1571"/>
      <c r="L61" s="1569"/>
      <c r="M61" s="1729"/>
      <c r="N61" s="1730"/>
      <c r="O61" s="1730"/>
      <c r="P61" s="1730"/>
      <c r="W61" s="1594"/>
      <c r="X61" s="1594"/>
      <c r="Y61" s="1597"/>
      <c r="Z61" s="1597"/>
      <c r="AA61" s="1597"/>
      <c r="AB61" s="1597"/>
      <c r="AC61" s="1597"/>
      <c r="AD61" s="1597"/>
      <c r="AE61" s="1597"/>
      <c r="AF61" s="1597"/>
      <c r="AG61" s="1588"/>
      <c r="AH61" s="1569"/>
      <c r="AI61" s="1569"/>
      <c r="AJ61" s="1574"/>
      <c r="AK61" s="1574"/>
      <c r="AL61" s="1574"/>
      <c r="AM61" s="1574"/>
      <c r="AN61" s="1574"/>
      <c r="AO61" s="1574"/>
      <c r="AP61" s="1574"/>
      <c r="AQ61" s="1574"/>
      <c r="AR61" s="1574"/>
      <c r="AS61" s="1574"/>
      <c r="AT61" s="1808" t="s">
        <v>1342</v>
      </c>
      <c r="AU61" s="1849">
        <v>127.7</v>
      </c>
      <c r="AV61" s="1930">
        <v>123.8</v>
      </c>
      <c r="AW61" s="1774">
        <v>3.2176086885340571E-2</v>
      </c>
      <c r="AX61" s="1849">
        <v>6.9</v>
      </c>
      <c r="AY61" s="1930">
        <v>6.9</v>
      </c>
      <c r="AZ61" s="1774">
        <v>-2.8772211785600487E-4</v>
      </c>
      <c r="BA61" s="1931">
        <v>0.2</v>
      </c>
      <c r="BB61" s="1932">
        <v>0.3</v>
      </c>
      <c r="BC61" s="1775">
        <v>-0.33333333333333326</v>
      </c>
      <c r="BD61" s="1851">
        <v>7.2</v>
      </c>
      <c r="BE61" s="1933">
        <v>6.73</v>
      </c>
      <c r="BF61" s="1775">
        <v>6.9836552748885547E-2</v>
      </c>
      <c r="BG61" s="1821" t="s">
        <v>214</v>
      </c>
      <c r="BH61" s="1822" t="s">
        <v>214</v>
      </c>
      <c r="BI61" s="1775" t="s">
        <v>447</v>
      </c>
      <c r="BJ61" s="1821" t="s">
        <v>214</v>
      </c>
      <c r="BK61" s="1822" t="s">
        <v>214</v>
      </c>
      <c r="BL61" s="1753"/>
      <c r="BM61" s="1856">
        <v>141.99999999999997</v>
      </c>
      <c r="BN61" s="1586">
        <v>137.72999999999999</v>
      </c>
      <c r="BO61" s="1775">
        <v>3.1002686415450391E-2</v>
      </c>
      <c r="BP61" s="1586"/>
      <c r="BQ61" s="1586"/>
      <c r="BR61" s="62"/>
    </row>
    <row r="62" spans="1:70" ht="13.5" customHeight="1" x14ac:dyDescent="0.2">
      <c r="A62" s="94"/>
      <c r="B62" s="94"/>
      <c r="C62" s="94"/>
      <c r="D62" s="1596"/>
      <c r="E62" s="1596"/>
      <c r="F62" s="1595"/>
      <c r="G62" s="1595"/>
      <c r="H62" s="1595"/>
      <c r="I62" s="1595"/>
      <c r="J62" s="1595"/>
      <c r="K62" s="1571"/>
      <c r="L62" s="1569"/>
      <c r="M62" s="1729"/>
      <c r="N62" s="1730"/>
      <c r="O62" s="1730"/>
      <c r="P62" s="1730"/>
      <c r="W62" s="1594"/>
      <c r="X62" s="1594"/>
      <c r="Y62" s="1593"/>
      <c r="Z62" s="1593"/>
      <c r="AA62" s="1592"/>
      <c r="AB62" s="1589"/>
      <c r="AC62" s="1574"/>
      <c r="AD62" s="1589"/>
      <c r="AE62" s="1591"/>
      <c r="AF62" s="1591"/>
      <c r="AG62" s="1588"/>
      <c r="AH62" s="1569"/>
      <c r="AI62" s="1569"/>
      <c r="AJ62" s="1574"/>
      <c r="AK62" s="1574"/>
      <c r="AL62" s="1574"/>
      <c r="AM62" s="1574"/>
      <c r="AN62" s="1574"/>
      <c r="AO62" s="1574"/>
      <c r="AP62" s="1574"/>
      <c r="AQ62" s="1574"/>
      <c r="AR62" s="1574"/>
      <c r="AS62" s="1574"/>
      <c r="AT62" s="1808" t="s">
        <v>435</v>
      </c>
      <c r="AU62" s="1849">
        <v>20.7</v>
      </c>
      <c r="AV62" s="1930">
        <v>21.4</v>
      </c>
      <c r="AW62" s="1774">
        <v>-3.1704264122280584E-2</v>
      </c>
      <c r="AX62" s="1849">
        <v>2.2999999999999998</v>
      </c>
      <c r="AY62" s="1930">
        <v>2.4</v>
      </c>
      <c r="AZ62" s="1774">
        <v>-2.6030106775049754E-2</v>
      </c>
      <c r="BA62" s="1853"/>
      <c r="BB62" s="1854"/>
      <c r="BC62" s="1775" t="s">
        <v>447</v>
      </c>
      <c r="BD62" s="1934">
        <v>4.3</v>
      </c>
      <c r="BE62" s="1933">
        <v>3.83</v>
      </c>
      <c r="BF62" s="1775">
        <v>0.12271540469973884</v>
      </c>
      <c r="BG62" s="1821" t="s">
        <v>214</v>
      </c>
      <c r="BH62" s="1822" t="s">
        <v>214</v>
      </c>
      <c r="BI62" s="1775" t="s">
        <v>447</v>
      </c>
      <c r="BJ62" s="1821" t="s">
        <v>214</v>
      </c>
      <c r="BK62" s="1822" t="s">
        <v>214</v>
      </c>
      <c r="BL62" s="1753"/>
      <c r="BM62" s="1856">
        <v>27.3</v>
      </c>
      <c r="BN62" s="1586">
        <v>27.629999999999995</v>
      </c>
      <c r="BO62" s="1775">
        <v>-1.1943539630835859E-2</v>
      </c>
      <c r="BP62" s="1582"/>
      <c r="BQ62" s="1581"/>
      <c r="BR62" s="64"/>
    </row>
    <row r="63" spans="1:70" ht="13.5" customHeight="1" x14ac:dyDescent="0.2">
      <c r="A63" s="95"/>
      <c r="B63" s="95"/>
      <c r="C63" s="95"/>
      <c r="D63" s="95"/>
      <c r="E63" s="95"/>
      <c r="F63" s="96"/>
      <c r="G63" s="96"/>
      <c r="H63" s="96"/>
      <c r="I63" s="96"/>
      <c r="J63" s="96"/>
      <c r="K63" s="1569"/>
      <c r="L63" s="1569"/>
      <c r="M63" s="1729"/>
      <c r="N63" s="1731"/>
      <c r="O63" s="1732"/>
      <c r="P63" s="1731"/>
      <c r="W63" s="1590"/>
      <c r="X63" s="1590"/>
      <c r="Y63" s="1574"/>
      <c r="Z63" s="1574"/>
      <c r="AA63" s="1589"/>
      <c r="AB63" s="1574"/>
      <c r="AC63" s="1574"/>
      <c r="AD63" s="1574"/>
      <c r="AE63" s="1574"/>
      <c r="AF63" s="1574"/>
      <c r="AG63" s="1588"/>
      <c r="AH63" s="1569"/>
      <c r="AI63" s="1569"/>
      <c r="AJ63" s="1574"/>
      <c r="AK63" s="1583"/>
      <c r="AL63" s="2706"/>
      <c r="AM63" s="1583"/>
      <c r="AN63" s="1574"/>
      <c r="AO63" s="1574"/>
      <c r="AP63" s="1574"/>
      <c r="AQ63" s="1574"/>
      <c r="AR63" s="1574"/>
      <c r="AS63" s="1574"/>
      <c r="AT63" s="1935" t="s">
        <v>436</v>
      </c>
      <c r="AU63" s="1858">
        <v>154.9</v>
      </c>
      <c r="AV63" s="1936">
        <v>151.4</v>
      </c>
      <c r="AW63" s="1799">
        <v>2.3235728241871808E-2</v>
      </c>
      <c r="AX63" s="1858">
        <v>79.8</v>
      </c>
      <c r="AY63" s="1936">
        <v>80</v>
      </c>
      <c r="AZ63" s="1799">
        <v>-1.656990175730764E-3</v>
      </c>
      <c r="BA63" s="1937">
        <v>80.5</v>
      </c>
      <c r="BB63" s="1938">
        <v>99.399999999999991</v>
      </c>
      <c r="BC63" s="1799">
        <v>-0.19014084507042248</v>
      </c>
      <c r="BD63" s="1939">
        <v>11.5</v>
      </c>
      <c r="BE63" s="1940">
        <v>10.56</v>
      </c>
      <c r="BF63" s="1799">
        <v>8.9015151515151464E-2</v>
      </c>
      <c r="BG63" s="1864" t="s">
        <v>214</v>
      </c>
      <c r="BH63" s="1865" t="s">
        <v>214</v>
      </c>
      <c r="BI63" s="1799" t="s">
        <v>447</v>
      </c>
      <c r="BJ63" s="1860">
        <v>-0.69999999999998863</v>
      </c>
      <c r="BK63" s="1861">
        <v>-0.46000000000003638</v>
      </c>
      <c r="BL63" s="1800"/>
      <c r="BM63" s="1883">
        <v>326</v>
      </c>
      <c r="BN63" s="1861">
        <v>340.9</v>
      </c>
      <c r="BO63" s="1799">
        <v>-4.3707832208858842E-2</v>
      </c>
      <c r="BP63" s="1586"/>
      <c r="BQ63" s="1586"/>
      <c r="BR63" s="62"/>
    </row>
    <row r="64" spans="1:70" ht="13.5" customHeight="1" x14ac:dyDescent="0.2">
      <c r="A64" s="97"/>
      <c r="B64" s="97"/>
      <c r="C64" s="97"/>
      <c r="D64" s="1587"/>
      <c r="E64" s="1587"/>
      <c r="F64" s="1569"/>
      <c r="G64" s="1569"/>
      <c r="H64" s="1569"/>
      <c r="I64" s="1569"/>
      <c r="J64" s="1569"/>
      <c r="K64" s="1569"/>
      <c r="L64" s="1569"/>
      <c r="N64" s="1584"/>
      <c r="O64" s="1584"/>
      <c r="P64" s="1584"/>
      <c r="W64" s="1569"/>
      <c r="X64" s="1569"/>
      <c r="Y64" s="1574"/>
      <c r="Z64" s="1574"/>
      <c r="AA64" s="1574"/>
      <c r="AB64" s="1574"/>
      <c r="AC64" s="1574"/>
      <c r="AD64" s="1574"/>
      <c r="AE64" s="1574"/>
      <c r="AF64" s="1574"/>
      <c r="AG64" s="1574"/>
      <c r="AH64" s="1569"/>
      <c r="AI64" s="1569"/>
      <c r="AJ64" s="1574"/>
      <c r="AK64" s="1583"/>
      <c r="AL64" s="1583"/>
      <c r="AM64" s="1583"/>
      <c r="AN64" s="1574"/>
      <c r="AO64" s="1574"/>
      <c r="AP64" s="1574"/>
      <c r="AQ64" s="1574"/>
      <c r="AR64" s="1574"/>
      <c r="AS64" s="1574"/>
      <c r="AT64" s="1808" t="s">
        <v>437</v>
      </c>
      <c r="AU64" s="1849">
        <v>6.9000000000000057</v>
      </c>
      <c r="AV64" s="1930">
        <v>6.1000000000000085</v>
      </c>
      <c r="AW64" s="1774">
        <v>0.12335933786591509</v>
      </c>
      <c r="AX64" s="1849">
        <v>36</v>
      </c>
      <c r="AY64" s="1930">
        <v>37.4</v>
      </c>
      <c r="AZ64" s="1774">
        <v>-3.5522177897241713E-2</v>
      </c>
      <c r="BA64" s="1941">
        <v>47.1</v>
      </c>
      <c r="BB64" s="1942">
        <v>57.3</v>
      </c>
      <c r="BC64" s="1775">
        <v>-0.17801047120418842</v>
      </c>
      <c r="BD64" s="1943"/>
      <c r="BE64" s="1944"/>
      <c r="BF64" s="1775" t="s">
        <v>447</v>
      </c>
      <c r="BG64" s="1873" t="s">
        <v>214</v>
      </c>
      <c r="BH64" s="1874" t="s">
        <v>214</v>
      </c>
      <c r="BI64" s="1775" t="s">
        <v>447</v>
      </c>
      <c r="BJ64" s="1851">
        <v>-1.6999999999999886</v>
      </c>
      <c r="BK64" s="1852">
        <v>-1</v>
      </c>
      <c r="BL64" s="1945"/>
      <c r="BM64" s="1856">
        <v>88.300000000000011</v>
      </c>
      <c r="BN64" s="1586">
        <v>99.800000000000011</v>
      </c>
      <c r="BO64" s="1775">
        <v>-0.11523046092184368</v>
      </c>
      <c r="BP64" s="1586"/>
      <c r="BQ64" s="1586"/>
      <c r="BR64" s="76"/>
    </row>
    <row r="65" spans="1:70" ht="13.5" customHeight="1" x14ac:dyDescent="0.2">
      <c r="A65" s="90"/>
      <c r="B65" s="90"/>
      <c r="C65" s="90"/>
      <c r="D65" s="1585"/>
      <c r="E65" s="1585"/>
      <c r="F65" s="1571"/>
      <c r="G65" s="1571"/>
      <c r="H65" s="1571"/>
      <c r="I65" s="1571"/>
      <c r="J65" s="1571"/>
      <c r="K65" s="96"/>
      <c r="L65" s="1569"/>
      <c r="N65" s="1584"/>
      <c r="O65" s="1584"/>
      <c r="P65" s="1584"/>
      <c r="W65" s="98"/>
      <c r="X65" s="98"/>
      <c r="Y65" s="1583"/>
      <c r="Z65" s="1574"/>
      <c r="AA65" s="1583"/>
      <c r="AB65" s="1583"/>
      <c r="AC65" s="1583"/>
      <c r="AD65" s="1583"/>
      <c r="AE65" s="1583"/>
      <c r="AF65" s="1583"/>
      <c r="AG65" s="1574"/>
      <c r="AH65" s="1569"/>
      <c r="AI65" s="1569"/>
      <c r="AJ65" s="1574"/>
      <c r="AK65" s="1583"/>
      <c r="AL65" s="1583"/>
      <c r="AM65" s="1583"/>
      <c r="AN65" s="1574"/>
      <c r="AO65" s="1574"/>
      <c r="AP65" s="1574"/>
      <c r="AQ65" s="1574"/>
      <c r="AR65" s="1574"/>
      <c r="AS65" s="1574"/>
      <c r="AT65" s="1808" t="s">
        <v>438</v>
      </c>
      <c r="AU65" s="1849">
        <v>73.599999999999994</v>
      </c>
      <c r="AV65" s="1930">
        <v>73.3</v>
      </c>
      <c r="AW65" s="1875">
        <v>4.6658481636955131E-3</v>
      </c>
      <c r="AX65" s="1849">
        <v>3.3</v>
      </c>
      <c r="AY65" s="1930">
        <v>3.2</v>
      </c>
      <c r="AZ65" s="1875">
        <v>9.2474937191452666E-3</v>
      </c>
      <c r="BA65" s="1946">
        <v>0.1</v>
      </c>
      <c r="BB65" s="1685">
        <v>0.1</v>
      </c>
      <c r="BC65" s="1878">
        <v>0</v>
      </c>
      <c r="BD65" s="1934">
        <v>13.5</v>
      </c>
      <c r="BE65" s="1933">
        <v>12.6</v>
      </c>
      <c r="BF65" s="1878">
        <v>7.1428571428571452E-2</v>
      </c>
      <c r="BG65" s="1873" t="s">
        <v>214</v>
      </c>
      <c r="BH65" s="1874" t="s">
        <v>214</v>
      </c>
      <c r="BI65" s="1878" t="s">
        <v>447</v>
      </c>
      <c r="BJ65" s="1821" t="s">
        <v>214</v>
      </c>
      <c r="BK65" s="1822" t="s">
        <v>214</v>
      </c>
      <c r="BL65" s="1945"/>
      <c r="BM65" s="1856">
        <v>90.499999999999986</v>
      </c>
      <c r="BN65" s="1586">
        <v>89.199999999999989</v>
      </c>
      <c r="BO65" s="1878">
        <v>1.4573991031390104E-2</v>
      </c>
      <c r="BP65" s="1582"/>
      <c r="BQ65" s="1581"/>
      <c r="BR65" s="78"/>
    </row>
    <row r="66" spans="1:70" ht="13.5" customHeight="1" x14ac:dyDescent="0.2">
      <c r="A66" s="90"/>
      <c r="B66" s="90"/>
      <c r="C66" s="90"/>
      <c r="D66" s="1572"/>
      <c r="E66" s="1572"/>
      <c r="F66" s="1571"/>
      <c r="G66" s="1571"/>
      <c r="H66" s="1571"/>
      <c r="I66" s="1571"/>
      <c r="J66" s="1571"/>
      <c r="K66" s="1569"/>
      <c r="L66" s="1569"/>
      <c r="W66" s="1569"/>
      <c r="X66" s="1569"/>
      <c r="Y66" s="1580"/>
      <c r="Z66" s="1580"/>
      <c r="AA66" s="1580"/>
      <c r="AB66" s="1580"/>
      <c r="AC66" s="1580"/>
      <c r="AD66" s="1578"/>
      <c r="AE66" s="1578"/>
      <c r="AF66" s="1578"/>
      <c r="AG66" s="1578"/>
      <c r="AH66" s="1569"/>
      <c r="AI66" s="1569"/>
      <c r="AJ66" s="1574"/>
      <c r="AK66" s="1574"/>
      <c r="AL66" s="1574"/>
      <c r="AM66" s="1574"/>
      <c r="AN66" s="1574"/>
      <c r="AO66" s="1574"/>
      <c r="AP66" s="1574"/>
      <c r="AQ66" s="1574"/>
      <c r="AR66" s="1574"/>
      <c r="AS66" s="1574"/>
      <c r="AT66" s="1935" t="s">
        <v>439</v>
      </c>
      <c r="AU66" s="1858">
        <v>80.5</v>
      </c>
      <c r="AV66" s="1936">
        <v>79.400000000000006</v>
      </c>
      <c r="AW66" s="1880">
        <v>1.3855810205067853E-2</v>
      </c>
      <c r="AX66" s="1858">
        <v>39.299999999999997</v>
      </c>
      <c r="AY66" s="1936">
        <v>40.6</v>
      </c>
      <c r="AZ66" s="1880">
        <v>-3.194565848276306E-2</v>
      </c>
      <c r="BA66" s="1947">
        <v>47.2</v>
      </c>
      <c r="BB66" s="1948">
        <v>57.4</v>
      </c>
      <c r="BC66" s="1880">
        <v>-0.17770034843205568</v>
      </c>
      <c r="BD66" s="1939">
        <v>13.5</v>
      </c>
      <c r="BE66" s="1940">
        <v>12.6</v>
      </c>
      <c r="BF66" s="1880">
        <v>7.1428571428571452E-2</v>
      </c>
      <c r="BG66" s="1864" t="s">
        <v>214</v>
      </c>
      <c r="BH66" s="1865" t="s">
        <v>214</v>
      </c>
      <c r="BI66" s="1880" t="s">
        <v>447</v>
      </c>
      <c r="BJ66" s="1860">
        <v>-1.6999999999999886</v>
      </c>
      <c r="BK66" s="1861">
        <v>-1</v>
      </c>
      <c r="BL66" s="1799">
        <v>0.69999999999998863</v>
      </c>
      <c r="BM66" s="1883">
        <v>178.8</v>
      </c>
      <c r="BN66" s="1861">
        <v>189</v>
      </c>
      <c r="BO66" s="1880">
        <v>-5.3968253968253908E-2</v>
      </c>
      <c r="BP66" s="1579"/>
      <c r="BQ66" s="1579"/>
      <c r="BR66" s="1579"/>
    </row>
    <row r="67" spans="1:70" ht="13.5" customHeight="1" x14ac:dyDescent="0.2">
      <c r="A67" s="92"/>
      <c r="B67" s="92"/>
      <c r="C67" s="92"/>
      <c r="D67" s="1572"/>
      <c r="E67" s="1572"/>
      <c r="F67" s="1571"/>
      <c r="G67" s="1571"/>
      <c r="H67" s="1571"/>
      <c r="I67" s="1571"/>
      <c r="J67" s="1571"/>
      <c r="K67" s="1571"/>
      <c r="L67" s="1569"/>
      <c r="W67" s="1569"/>
      <c r="X67" s="1569"/>
      <c r="Y67" s="1574"/>
      <c r="Z67" s="1574"/>
      <c r="AA67" s="1574"/>
      <c r="AB67" s="1574"/>
      <c r="AC67" s="1574"/>
      <c r="AD67" s="1578"/>
      <c r="AE67" s="1578"/>
      <c r="AF67" s="1578"/>
      <c r="AG67" s="1578"/>
      <c r="AH67" s="1569"/>
      <c r="AI67" s="1569"/>
      <c r="AJ67" s="1574"/>
      <c r="AK67" s="1574"/>
      <c r="AL67" s="1574"/>
      <c r="AM67" s="1574"/>
      <c r="AN67" s="1574"/>
      <c r="AO67" s="1574"/>
      <c r="AP67" s="1574"/>
      <c r="AQ67" s="1574"/>
      <c r="AR67" s="1574"/>
      <c r="AS67" s="1574"/>
      <c r="AT67" s="1949"/>
      <c r="AU67" s="1949"/>
      <c r="AV67" s="1949"/>
      <c r="AW67" s="1949"/>
      <c r="AX67" s="1949"/>
      <c r="AY67" s="1949"/>
      <c r="AZ67" s="1949"/>
      <c r="BA67" s="1949"/>
      <c r="BB67" s="1949"/>
      <c r="BC67" s="1949"/>
      <c r="BD67" s="1949"/>
      <c r="BE67" s="1949"/>
      <c r="BF67" s="1949"/>
      <c r="BG67" s="1949"/>
      <c r="BH67" s="1949"/>
      <c r="BI67" s="1949"/>
      <c r="BJ67" s="1949"/>
      <c r="BK67" s="1949"/>
      <c r="BL67" s="1949"/>
      <c r="BM67" s="1949"/>
      <c r="BN67" s="1949"/>
      <c r="BO67" s="1949"/>
      <c r="BP67" s="1577"/>
      <c r="BQ67" s="1577"/>
      <c r="BR67" s="1577"/>
    </row>
    <row r="68" spans="1:70" ht="20.100000000000001" customHeight="1" x14ac:dyDescent="0.2">
      <c r="A68" s="1573"/>
      <c r="B68" s="1573"/>
      <c r="C68" s="1573"/>
      <c r="D68" s="1572"/>
      <c r="E68" s="1572"/>
      <c r="F68" s="1571"/>
      <c r="G68" s="1571"/>
      <c r="H68" s="1571"/>
      <c r="I68" s="1571"/>
      <c r="J68" s="1571"/>
      <c r="K68" s="1575"/>
      <c r="L68" s="1569"/>
      <c r="W68" s="1569"/>
      <c r="X68" s="1569"/>
      <c r="Y68" s="1574"/>
      <c r="Z68" s="1574"/>
      <c r="AA68" s="1574"/>
      <c r="AB68" s="1574"/>
      <c r="AC68" s="1574"/>
      <c r="AD68" s="1574"/>
      <c r="AE68" s="1574"/>
      <c r="AF68" s="1574"/>
      <c r="AG68" s="1574"/>
      <c r="AH68" s="1569"/>
      <c r="AI68" s="1569"/>
      <c r="AJ68" s="1574"/>
      <c r="AK68" s="1574"/>
      <c r="AL68" s="1574"/>
      <c r="AM68" s="1574"/>
      <c r="AN68" s="1574"/>
      <c r="AO68" s="1574"/>
      <c r="AP68" s="1574"/>
      <c r="AQ68" s="1574"/>
      <c r="AR68" s="1574"/>
      <c r="AS68" s="1574"/>
      <c r="AT68" s="1949"/>
      <c r="AU68" s="1949"/>
      <c r="AV68" s="1949"/>
      <c r="AW68" s="1949"/>
      <c r="AX68" s="1949"/>
      <c r="AY68" s="1949"/>
      <c r="AZ68" s="1949"/>
      <c r="BA68" s="1949"/>
      <c r="BB68" s="1949"/>
      <c r="BC68" s="1949"/>
      <c r="BD68" s="1949"/>
      <c r="BE68" s="1949"/>
      <c r="BF68" s="1949"/>
      <c r="BG68" s="1949"/>
      <c r="BH68" s="1949"/>
      <c r="BI68" s="1949"/>
      <c r="BJ68" s="1949"/>
      <c r="BK68" s="1949"/>
      <c r="BL68" s="1949"/>
      <c r="BM68" s="1949"/>
      <c r="BN68" s="1949"/>
      <c r="BO68" s="1949"/>
      <c r="BP68" s="1576"/>
      <c r="BQ68" s="1576"/>
      <c r="BR68" s="1576"/>
    </row>
    <row r="69" spans="1:70" ht="20.100000000000001" customHeight="1" x14ac:dyDescent="0.2">
      <c r="A69" s="99"/>
      <c r="B69" s="99"/>
      <c r="C69" s="99"/>
      <c r="D69" s="1572"/>
      <c r="E69" s="1572"/>
      <c r="F69" s="1571"/>
      <c r="G69" s="1571"/>
      <c r="H69" s="1571"/>
      <c r="I69" s="1571"/>
      <c r="J69" s="1571"/>
      <c r="K69" s="1575"/>
      <c r="L69" s="1569"/>
      <c r="W69" s="1569"/>
      <c r="X69" s="1569"/>
      <c r="Y69" s="1574"/>
      <c r="Z69" s="1574"/>
      <c r="AA69" s="1574"/>
      <c r="AB69" s="1574"/>
      <c r="AC69" s="1574"/>
      <c r="AD69" s="1574"/>
      <c r="AE69" s="1574"/>
      <c r="AF69" s="1574"/>
      <c r="AG69" s="1574"/>
      <c r="AH69" s="1569"/>
      <c r="AI69" s="1569"/>
      <c r="AJ69" s="1574"/>
      <c r="AK69" s="1574"/>
      <c r="AL69" s="1574"/>
      <c r="AM69" s="1574"/>
      <c r="AN69" s="1574"/>
      <c r="AO69" s="1574"/>
      <c r="AP69" s="1574"/>
      <c r="AQ69" s="1574"/>
      <c r="AR69" s="1574"/>
      <c r="AS69" s="1574"/>
      <c r="AT69" s="1949"/>
      <c r="AU69" s="1949"/>
      <c r="AV69" s="1949"/>
      <c r="AW69" s="1949"/>
      <c r="AX69" s="1949"/>
      <c r="AY69" s="1949"/>
      <c r="AZ69" s="1949"/>
      <c r="BA69" s="1949"/>
      <c r="BB69" s="1949"/>
      <c r="BC69" s="1949"/>
      <c r="BD69" s="1949"/>
      <c r="BE69" s="1949"/>
      <c r="BF69" s="1949"/>
      <c r="BG69" s="1949"/>
      <c r="BH69" s="1949"/>
      <c r="BI69" s="1949"/>
      <c r="BJ69" s="1949"/>
      <c r="BK69" s="1949"/>
      <c r="BL69" s="1949"/>
      <c r="BM69" s="1949"/>
      <c r="BN69" s="1949"/>
      <c r="BO69" s="1949"/>
    </row>
    <row r="70" spans="1:70" ht="20.100000000000001" customHeight="1" x14ac:dyDescent="0.2">
      <c r="A70" s="1573"/>
      <c r="B70" s="1573"/>
      <c r="C70" s="1573"/>
      <c r="D70" s="1572"/>
      <c r="E70" s="1572"/>
      <c r="F70" s="1571"/>
      <c r="G70" s="1571"/>
      <c r="H70" s="1571"/>
      <c r="I70" s="1571"/>
      <c r="J70" s="1571"/>
      <c r="K70" s="1570"/>
      <c r="L70" s="1569"/>
      <c r="AH70" s="1569"/>
      <c r="AI70" s="1569"/>
      <c r="AJ70" s="1574"/>
      <c r="AK70" s="1574"/>
      <c r="AL70" s="1574"/>
      <c r="AM70" s="1574"/>
      <c r="AN70" s="1574"/>
      <c r="AO70" s="1574"/>
      <c r="AP70" s="1574"/>
      <c r="AQ70" s="1574"/>
      <c r="AR70" s="1574"/>
      <c r="AS70" s="1574"/>
      <c r="AT70" s="1949"/>
      <c r="AU70" s="1949"/>
      <c r="AV70" s="1949"/>
      <c r="AW70" s="1949"/>
      <c r="AX70" s="1949"/>
      <c r="AY70" s="1949"/>
      <c r="AZ70" s="1949"/>
      <c r="BA70" s="1949"/>
      <c r="BB70" s="1949"/>
      <c r="BC70" s="1949"/>
      <c r="BD70" s="1949"/>
      <c r="BE70" s="1949"/>
      <c r="BF70" s="1949"/>
      <c r="BG70" s="1949"/>
      <c r="BH70" s="1949"/>
      <c r="BI70" s="1949"/>
      <c r="BJ70" s="1949"/>
      <c r="BK70" s="1949"/>
      <c r="BL70" s="1949"/>
      <c r="BM70" s="1949"/>
      <c r="BN70" s="1949"/>
      <c r="BO70" s="1949"/>
    </row>
    <row r="71" spans="1:70" ht="20.100000000000001" customHeight="1" x14ac:dyDescent="0.2">
      <c r="A71" s="1573"/>
      <c r="B71" s="1573"/>
      <c r="C71" s="1573"/>
      <c r="D71" s="1572"/>
      <c r="E71" s="1572"/>
      <c r="F71" s="1571"/>
      <c r="G71" s="1571"/>
      <c r="H71" s="1571"/>
      <c r="I71" s="1571"/>
      <c r="J71" s="1571"/>
      <c r="K71" s="1570"/>
      <c r="L71" s="1569"/>
      <c r="AH71" s="1569"/>
      <c r="AI71" s="1569"/>
    </row>
    <row r="72" spans="1:70" ht="20.100000000000001" customHeight="1" x14ac:dyDescent="0.2">
      <c r="A72" s="1570"/>
      <c r="B72" s="1570"/>
      <c r="C72" s="1570"/>
      <c r="D72" s="1570"/>
      <c r="E72" s="1570"/>
      <c r="F72" s="1570"/>
      <c r="G72" s="1570"/>
      <c r="H72" s="1570"/>
      <c r="I72" s="1570"/>
      <c r="J72" s="1570"/>
      <c r="K72" s="1570"/>
      <c r="L72" s="1569"/>
      <c r="AH72" s="1569"/>
      <c r="AI72" s="1569"/>
    </row>
    <row r="73" spans="1:70" ht="20.100000000000001" customHeight="1" x14ac:dyDescent="0.2">
      <c r="A73" s="1570"/>
      <c r="B73" s="1570"/>
      <c r="C73" s="1570"/>
      <c r="D73" s="1570"/>
      <c r="E73" s="1570"/>
      <c r="F73" s="1570"/>
      <c r="G73" s="1570"/>
      <c r="H73" s="1570"/>
      <c r="I73" s="1570"/>
      <c r="J73" s="1570"/>
      <c r="K73" s="1570"/>
      <c r="L73" s="1569"/>
      <c r="AH73" s="1569"/>
      <c r="AI73" s="1569"/>
    </row>
    <row r="74" spans="1:70" ht="20.100000000000001" customHeight="1" x14ac:dyDescent="0.2">
      <c r="A74" s="1568"/>
      <c r="B74" s="1568"/>
      <c r="C74" s="1568"/>
      <c r="D74" s="1568"/>
      <c r="E74" s="1568"/>
      <c r="F74" s="1568"/>
      <c r="G74" s="1568"/>
      <c r="H74" s="1568"/>
      <c r="I74" s="1568"/>
      <c r="J74" s="1568"/>
      <c r="K74" s="1568"/>
    </row>
    <row r="75" spans="1:70" ht="20.100000000000001" customHeight="1" x14ac:dyDescent="0.2">
      <c r="A75" s="1568"/>
      <c r="B75" s="1568"/>
      <c r="C75" s="1568"/>
      <c r="D75" s="1568"/>
      <c r="E75" s="1568"/>
      <c r="F75" s="1568"/>
      <c r="G75" s="1568"/>
      <c r="H75" s="1568"/>
      <c r="I75" s="1568"/>
      <c r="J75" s="1568"/>
      <c r="K75" s="1568"/>
    </row>
    <row r="76" spans="1:70" ht="20.100000000000001" customHeight="1" x14ac:dyDescent="0.2">
      <c r="A76" s="1568"/>
      <c r="B76" s="1568"/>
      <c r="C76" s="1568"/>
      <c r="D76" s="1568"/>
      <c r="E76" s="1568"/>
      <c r="F76" s="1568"/>
      <c r="G76" s="1568"/>
      <c r="H76" s="1568"/>
      <c r="I76" s="1568"/>
      <c r="J76" s="1568"/>
      <c r="K76" s="1568"/>
    </row>
    <row r="77" spans="1:70" ht="20.100000000000001" customHeight="1" x14ac:dyDescent="0.2">
      <c r="A77" s="1568"/>
      <c r="B77" s="1568"/>
      <c r="C77" s="1568"/>
      <c r="D77" s="1568"/>
      <c r="E77" s="1568"/>
      <c r="F77" s="1568"/>
      <c r="G77" s="1568"/>
      <c r="H77" s="1568"/>
      <c r="I77" s="1568"/>
      <c r="J77" s="1568"/>
      <c r="K77" s="1568"/>
    </row>
    <row r="78" spans="1:70" ht="20.100000000000001" customHeight="1" x14ac:dyDescent="0.2">
      <c r="A78" s="1568"/>
      <c r="B78" s="1568"/>
      <c r="C78" s="1568"/>
      <c r="D78" s="1568"/>
      <c r="E78" s="1568"/>
      <c r="F78" s="1568"/>
      <c r="G78" s="1568"/>
      <c r="H78" s="1568"/>
      <c r="I78" s="1568"/>
      <c r="J78" s="1568"/>
      <c r="K78" s="1568"/>
    </row>
    <row r="79" spans="1:70" ht="20.100000000000001" customHeight="1" x14ac:dyDescent="0.2">
      <c r="A79" s="1568"/>
      <c r="B79" s="1568"/>
      <c r="C79" s="1568"/>
      <c r="D79" s="1568"/>
      <c r="E79" s="1568"/>
      <c r="F79" s="1568"/>
      <c r="G79" s="1568"/>
      <c r="H79" s="1568"/>
      <c r="I79" s="1568"/>
      <c r="J79" s="1568"/>
      <c r="K79" s="1568"/>
    </row>
    <row r="80" spans="1:7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mergeCells count="23">
    <mergeCell ref="A52:K52"/>
    <mergeCell ref="W46:AG47"/>
    <mergeCell ref="BM38:BN38"/>
    <mergeCell ref="A15:A16"/>
    <mergeCell ref="A22:A23"/>
    <mergeCell ref="A24:A25"/>
    <mergeCell ref="AT35:BO36"/>
    <mergeCell ref="AU37:AW37"/>
    <mergeCell ref="AX37:AZ37"/>
    <mergeCell ref="BA37:BC37"/>
    <mergeCell ref="L1:V1"/>
    <mergeCell ref="BD37:BF37"/>
    <mergeCell ref="BG37:BI37"/>
    <mergeCell ref="BJ37:BL37"/>
    <mergeCell ref="BM37:BO37"/>
    <mergeCell ref="AT2:BO3"/>
    <mergeCell ref="AU4:AW4"/>
    <mergeCell ref="AX4:AZ4"/>
    <mergeCell ref="BA4:BC4"/>
    <mergeCell ref="BD4:BF4"/>
    <mergeCell ref="BG4:BI4"/>
    <mergeCell ref="BJ4:BL4"/>
    <mergeCell ref="BM4:BO4"/>
  </mergeCells>
  <printOptions horizontalCentered="1"/>
  <pageMargins left="0.7" right="0.7" top="0.75" bottom="0.75" header="0.3" footer="0.3"/>
  <pageSetup paperSize="9" scale="68" orientation="portrait" r:id="rId1"/>
  <headerFooter>
    <oddHeader>&amp;R&amp;"Arial,Normal"&amp;8Key financial figures</oddHeader>
    <oddFooter>&amp;C&amp;7Fact book - Q4 2016</oddFooter>
  </headerFooter>
  <colBreaks count="3" manualBreakCount="3">
    <brk id="11" max="70" man="1"/>
    <brk id="22" max="1048575" man="1"/>
    <brk id="45" max="69" man="1"/>
  </colBreaks>
  <ignoredErrors>
    <ignoredError sqref="C10:K11 X20:Y20 D22" formulaRange="1"/>
    <ignoredError sqref="C32:K35 Y27:AG44 C37:K39 C36 E36:K36 C41:K51 C40:G40 I40:K40 Y45:AA45 AC45:AG4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59999389629810485"/>
  </sheetPr>
  <dimension ref="A1:M329"/>
  <sheetViews>
    <sheetView view="pageLayout" topLeftCell="A10" zoomScale="110" zoomScaleNormal="100" zoomScaleSheetLayoutView="100" zoomScalePageLayoutView="110" workbookViewId="0">
      <selection activeCell="X12" sqref="X12:AA12"/>
    </sheetView>
  </sheetViews>
  <sheetFormatPr defaultRowHeight="11.25" x14ac:dyDescent="0.2"/>
  <cols>
    <col min="1" max="1" width="32.1640625" style="1120" customWidth="1"/>
    <col min="2" max="7" width="11.83203125" style="1120" customWidth="1"/>
    <col min="8" max="10" width="7.6640625" style="1120" customWidth="1"/>
    <col min="11" max="11" width="6.5" style="1120" hidden="1" customWidth="1"/>
    <col min="12" max="12" width="6.33203125" style="1120" hidden="1" customWidth="1"/>
    <col min="13" max="13" width="6.1640625" style="1120" hidden="1" customWidth="1"/>
    <col min="14" max="16384" width="9.33203125" style="1120"/>
  </cols>
  <sheetData>
    <row r="1" spans="1:13" ht="13.5" customHeight="1" x14ac:dyDescent="0.2">
      <c r="A1" s="2744" t="s">
        <v>1504</v>
      </c>
      <c r="E1" s="1184"/>
      <c r="F1" s="1184"/>
      <c r="G1" s="1184"/>
    </row>
    <row r="2" spans="1:13" ht="13.5" customHeight="1" x14ac:dyDescent="0.2">
      <c r="A2" s="1183"/>
    </row>
    <row r="3" spans="1:13" ht="13.5" customHeight="1" thickBot="1" x14ac:dyDescent="0.25">
      <c r="A3" s="1134" t="s">
        <v>139</v>
      </c>
      <c r="B3" s="2707" t="s">
        <v>619</v>
      </c>
      <c r="C3" s="2707" t="s">
        <v>143</v>
      </c>
      <c r="D3" s="2707" t="s">
        <v>144</v>
      </c>
      <c r="E3" s="2707" t="s">
        <v>145</v>
      </c>
      <c r="F3" s="2707" t="s">
        <v>146</v>
      </c>
      <c r="G3" s="1133" t="s">
        <v>1331</v>
      </c>
      <c r="H3" s="1167"/>
      <c r="I3" s="1167"/>
      <c r="J3" s="1167"/>
    </row>
    <row r="4" spans="1:13" ht="13.5" customHeight="1" x14ac:dyDescent="0.2">
      <c r="A4" s="1161" t="s">
        <v>155</v>
      </c>
      <c r="B4" s="2708">
        <v>1178</v>
      </c>
      <c r="C4" s="2708">
        <v>1172</v>
      </c>
      <c r="D4" s="2708">
        <v>1168</v>
      </c>
      <c r="E4" s="2709">
        <v>1203</v>
      </c>
      <c r="F4" s="2708">
        <v>1233</v>
      </c>
      <c r="G4" s="2708">
        <v>4963</v>
      </c>
      <c r="H4" s="1131"/>
      <c r="I4" s="1131"/>
      <c r="J4" s="1167"/>
    </row>
    <row r="5" spans="1:13" ht="13.5" customHeight="1" x14ac:dyDescent="0.2">
      <c r="A5" s="1161" t="s">
        <v>159</v>
      </c>
      <c r="B5" s="2710">
        <v>13</v>
      </c>
      <c r="C5" s="2710">
        <v>13.513418335765</v>
      </c>
      <c r="D5" s="2710">
        <v>9</v>
      </c>
      <c r="E5" s="2711">
        <v>16</v>
      </c>
      <c r="F5" s="2710">
        <v>-22</v>
      </c>
      <c r="G5" s="2710">
        <v>-41</v>
      </c>
      <c r="H5" s="1182"/>
      <c r="I5" s="1182"/>
      <c r="J5" s="1166"/>
      <c r="K5" s="1181"/>
      <c r="L5" s="1181"/>
      <c r="M5" s="1181"/>
    </row>
    <row r="6" spans="1:13" ht="13.5" customHeight="1" x14ac:dyDescent="0.2">
      <c r="A6" s="1150" t="s">
        <v>162</v>
      </c>
      <c r="B6" s="2712">
        <v>13</v>
      </c>
      <c r="C6" s="2712">
        <v>0</v>
      </c>
      <c r="D6" s="2712">
        <v>16</v>
      </c>
      <c r="E6" s="2713">
        <v>12</v>
      </c>
      <c r="F6" s="2712">
        <v>2</v>
      </c>
      <c r="G6" s="2712">
        <v>62</v>
      </c>
      <c r="H6" s="1166"/>
      <c r="I6" s="1166"/>
      <c r="J6" s="1166"/>
      <c r="K6" s="1181"/>
      <c r="L6" s="1181"/>
      <c r="M6" s="1181"/>
    </row>
    <row r="7" spans="1:13" ht="13.5" customHeight="1" x14ac:dyDescent="0.2">
      <c r="A7" s="1150" t="s">
        <v>166</v>
      </c>
      <c r="B7" s="2712">
        <v>0</v>
      </c>
      <c r="C7" s="2712">
        <v>14</v>
      </c>
      <c r="D7" s="2712">
        <v>-7</v>
      </c>
      <c r="E7" s="2713">
        <v>4</v>
      </c>
      <c r="F7" s="2712">
        <v>-24</v>
      </c>
      <c r="G7" s="2712">
        <v>-103</v>
      </c>
      <c r="H7" s="1174"/>
      <c r="I7" s="1174"/>
      <c r="J7" s="1174"/>
      <c r="K7" s="1180"/>
      <c r="L7" s="1180"/>
      <c r="M7" s="1179"/>
    </row>
    <row r="8" spans="1:13" ht="13.5" customHeight="1" x14ac:dyDescent="0.2">
      <c r="A8" s="1161" t="s">
        <v>170</v>
      </c>
      <c r="B8" s="2710">
        <v>0</v>
      </c>
      <c r="C8" s="2710">
        <v>-2</v>
      </c>
      <c r="D8" s="2710">
        <v>-2</v>
      </c>
      <c r="E8" s="2711">
        <v>4</v>
      </c>
      <c r="F8" s="2710">
        <v>7</v>
      </c>
      <c r="G8" s="2710">
        <v>61</v>
      </c>
      <c r="H8" s="1174"/>
      <c r="I8" s="1174"/>
      <c r="J8" s="1174"/>
      <c r="K8" s="1178"/>
      <c r="L8" s="1178"/>
      <c r="M8" s="1177"/>
    </row>
    <row r="9" spans="1:13" ht="13.5" customHeight="1" x14ac:dyDescent="0.2">
      <c r="A9" s="1150" t="s">
        <v>174</v>
      </c>
      <c r="B9" s="2712">
        <v>-1</v>
      </c>
      <c r="C9" s="2712">
        <v>-2</v>
      </c>
      <c r="D9" s="2712">
        <v>-1</v>
      </c>
      <c r="E9" s="2713">
        <v>4</v>
      </c>
      <c r="F9" s="2714">
        <v>6</v>
      </c>
      <c r="G9" s="2714">
        <v>56</v>
      </c>
      <c r="H9" s="1174"/>
      <c r="I9" s="1174"/>
      <c r="J9" s="1174"/>
      <c r="K9" s="1176"/>
      <c r="L9" s="1176"/>
      <c r="M9" s="1175"/>
    </row>
    <row r="10" spans="1:13" ht="13.5" customHeight="1" x14ac:dyDescent="0.2">
      <c r="A10" s="1150" t="s">
        <v>179</v>
      </c>
      <c r="B10" s="2712">
        <v>1</v>
      </c>
      <c r="C10" s="2712">
        <v>0</v>
      </c>
      <c r="D10" s="2712">
        <v>-1</v>
      </c>
      <c r="E10" s="2713">
        <v>0</v>
      </c>
      <c r="F10" s="2714">
        <v>1</v>
      </c>
      <c r="G10" s="2714">
        <v>5</v>
      </c>
      <c r="H10" s="1174"/>
      <c r="I10" s="1174"/>
      <c r="J10" s="1174"/>
      <c r="K10" s="1173"/>
      <c r="L10" s="1173"/>
      <c r="M10" s="1172"/>
    </row>
    <row r="11" spans="1:13" ht="13.5" customHeight="1" x14ac:dyDescent="0.2">
      <c r="A11" s="1150" t="s">
        <v>184</v>
      </c>
      <c r="B11" s="2712">
        <v>0</v>
      </c>
      <c r="C11" s="2712">
        <v>14</v>
      </c>
      <c r="D11" s="2712">
        <v>0</v>
      </c>
      <c r="E11" s="2713">
        <v>-14</v>
      </c>
      <c r="F11" s="2714">
        <v>0</v>
      </c>
      <c r="G11" s="2714">
        <v>14</v>
      </c>
      <c r="H11" s="1171"/>
      <c r="I11" s="1171"/>
      <c r="J11" s="1166"/>
      <c r="K11" s="1137"/>
      <c r="L11" s="1137"/>
      <c r="M11" s="57"/>
    </row>
    <row r="12" spans="1:13" ht="13.5" customHeight="1" x14ac:dyDescent="0.2">
      <c r="A12" s="1150" t="s">
        <v>190</v>
      </c>
      <c r="B12" s="2712">
        <v>22</v>
      </c>
      <c r="C12" s="2712">
        <v>-19</v>
      </c>
      <c r="D12" s="2712">
        <v>-8</v>
      </c>
      <c r="E12" s="2713">
        <v>14</v>
      </c>
      <c r="F12" s="2712">
        <v>25</v>
      </c>
      <c r="G12" s="2712">
        <v>19</v>
      </c>
      <c r="H12" s="1171"/>
      <c r="I12" s="1171"/>
      <c r="J12" s="1166"/>
      <c r="K12" s="1137"/>
      <c r="L12" s="1137"/>
      <c r="M12" s="57"/>
    </row>
    <row r="13" spans="1:13" ht="13.5" customHeight="1" x14ac:dyDescent="0.2">
      <c r="A13" s="1150" t="s">
        <v>194</v>
      </c>
      <c r="B13" s="2712">
        <v>-4</v>
      </c>
      <c r="C13" s="2712">
        <v>-1</v>
      </c>
      <c r="D13" s="2712">
        <v>5</v>
      </c>
      <c r="E13" s="2713">
        <v>-55</v>
      </c>
      <c r="F13" s="2714">
        <v>-40</v>
      </c>
      <c r="G13" s="2714">
        <v>-289</v>
      </c>
      <c r="H13" s="1170"/>
      <c r="I13" s="1170"/>
      <c r="J13" s="1169"/>
      <c r="K13" s="1137"/>
      <c r="L13" s="1137"/>
      <c r="M13" s="57"/>
    </row>
    <row r="14" spans="1:13" ht="13.5" customHeight="1" thickBot="1" x14ac:dyDescent="0.25">
      <c r="A14" s="1146" t="s">
        <v>197</v>
      </c>
      <c r="B14" s="2715">
        <v>7</v>
      </c>
      <c r="C14" s="2715">
        <v>-3</v>
      </c>
      <c r="D14" s="2716">
        <v>13</v>
      </c>
      <c r="E14" s="2717">
        <v>-14</v>
      </c>
      <c r="F14" s="2716">
        <v>-7</v>
      </c>
      <c r="G14" s="2716">
        <v>-90</v>
      </c>
      <c r="H14" s="1168"/>
      <c r="I14" s="1168"/>
      <c r="J14" s="1167"/>
      <c r="K14" s="1137"/>
      <c r="L14" s="1137"/>
      <c r="M14" s="57"/>
    </row>
    <row r="15" spans="1:13" ht="13.5" customHeight="1" x14ac:dyDescent="0.2">
      <c r="A15" s="1124" t="s">
        <v>1330</v>
      </c>
      <c r="B15" s="2708">
        <v>1209</v>
      </c>
      <c r="C15" s="2708">
        <v>1178</v>
      </c>
      <c r="D15" s="2708">
        <v>1172</v>
      </c>
      <c r="E15" s="2708">
        <v>1168</v>
      </c>
      <c r="F15" s="2708">
        <v>1203</v>
      </c>
      <c r="G15" s="2708">
        <v>4727</v>
      </c>
      <c r="H15" s="1140"/>
      <c r="I15" s="1140"/>
      <c r="J15" s="1167"/>
      <c r="K15" s="1137"/>
      <c r="L15" s="1137"/>
      <c r="M15" s="57"/>
    </row>
    <row r="16" spans="1:13" ht="17.25" customHeight="1" x14ac:dyDescent="0.2">
      <c r="B16" s="2718"/>
      <c r="C16" s="2718"/>
      <c r="D16" s="2718"/>
      <c r="E16" s="2718"/>
      <c r="F16" s="2718"/>
      <c r="G16" s="2718"/>
      <c r="H16" s="1165"/>
      <c r="I16" s="1165"/>
      <c r="J16" s="1166"/>
      <c r="K16" s="1136"/>
      <c r="L16" s="1136"/>
      <c r="M16" s="61"/>
    </row>
    <row r="17" spans="1:13" ht="13.5" customHeight="1" thickBot="1" x14ac:dyDescent="0.25">
      <c r="A17" s="1134" t="s">
        <v>1333</v>
      </c>
      <c r="B17" s="2707" t="s">
        <v>619</v>
      </c>
      <c r="C17" s="2707" t="s">
        <v>143</v>
      </c>
      <c r="D17" s="2707" t="s">
        <v>144</v>
      </c>
      <c r="E17" s="2707" t="s">
        <v>145</v>
      </c>
      <c r="F17" s="2707" t="s">
        <v>146</v>
      </c>
      <c r="G17" s="1133" t="s">
        <v>1331</v>
      </c>
      <c r="H17" s="1165"/>
      <c r="I17" s="1165"/>
      <c r="J17" s="1164"/>
      <c r="K17" s="1137"/>
      <c r="L17" s="1137"/>
      <c r="M17" s="62"/>
    </row>
    <row r="18" spans="1:13" ht="13.5" customHeight="1" x14ac:dyDescent="0.2">
      <c r="A18" s="1161" t="s">
        <v>155</v>
      </c>
      <c r="B18" s="2708">
        <v>536</v>
      </c>
      <c r="C18" s="2708">
        <v>520</v>
      </c>
      <c r="D18" s="2709">
        <v>512</v>
      </c>
      <c r="E18" s="2708">
        <v>520</v>
      </c>
      <c r="F18" s="2708">
        <v>538</v>
      </c>
      <c r="G18" s="2708">
        <v>2162</v>
      </c>
      <c r="H18" s="1165"/>
      <c r="I18" s="1165"/>
      <c r="J18" s="1164"/>
      <c r="K18" s="1137"/>
      <c r="L18" s="1137"/>
      <c r="M18" s="62"/>
    </row>
    <row r="19" spans="1:13" ht="13.5" customHeight="1" x14ac:dyDescent="0.2">
      <c r="A19" s="1161" t="s">
        <v>159</v>
      </c>
      <c r="B19" s="2708">
        <v>11</v>
      </c>
      <c r="C19" s="2708">
        <v>5</v>
      </c>
      <c r="D19" s="2709">
        <v>3</v>
      </c>
      <c r="E19" s="2708">
        <v>18</v>
      </c>
      <c r="F19" s="2708">
        <v>-18</v>
      </c>
      <c r="G19" s="2710">
        <v>-1</v>
      </c>
      <c r="H19" s="1131"/>
      <c r="I19" s="1131"/>
      <c r="K19" s="1139"/>
      <c r="L19" s="1139"/>
      <c r="M19" s="62"/>
    </row>
    <row r="20" spans="1:13" ht="13.5" customHeight="1" x14ac:dyDescent="0.2">
      <c r="A20" s="1150" t="s">
        <v>162</v>
      </c>
      <c r="B20" s="2719">
        <v>11</v>
      </c>
      <c r="C20" s="2719">
        <v>-5</v>
      </c>
      <c r="D20" s="2720">
        <v>9</v>
      </c>
      <c r="E20" s="2719">
        <v>17</v>
      </c>
      <c r="F20" s="2721">
        <v>-9</v>
      </c>
      <c r="G20" s="2712">
        <v>38</v>
      </c>
      <c r="H20" s="1131"/>
      <c r="I20" s="1131"/>
      <c r="K20" s="1136"/>
      <c r="L20" s="1136"/>
      <c r="M20" s="64"/>
    </row>
    <row r="21" spans="1:13" ht="13.5" customHeight="1" x14ac:dyDescent="0.2">
      <c r="A21" s="1150" t="s">
        <v>166</v>
      </c>
      <c r="B21" s="2719">
        <v>0</v>
      </c>
      <c r="C21" s="2719">
        <v>10</v>
      </c>
      <c r="D21" s="2720">
        <v>-6</v>
      </c>
      <c r="E21" s="2719">
        <v>1</v>
      </c>
      <c r="F21" s="2721">
        <v>-9</v>
      </c>
      <c r="G21" s="2712">
        <v>-39</v>
      </c>
      <c r="H21" s="1163"/>
      <c r="I21" s="1163"/>
      <c r="K21" s="1137"/>
      <c r="L21" s="1137"/>
      <c r="M21" s="62"/>
    </row>
    <row r="22" spans="1:13" ht="13.5" customHeight="1" x14ac:dyDescent="0.2">
      <c r="A22" s="1161" t="s">
        <v>170</v>
      </c>
      <c r="B22" s="2708">
        <v>3</v>
      </c>
      <c r="C22" s="2708">
        <v>4</v>
      </c>
      <c r="D22" s="2709">
        <v>3</v>
      </c>
      <c r="E22" s="2708">
        <v>2</v>
      </c>
      <c r="F22" s="2708">
        <v>3</v>
      </c>
      <c r="G22" s="2710">
        <v>55</v>
      </c>
      <c r="H22" s="1142"/>
      <c r="I22" s="1142"/>
      <c r="K22" s="1136"/>
      <c r="L22" s="1136"/>
      <c r="M22" s="61"/>
    </row>
    <row r="23" spans="1:13" ht="13.5" customHeight="1" x14ac:dyDescent="0.2">
      <c r="A23" s="1150" t="s">
        <v>174</v>
      </c>
      <c r="B23" s="2719">
        <v>3</v>
      </c>
      <c r="C23" s="2719">
        <v>4</v>
      </c>
      <c r="D23" s="2720">
        <v>3</v>
      </c>
      <c r="E23" s="2722">
        <v>2</v>
      </c>
      <c r="F23" s="2721">
        <v>3</v>
      </c>
      <c r="G23" s="2714">
        <v>50</v>
      </c>
      <c r="H23" s="1142"/>
      <c r="I23" s="1142"/>
      <c r="K23" s="68"/>
      <c r="L23" s="68"/>
      <c r="M23" s="62"/>
    </row>
    <row r="24" spans="1:13" ht="13.5" customHeight="1" x14ac:dyDescent="0.2">
      <c r="A24" s="1150" t="s">
        <v>179</v>
      </c>
      <c r="B24" s="2719">
        <v>0</v>
      </c>
      <c r="C24" s="2719">
        <v>0</v>
      </c>
      <c r="D24" s="2720">
        <v>0</v>
      </c>
      <c r="E24" s="2722">
        <v>0</v>
      </c>
      <c r="F24" s="2721">
        <v>0</v>
      </c>
      <c r="G24" s="2714">
        <v>5</v>
      </c>
      <c r="H24" s="1162"/>
      <c r="I24" s="1142"/>
      <c r="K24" s="1135"/>
      <c r="L24" s="1135"/>
      <c r="M24" s="70"/>
    </row>
    <row r="25" spans="1:13" ht="13.5" customHeight="1" x14ac:dyDescent="0.2">
      <c r="A25" s="1150" t="s">
        <v>184</v>
      </c>
      <c r="B25" s="2719">
        <v>0</v>
      </c>
      <c r="C25" s="2719">
        <v>6</v>
      </c>
      <c r="D25" s="2720">
        <v>0</v>
      </c>
      <c r="E25" s="2722">
        <v>-6</v>
      </c>
      <c r="F25" s="2721">
        <v>0</v>
      </c>
      <c r="G25" s="2714">
        <v>6</v>
      </c>
      <c r="H25" s="1142"/>
      <c r="I25" s="1142"/>
      <c r="K25" s="71"/>
      <c r="L25" s="71"/>
      <c r="M25" s="62"/>
    </row>
    <row r="26" spans="1:13" ht="13.5" customHeight="1" x14ac:dyDescent="0.2">
      <c r="A26" s="1150" t="s">
        <v>194</v>
      </c>
      <c r="B26" s="2719">
        <v>-6</v>
      </c>
      <c r="C26" s="2719">
        <v>1</v>
      </c>
      <c r="D26" s="2720">
        <v>2</v>
      </c>
      <c r="E26" s="2722">
        <v>-22</v>
      </c>
      <c r="F26" s="2721">
        <v>-3</v>
      </c>
      <c r="G26" s="2714">
        <v>-110</v>
      </c>
      <c r="H26" s="1140"/>
      <c r="I26" s="1140"/>
      <c r="K26" s="71"/>
      <c r="L26" s="71"/>
      <c r="M26" s="62"/>
    </row>
    <row r="27" spans="1:13" ht="13.5" customHeight="1" thickBot="1" x14ac:dyDescent="0.25">
      <c r="A27" s="1146" t="s">
        <v>197</v>
      </c>
      <c r="B27" s="2723">
        <v>-2</v>
      </c>
      <c r="C27" s="2724">
        <v>-4</v>
      </c>
      <c r="D27" s="2725">
        <v>3</v>
      </c>
      <c r="E27" s="2724">
        <v>-1</v>
      </c>
      <c r="F27" s="2726">
        <v>0</v>
      </c>
      <c r="G27" s="2716">
        <v>-20</v>
      </c>
      <c r="H27" s="1142"/>
      <c r="I27" s="1142"/>
      <c r="K27" s="71"/>
      <c r="L27" s="71"/>
      <c r="M27" s="62"/>
    </row>
    <row r="28" spans="1:13" ht="13.5" customHeight="1" x14ac:dyDescent="0.2">
      <c r="A28" s="1124" t="s">
        <v>1330</v>
      </c>
      <c r="B28" s="2708">
        <v>544</v>
      </c>
      <c r="C28" s="2708">
        <v>536</v>
      </c>
      <c r="D28" s="2708">
        <v>520</v>
      </c>
      <c r="E28" s="2708">
        <v>512</v>
      </c>
      <c r="F28" s="2708">
        <v>520</v>
      </c>
      <c r="G28" s="2708">
        <v>2112</v>
      </c>
      <c r="H28" s="1142"/>
      <c r="I28" s="1142"/>
      <c r="K28" s="1128"/>
      <c r="L28" s="1128"/>
      <c r="M28" s="64"/>
    </row>
    <row r="29" spans="1:13" ht="17.25" customHeight="1" x14ac:dyDescent="0.2">
      <c r="B29" s="2718"/>
      <c r="C29" s="2718"/>
      <c r="D29" s="2718"/>
      <c r="E29" s="2718"/>
      <c r="F29" s="2718"/>
      <c r="G29" s="2718"/>
      <c r="H29" s="1131"/>
      <c r="I29" s="1131"/>
      <c r="K29" s="1130"/>
      <c r="L29" s="1130"/>
      <c r="M29" s="62"/>
    </row>
    <row r="30" spans="1:13" ht="13.5" customHeight="1" thickBot="1" x14ac:dyDescent="0.25">
      <c r="A30" s="1134" t="s">
        <v>1332</v>
      </c>
      <c r="B30" s="2707" t="s">
        <v>619</v>
      </c>
      <c r="C30" s="2707" t="s">
        <v>143</v>
      </c>
      <c r="D30" s="2707" t="s">
        <v>144</v>
      </c>
      <c r="E30" s="2707" t="s">
        <v>145</v>
      </c>
      <c r="F30" s="2707" t="s">
        <v>146</v>
      </c>
      <c r="G30" s="1133" t="s">
        <v>1331</v>
      </c>
      <c r="H30" s="1131"/>
      <c r="I30" s="1131"/>
      <c r="K30" s="1130"/>
      <c r="L30" s="1130"/>
      <c r="M30" s="62"/>
    </row>
    <row r="31" spans="1:13" ht="13.5" customHeight="1" x14ac:dyDescent="0.2">
      <c r="A31" s="1161" t="s">
        <v>155</v>
      </c>
      <c r="B31" s="2727">
        <v>273</v>
      </c>
      <c r="C31" s="2727">
        <v>282</v>
      </c>
      <c r="D31" s="2728">
        <v>279</v>
      </c>
      <c r="E31" s="2727">
        <v>302</v>
      </c>
      <c r="F31" s="2727">
        <v>292</v>
      </c>
      <c r="G31" s="2729">
        <v>1215</v>
      </c>
      <c r="H31" s="1131"/>
      <c r="I31" s="1131"/>
      <c r="K31" s="1130"/>
      <c r="L31" s="1130"/>
      <c r="M31" s="62"/>
    </row>
    <row r="32" spans="1:13" ht="13.5" customHeight="1" x14ac:dyDescent="0.2">
      <c r="A32" s="1161" t="s">
        <v>159</v>
      </c>
      <c r="B32" s="2710">
        <v>0</v>
      </c>
      <c r="C32" s="2710">
        <v>2</v>
      </c>
      <c r="D32" s="2711">
        <v>2</v>
      </c>
      <c r="E32" s="2710">
        <v>-1</v>
      </c>
      <c r="F32" s="2710">
        <v>0</v>
      </c>
      <c r="G32" s="2710">
        <v>-23</v>
      </c>
      <c r="H32" s="1131"/>
      <c r="I32" s="1131"/>
      <c r="K32" s="1130"/>
      <c r="L32" s="1130"/>
      <c r="M32" s="62"/>
    </row>
    <row r="33" spans="1:13" ht="13.5" customHeight="1" x14ac:dyDescent="0.2">
      <c r="A33" s="1150" t="s">
        <v>162</v>
      </c>
      <c r="B33" s="2712">
        <v>-1</v>
      </c>
      <c r="C33" s="2712">
        <v>1</v>
      </c>
      <c r="D33" s="2713">
        <v>6</v>
      </c>
      <c r="E33" s="2712">
        <v>-2</v>
      </c>
      <c r="F33" s="2730">
        <v>8</v>
      </c>
      <c r="G33" s="2712">
        <v>16</v>
      </c>
      <c r="H33" s="1131"/>
      <c r="I33" s="1131"/>
      <c r="K33" s="1130"/>
      <c r="L33" s="1130"/>
      <c r="M33" s="62"/>
    </row>
    <row r="34" spans="1:13" ht="13.5" customHeight="1" x14ac:dyDescent="0.2">
      <c r="A34" s="1150" t="s">
        <v>166</v>
      </c>
      <c r="B34" s="2712">
        <v>1</v>
      </c>
      <c r="C34" s="2712">
        <v>1</v>
      </c>
      <c r="D34" s="2713">
        <v>-4</v>
      </c>
      <c r="E34" s="2712">
        <v>1</v>
      </c>
      <c r="F34" s="2730">
        <v>-8</v>
      </c>
      <c r="G34" s="2712">
        <v>-39</v>
      </c>
      <c r="H34" s="1131"/>
      <c r="I34" s="1131"/>
      <c r="K34" s="1130"/>
      <c r="L34" s="1130"/>
      <c r="M34" s="76"/>
    </row>
    <row r="35" spans="1:13" ht="13.5" customHeight="1" x14ac:dyDescent="0.2">
      <c r="A35" s="1161" t="s">
        <v>170</v>
      </c>
      <c r="B35" s="2710">
        <v>0</v>
      </c>
      <c r="C35" s="2710">
        <v>1</v>
      </c>
      <c r="D35" s="2711">
        <v>1</v>
      </c>
      <c r="E35" s="2710">
        <v>-1</v>
      </c>
      <c r="F35" s="2710">
        <v>-2</v>
      </c>
      <c r="G35" s="2710">
        <v>1</v>
      </c>
      <c r="H35" s="1131"/>
      <c r="I35" s="1160"/>
      <c r="J35" s="1131"/>
      <c r="K35" s="1128"/>
      <c r="L35" s="1128"/>
      <c r="M35" s="78"/>
    </row>
    <row r="36" spans="1:13" ht="13.5" customHeight="1" x14ac:dyDescent="0.2">
      <c r="A36" s="1150" t="s">
        <v>174</v>
      </c>
      <c r="B36" s="2712">
        <v>0</v>
      </c>
      <c r="C36" s="2712">
        <v>1</v>
      </c>
      <c r="D36" s="2713">
        <v>1</v>
      </c>
      <c r="E36" s="2714">
        <v>-1</v>
      </c>
      <c r="F36" s="2730">
        <v>-2</v>
      </c>
      <c r="G36" s="2714">
        <v>0</v>
      </c>
      <c r="H36" s="1131"/>
      <c r="I36" s="1160"/>
      <c r="J36" s="1131"/>
      <c r="K36" s="1159"/>
      <c r="L36" s="1159"/>
      <c r="M36" s="1159"/>
    </row>
    <row r="37" spans="1:13" s="1153" customFormat="1" ht="13.5" customHeight="1" x14ac:dyDescent="0.2">
      <c r="A37" s="1150" t="s">
        <v>179</v>
      </c>
      <c r="B37" s="2712">
        <v>0</v>
      </c>
      <c r="C37" s="2712">
        <v>0</v>
      </c>
      <c r="D37" s="2713">
        <v>0</v>
      </c>
      <c r="E37" s="2714">
        <v>0</v>
      </c>
      <c r="F37" s="2730">
        <v>0</v>
      </c>
      <c r="G37" s="2714">
        <v>1</v>
      </c>
      <c r="H37" s="1158"/>
      <c r="I37" s="1157"/>
      <c r="J37" s="1156"/>
      <c r="K37" s="1155"/>
      <c r="L37" s="1155"/>
      <c r="M37" s="1154"/>
    </row>
    <row r="38" spans="1:13" ht="13.5" customHeight="1" x14ac:dyDescent="0.2">
      <c r="A38" s="1150" t="s">
        <v>184</v>
      </c>
      <c r="B38" s="2712">
        <v>0</v>
      </c>
      <c r="C38" s="2712">
        <v>3</v>
      </c>
      <c r="D38" s="2713">
        <v>0</v>
      </c>
      <c r="E38" s="2714">
        <v>-3</v>
      </c>
      <c r="F38" s="2730">
        <v>0</v>
      </c>
      <c r="G38" s="2714">
        <v>3</v>
      </c>
      <c r="H38" s="1131"/>
      <c r="I38" s="1143"/>
      <c r="J38" s="1142"/>
      <c r="K38" s="1152"/>
      <c r="L38" s="1151"/>
      <c r="M38" s="1151"/>
    </row>
    <row r="39" spans="1:13" ht="13.5" customHeight="1" x14ac:dyDescent="0.2">
      <c r="A39" s="1150" t="s">
        <v>194</v>
      </c>
      <c r="B39" s="2712">
        <v>3</v>
      </c>
      <c r="C39" s="2712">
        <v>-15</v>
      </c>
      <c r="D39" s="2713">
        <v>0</v>
      </c>
      <c r="E39" s="2714">
        <v>-18</v>
      </c>
      <c r="F39" s="2730">
        <v>12</v>
      </c>
      <c r="G39" s="2714">
        <v>-86</v>
      </c>
      <c r="H39" s="1131"/>
      <c r="I39" s="1143"/>
      <c r="J39" s="1142"/>
      <c r="K39" s="1149"/>
      <c r="L39" s="1148"/>
      <c r="M39" s="1147"/>
    </row>
    <row r="40" spans="1:13" ht="13.5" customHeight="1" thickBot="1" x14ac:dyDescent="0.25">
      <c r="A40" s="1146" t="s">
        <v>197</v>
      </c>
      <c r="B40" s="2715">
        <v>1</v>
      </c>
      <c r="C40" s="2716">
        <v>-1</v>
      </c>
      <c r="D40" s="2717">
        <v>2</v>
      </c>
      <c r="E40" s="2716">
        <v>-1</v>
      </c>
      <c r="F40" s="2731">
        <v>-1</v>
      </c>
      <c r="G40" s="2716">
        <v>-13</v>
      </c>
      <c r="H40" s="1131"/>
      <c r="I40" s="1143"/>
      <c r="J40" s="1142"/>
      <c r="K40" s="1145"/>
      <c r="L40" s="1145"/>
      <c r="M40" s="1144"/>
    </row>
    <row r="41" spans="1:13" ht="13.5" customHeight="1" x14ac:dyDescent="0.2">
      <c r="A41" s="1124" t="s">
        <v>1330</v>
      </c>
      <c r="B41" s="2732">
        <v>276</v>
      </c>
      <c r="C41" s="2732">
        <v>273</v>
      </c>
      <c r="D41" s="2732">
        <v>282</v>
      </c>
      <c r="E41" s="2732">
        <v>279</v>
      </c>
      <c r="F41" s="2732">
        <v>302</v>
      </c>
      <c r="G41" s="2708">
        <v>1110</v>
      </c>
      <c r="H41" s="1131"/>
      <c r="I41" s="1143"/>
      <c r="J41" s="1142"/>
      <c r="K41" s="1137"/>
      <c r="L41" s="1137"/>
      <c r="M41" s="62"/>
    </row>
    <row r="42" spans="1:13" ht="17.25" customHeight="1" x14ac:dyDescent="0.2">
      <c r="B42" s="2718"/>
      <c r="C42" s="2718"/>
      <c r="D42" s="2718"/>
      <c r="E42" s="2718"/>
      <c r="F42" s="2718"/>
      <c r="G42" s="2718"/>
      <c r="H42" s="1131"/>
      <c r="I42" s="1141"/>
      <c r="J42" s="1140"/>
      <c r="K42" s="1137"/>
      <c r="L42" s="1137"/>
      <c r="M42" s="62"/>
    </row>
    <row r="43" spans="1:13" ht="13.5" customHeight="1" thickBot="1" x14ac:dyDescent="0.25">
      <c r="A43" s="1134" t="s">
        <v>346</v>
      </c>
      <c r="B43" s="2707" t="s">
        <v>619</v>
      </c>
      <c r="C43" s="2707" t="s">
        <v>143</v>
      </c>
      <c r="D43" s="2707" t="s">
        <v>144</v>
      </c>
      <c r="E43" s="2707" t="s">
        <v>145</v>
      </c>
      <c r="F43" s="2707" t="s">
        <v>146</v>
      </c>
      <c r="G43" s="1133" t="s">
        <v>1331</v>
      </c>
      <c r="H43" s="1131"/>
      <c r="I43" s="1141"/>
      <c r="J43" s="1142"/>
      <c r="K43" s="1137"/>
      <c r="L43" s="1137"/>
      <c r="M43" s="62"/>
    </row>
    <row r="44" spans="1:13" ht="13.5" customHeight="1" x14ac:dyDescent="0.2">
      <c r="A44" s="1132" t="s">
        <v>155</v>
      </c>
      <c r="B44" s="2710">
        <v>204</v>
      </c>
      <c r="C44" s="2727">
        <v>209</v>
      </c>
      <c r="D44" s="2727">
        <v>214</v>
      </c>
      <c r="E44" s="2728">
        <v>251</v>
      </c>
      <c r="F44" s="2727">
        <v>257</v>
      </c>
      <c r="G44" s="2708">
        <v>1018</v>
      </c>
      <c r="H44" s="1131"/>
      <c r="I44" s="1143"/>
      <c r="J44" s="1142"/>
      <c r="K44" s="1137"/>
      <c r="L44" s="1137"/>
      <c r="M44" s="62"/>
    </row>
    <row r="45" spans="1:13" ht="13.5" customHeight="1" x14ac:dyDescent="0.2">
      <c r="A45" s="1132" t="s">
        <v>159</v>
      </c>
      <c r="B45" s="2710">
        <v>1</v>
      </c>
      <c r="C45" s="2710">
        <v>5.6</v>
      </c>
      <c r="D45" s="2710">
        <v>5</v>
      </c>
      <c r="E45" s="2711">
        <v>-2</v>
      </c>
      <c r="F45" s="2710">
        <v>-2</v>
      </c>
      <c r="G45" s="2710">
        <v>-11</v>
      </c>
      <c r="H45" s="1131"/>
      <c r="I45" s="1143"/>
      <c r="J45" s="1142"/>
      <c r="K45" s="1137"/>
      <c r="L45" s="1137"/>
      <c r="M45" s="62"/>
    </row>
    <row r="46" spans="1:13" ht="13.5" customHeight="1" x14ac:dyDescent="0.2">
      <c r="A46" s="1129" t="s">
        <v>162</v>
      </c>
      <c r="B46" s="2712">
        <v>2</v>
      </c>
      <c r="C46" s="2712">
        <v>4</v>
      </c>
      <c r="D46" s="2712">
        <v>2</v>
      </c>
      <c r="E46" s="2713">
        <v>-2</v>
      </c>
      <c r="F46" s="2712">
        <v>3</v>
      </c>
      <c r="G46" s="2712">
        <v>12</v>
      </c>
      <c r="H46" s="1131"/>
      <c r="I46" s="1143"/>
      <c r="J46" s="1142"/>
      <c r="K46" s="1136"/>
      <c r="L46" s="1136"/>
      <c r="M46" s="64"/>
    </row>
    <row r="47" spans="1:13" ht="13.5" customHeight="1" x14ac:dyDescent="0.2">
      <c r="A47" s="1129" t="s">
        <v>166</v>
      </c>
      <c r="B47" s="2712">
        <v>-1</v>
      </c>
      <c r="C47" s="2712">
        <v>2</v>
      </c>
      <c r="D47" s="2712">
        <v>3</v>
      </c>
      <c r="E47" s="2713">
        <v>0</v>
      </c>
      <c r="F47" s="2712">
        <v>-5</v>
      </c>
      <c r="G47" s="2712">
        <v>-23</v>
      </c>
      <c r="H47" s="1131"/>
      <c r="I47" s="1141"/>
      <c r="J47" s="1140"/>
      <c r="K47" s="1137"/>
      <c r="L47" s="1137"/>
      <c r="M47" s="62"/>
    </row>
    <row r="48" spans="1:13" ht="13.5" customHeight="1" x14ac:dyDescent="0.2">
      <c r="A48" s="1132" t="s">
        <v>170</v>
      </c>
      <c r="B48" s="2710">
        <v>-4</v>
      </c>
      <c r="C48" s="2710">
        <v>-7.4</v>
      </c>
      <c r="D48" s="2710">
        <v>-7</v>
      </c>
      <c r="E48" s="2711">
        <v>2</v>
      </c>
      <c r="F48" s="2710">
        <v>4</v>
      </c>
      <c r="G48" s="2710">
        <v>-15</v>
      </c>
      <c r="H48" s="1131"/>
      <c r="I48" s="1131"/>
      <c r="K48" s="1137"/>
      <c r="L48" s="1137"/>
      <c r="M48" s="62"/>
    </row>
    <row r="49" spans="1:13" ht="13.5" customHeight="1" x14ac:dyDescent="0.2">
      <c r="A49" s="1129" t="s">
        <v>174</v>
      </c>
      <c r="B49" s="2712">
        <v>-5</v>
      </c>
      <c r="C49" s="2712">
        <v>-7</v>
      </c>
      <c r="D49" s="2712">
        <v>-6</v>
      </c>
      <c r="E49" s="2713">
        <v>2</v>
      </c>
      <c r="F49" s="2714">
        <v>4</v>
      </c>
      <c r="G49" s="2714">
        <v>-14</v>
      </c>
      <c r="H49" s="1131"/>
      <c r="I49" s="1131"/>
      <c r="K49" s="1139"/>
      <c r="L49" s="1137"/>
      <c r="M49" s="62"/>
    </row>
    <row r="50" spans="1:13" ht="13.5" customHeight="1" x14ac:dyDescent="0.2">
      <c r="A50" s="1129" t="s">
        <v>179</v>
      </c>
      <c r="B50" s="2712">
        <v>1</v>
      </c>
      <c r="C50" s="2712">
        <v>0</v>
      </c>
      <c r="D50" s="2712">
        <v>-1</v>
      </c>
      <c r="E50" s="2713">
        <v>0</v>
      </c>
      <c r="F50" s="2714">
        <v>0</v>
      </c>
      <c r="G50" s="2714">
        <v>-1</v>
      </c>
      <c r="H50" s="1131"/>
      <c r="I50" s="1131"/>
      <c r="K50" s="1136"/>
      <c r="L50" s="1136"/>
      <c r="M50" s="64"/>
    </row>
    <row r="51" spans="1:13" ht="13.5" customHeight="1" x14ac:dyDescent="0.2">
      <c r="A51" s="1129" t="s">
        <v>184</v>
      </c>
      <c r="B51" s="2712">
        <v>0</v>
      </c>
      <c r="C51" s="2712">
        <v>3</v>
      </c>
      <c r="D51" s="2712">
        <v>0</v>
      </c>
      <c r="E51" s="2713">
        <v>-3</v>
      </c>
      <c r="F51" s="2714">
        <v>0</v>
      </c>
      <c r="G51" s="2714">
        <v>3</v>
      </c>
      <c r="H51" s="1138"/>
      <c r="I51" s="1131"/>
      <c r="K51" s="1137"/>
      <c r="L51" s="1137"/>
      <c r="M51" s="62"/>
    </row>
    <row r="52" spans="1:13" ht="13.5" customHeight="1" x14ac:dyDescent="0.2">
      <c r="A52" s="1129" t="s">
        <v>194</v>
      </c>
      <c r="B52" s="2712">
        <v>2</v>
      </c>
      <c r="C52" s="2712">
        <v>-6</v>
      </c>
      <c r="D52" s="2712">
        <v>-3</v>
      </c>
      <c r="E52" s="2713">
        <v>-34</v>
      </c>
      <c r="F52" s="2714">
        <v>-8</v>
      </c>
      <c r="G52" s="2714">
        <v>-165</v>
      </c>
      <c r="H52" s="1131"/>
      <c r="I52" s="1131"/>
      <c r="K52" s="1136"/>
      <c r="L52" s="1136"/>
      <c r="M52" s="64"/>
    </row>
    <row r="53" spans="1:13" ht="13.5" customHeight="1" thickBot="1" x14ac:dyDescent="0.25">
      <c r="A53" s="1126" t="s">
        <v>197</v>
      </c>
      <c r="B53" s="2715">
        <v>2</v>
      </c>
      <c r="C53" s="2715">
        <v>-1</v>
      </c>
      <c r="D53" s="2716">
        <v>5</v>
      </c>
      <c r="E53" s="2717">
        <v>-7</v>
      </c>
      <c r="F53" s="2716">
        <v>-3</v>
      </c>
      <c r="G53" s="2716">
        <v>-34</v>
      </c>
      <c r="H53" s="1131"/>
      <c r="I53" s="1131"/>
      <c r="K53" s="68"/>
      <c r="L53" s="68"/>
      <c r="M53" s="62"/>
    </row>
    <row r="54" spans="1:13" ht="13.5" customHeight="1" x14ac:dyDescent="0.2">
      <c r="A54" s="1124" t="s">
        <v>1330</v>
      </c>
      <c r="B54" s="2732">
        <v>203</v>
      </c>
      <c r="C54" s="2732">
        <v>204</v>
      </c>
      <c r="D54" s="2732">
        <v>209</v>
      </c>
      <c r="E54" s="2732">
        <v>214</v>
      </c>
      <c r="F54" s="2732">
        <v>251</v>
      </c>
      <c r="G54" s="2708">
        <v>830</v>
      </c>
      <c r="H54" s="1131"/>
      <c r="I54" s="1131"/>
      <c r="K54" s="1135"/>
      <c r="L54" s="1135"/>
      <c r="M54" s="86"/>
    </row>
    <row r="55" spans="1:13" ht="17.25" customHeight="1" x14ac:dyDescent="0.2">
      <c r="B55" s="2718"/>
      <c r="C55" s="2718"/>
      <c r="D55" s="2718"/>
      <c r="E55" s="2718"/>
      <c r="F55" s="2718"/>
      <c r="G55" s="2718"/>
      <c r="H55" s="1131"/>
      <c r="I55" s="1131"/>
      <c r="K55" s="71"/>
      <c r="L55" s="71"/>
      <c r="M55" s="62"/>
    </row>
    <row r="56" spans="1:13" ht="13.5" customHeight="1" thickBot="1" x14ac:dyDescent="0.25">
      <c r="A56" s="1134" t="s">
        <v>415</v>
      </c>
      <c r="B56" s="2707" t="s">
        <v>619</v>
      </c>
      <c r="C56" s="2707" t="s">
        <v>143</v>
      </c>
      <c r="D56" s="2707" t="s">
        <v>144</v>
      </c>
      <c r="E56" s="2707" t="s">
        <v>145</v>
      </c>
      <c r="F56" s="2707" t="s">
        <v>146</v>
      </c>
      <c r="G56" s="1133" t="s">
        <v>1331</v>
      </c>
      <c r="H56" s="1131"/>
      <c r="I56" s="1131"/>
      <c r="K56" s="71"/>
      <c r="L56" s="71"/>
      <c r="M56" s="62"/>
    </row>
    <row r="57" spans="1:13" ht="13.5" customHeight="1" x14ac:dyDescent="0.2">
      <c r="A57" s="1132" t="s">
        <v>155</v>
      </c>
      <c r="B57" s="2710">
        <v>28</v>
      </c>
      <c r="C57" s="2710">
        <v>28</v>
      </c>
      <c r="D57" s="2710">
        <v>26</v>
      </c>
      <c r="E57" s="2711">
        <v>36</v>
      </c>
      <c r="F57" s="2710">
        <v>33</v>
      </c>
      <c r="G57" s="2710">
        <v>121</v>
      </c>
      <c r="H57" s="1131"/>
      <c r="I57" s="1131"/>
      <c r="K57" s="71"/>
      <c r="L57" s="71"/>
      <c r="M57" s="62"/>
    </row>
    <row r="58" spans="1:13" ht="13.5" customHeight="1" x14ac:dyDescent="0.2">
      <c r="A58" s="1132" t="s">
        <v>159</v>
      </c>
      <c r="B58" s="2710">
        <v>1</v>
      </c>
      <c r="C58" s="2710">
        <v>1</v>
      </c>
      <c r="D58" s="2710">
        <v>0</v>
      </c>
      <c r="E58" s="2711">
        <v>1</v>
      </c>
      <c r="F58" s="2710">
        <v>0</v>
      </c>
      <c r="G58" s="2710">
        <v>6</v>
      </c>
      <c r="H58" s="1131"/>
      <c r="I58" s="1131"/>
      <c r="K58" s="1128"/>
      <c r="L58" s="1128"/>
      <c r="M58" s="64"/>
    </row>
    <row r="59" spans="1:13" ht="13.5" customHeight="1" x14ac:dyDescent="0.2">
      <c r="A59" s="1129" t="s">
        <v>162</v>
      </c>
      <c r="B59" s="2712">
        <v>1</v>
      </c>
      <c r="C59" s="2712">
        <v>0</v>
      </c>
      <c r="D59" s="2712">
        <v>0</v>
      </c>
      <c r="E59" s="2713">
        <v>0</v>
      </c>
      <c r="F59" s="2712">
        <v>1</v>
      </c>
      <c r="G59" s="2712">
        <v>4</v>
      </c>
      <c r="H59" s="1131"/>
      <c r="I59" s="1131"/>
      <c r="K59" s="1130"/>
      <c r="L59" s="1130"/>
      <c r="M59" s="62"/>
    </row>
    <row r="60" spans="1:13" ht="13.5" customHeight="1" x14ac:dyDescent="0.2">
      <c r="A60" s="1129" t="s">
        <v>166</v>
      </c>
      <c r="B60" s="2712">
        <v>0</v>
      </c>
      <c r="C60" s="2712">
        <v>1</v>
      </c>
      <c r="D60" s="2712">
        <v>0</v>
      </c>
      <c r="E60" s="2713">
        <v>1</v>
      </c>
      <c r="F60" s="2712">
        <v>-1</v>
      </c>
      <c r="G60" s="2712">
        <v>2</v>
      </c>
      <c r="H60" s="1131"/>
      <c r="I60" s="1131"/>
      <c r="K60" s="1130"/>
      <c r="L60" s="1130"/>
      <c r="M60" s="62"/>
    </row>
    <row r="61" spans="1:13" ht="13.5" customHeight="1" x14ac:dyDescent="0.2">
      <c r="A61" s="1132" t="s">
        <v>170</v>
      </c>
      <c r="B61" s="2710">
        <v>1</v>
      </c>
      <c r="C61" s="2710">
        <v>0</v>
      </c>
      <c r="D61" s="2710">
        <v>0</v>
      </c>
      <c r="E61" s="2711">
        <v>0</v>
      </c>
      <c r="F61" s="2710">
        <v>1</v>
      </c>
      <c r="G61" s="2710">
        <v>10</v>
      </c>
      <c r="H61" s="1131"/>
      <c r="I61" s="1131"/>
      <c r="K61" s="1130"/>
      <c r="L61" s="1130"/>
      <c r="M61" s="62"/>
    </row>
    <row r="62" spans="1:13" ht="13.5" customHeight="1" x14ac:dyDescent="0.2">
      <c r="A62" s="1129" t="s">
        <v>174</v>
      </c>
      <c r="B62" s="2712">
        <v>1</v>
      </c>
      <c r="C62" s="2712">
        <v>0</v>
      </c>
      <c r="D62" s="2712">
        <v>0</v>
      </c>
      <c r="E62" s="2713">
        <v>0</v>
      </c>
      <c r="F62" s="2714">
        <v>1</v>
      </c>
      <c r="G62" s="2714">
        <v>10</v>
      </c>
      <c r="H62" s="1131"/>
      <c r="I62" s="1131"/>
      <c r="K62" s="1128"/>
      <c r="L62" s="1127"/>
      <c r="M62" s="64"/>
    </row>
    <row r="63" spans="1:13" ht="13.5" customHeight="1" x14ac:dyDescent="0.2">
      <c r="A63" s="1129" t="s">
        <v>179</v>
      </c>
      <c r="B63" s="2712">
        <v>0</v>
      </c>
      <c r="C63" s="2712">
        <v>0</v>
      </c>
      <c r="D63" s="2712">
        <v>0</v>
      </c>
      <c r="E63" s="2713">
        <v>0</v>
      </c>
      <c r="F63" s="2714">
        <v>0</v>
      </c>
      <c r="G63" s="2714">
        <v>0</v>
      </c>
      <c r="H63" s="1131"/>
      <c r="I63" s="1131"/>
      <c r="K63" s="1130"/>
      <c r="L63" s="1130"/>
      <c r="M63" s="62"/>
    </row>
    <row r="64" spans="1:13" ht="13.5" customHeight="1" x14ac:dyDescent="0.2">
      <c r="A64" s="1129" t="s">
        <v>184</v>
      </c>
      <c r="B64" s="2712">
        <v>0</v>
      </c>
      <c r="C64" s="2712">
        <v>1</v>
      </c>
      <c r="D64" s="2712">
        <v>0</v>
      </c>
      <c r="E64" s="2713">
        <v>-1</v>
      </c>
      <c r="F64" s="2714">
        <v>0</v>
      </c>
      <c r="G64" s="2714">
        <v>1</v>
      </c>
      <c r="H64" s="1131"/>
      <c r="I64" s="1131"/>
      <c r="J64" s="1121"/>
      <c r="K64" s="1130"/>
      <c r="L64" s="1130"/>
      <c r="M64" s="76"/>
    </row>
    <row r="65" spans="1:13" ht="13.5" customHeight="1" x14ac:dyDescent="0.2">
      <c r="A65" s="1129" t="s">
        <v>194</v>
      </c>
      <c r="B65" s="2712">
        <v>0</v>
      </c>
      <c r="C65" s="2712">
        <v>-2</v>
      </c>
      <c r="D65" s="2712">
        <v>2</v>
      </c>
      <c r="E65" s="2713">
        <v>-10</v>
      </c>
      <c r="F65" s="2714">
        <v>2</v>
      </c>
      <c r="G65" s="2714">
        <v>-26</v>
      </c>
      <c r="H65" s="1121"/>
      <c r="I65" s="1121"/>
      <c r="J65" s="1121"/>
      <c r="K65" s="1128"/>
      <c r="L65" s="1127"/>
      <c r="M65" s="78"/>
    </row>
    <row r="66" spans="1:13" ht="13.5" customHeight="1" thickBot="1" x14ac:dyDescent="0.25">
      <c r="A66" s="1126" t="s">
        <v>197</v>
      </c>
      <c r="B66" s="2715">
        <v>0</v>
      </c>
      <c r="C66" s="2715">
        <v>0</v>
      </c>
      <c r="D66" s="2716">
        <v>0</v>
      </c>
      <c r="E66" s="2717">
        <v>0</v>
      </c>
      <c r="F66" s="2716">
        <v>0</v>
      </c>
      <c r="G66" s="2716">
        <v>-1</v>
      </c>
      <c r="H66" s="1121"/>
      <c r="I66" s="1121"/>
      <c r="J66" s="1121"/>
      <c r="K66" s="1125"/>
      <c r="L66" s="1125"/>
      <c r="M66" s="1125"/>
    </row>
    <row r="67" spans="1:13" ht="13.5" customHeight="1" x14ac:dyDescent="0.2">
      <c r="A67" s="1124" t="s">
        <v>1330</v>
      </c>
      <c r="B67" s="2732">
        <v>30</v>
      </c>
      <c r="C67" s="2732">
        <v>28</v>
      </c>
      <c r="D67" s="2732">
        <v>28</v>
      </c>
      <c r="E67" s="2732">
        <v>26</v>
      </c>
      <c r="F67" s="2732">
        <v>36</v>
      </c>
      <c r="G67" s="2708">
        <v>112</v>
      </c>
      <c r="H67" s="1121"/>
      <c r="I67" s="1121"/>
      <c r="J67" s="1121"/>
      <c r="K67" s="1123"/>
      <c r="L67" s="1123"/>
      <c r="M67" s="1123"/>
    </row>
    <row r="68" spans="1:13" ht="17.25" customHeight="1" x14ac:dyDescent="0.2">
      <c r="H68" s="1122"/>
      <c r="I68" s="1121"/>
      <c r="J68" s="1121"/>
      <c r="K68" s="1121"/>
      <c r="L68" s="1121"/>
      <c r="M68" s="1121"/>
    </row>
    <row r="69" spans="1:13" ht="20.100000000000001" customHeight="1" x14ac:dyDescent="0.2">
      <c r="H69" s="1121"/>
      <c r="I69" s="1121"/>
      <c r="J69" s="1121"/>
    </row>
    <row r="70" spans="1:13" ht="20.100000000000001" customHeight="1" x14ac:dyDescent="0.2">
      <c r="A70" s="1121"/>
      <c r="B70" s="1121"/>
      <c r="C70" s="1121"/>
      <c r="D70" s="1121"/>
      <c r="E70" s="1121"/>
      <c r="F70" s="1121"/>
      <c r="G70" s="1121"/>
      <c r="H70" s="1121"/>
      <c r="I70" s="1121"/>
      <c r="J70" s="1121"/>
    </row>
    <row r="71" spans="1:13" ht="20.100000000000001" customHeight="1" x14ac:dyDescent="0.2">
      <c r="A71" s="1121"/>
      <c r="B71" s="1121"/>
      <c r="C71" s="1121"/>
      <c r="D71" s="1121"/>
      <c r="E71" s="1121"/>
      <c r="F71" s="1121"/>
      <c r="G71" s="1121"/>
      <c r="H71" s="1121"/>
      <c r="I71" s="1121"/>
      <c r="J71" s="1121"/>
    </row>
    <row r="72" spans="1:13" ht="20.100000000000001" customHeight="1" x14ac:dyDescent="0.2">
      <c r="C72" s="1121"/>
      <c r="D72" s="1121"/>
      <c r="E72" s="1121"/>
      <c r="F72" s="1121"/>
      <c r="G72" s="1121"/>
      <c r="H72" s="1121"/>
      <c r="I72" s="1121"/>
      <c r="J72" s="1121"/>
    </row>
    <row r="73" spans="1:13" ht="20.100000000000001" customHeight="1" x14ac:dyDescent="0.2"/>
    <row r="74" spans="1:13" ht="20.100000000000001" customHeight="1" x14ac:dyDescent="0.2"/>
    <row r="75" spans="1:13" ht="20.100000000000001" customHeight="1" x14ac:dyDescent="0.2"/>
    <row r="76" spans="1:13" ht="20.100000000000001" customHeight="1" x14ac:dyDescent="0.2"/>
    <row r="77" spans="1:13" ht="20.100000000000001" customHeight="1" x14ac:dyDescent="0.2"/>
    <row r="78" spans="1:13" ht="20.100000000000001" customHeight="1" x14ac:dyDescent="0.2"/>
    <row r="79" spans="1:13" ht="20.100000000000001" customHeight="1" x14ac:dyDescent="0.2"/>
    <row r="80" spans="1:13"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printOptions horizontalCentered="1"/>
  <pageMargins left="0.7" right="0.7" top="0.75" bottom="0.75" header="0.3" footer="0.3"/>
  <pageSetup paperSize="9" scale="77" orientation="portrait" r:id="rId1"/>
  <headerFooter>
    <oddHeader>&amp;RKey financial figures</oddHeader>
    <oddFooter>&amp;C&amp;"Arial,Normal"&amp;7Fact book - Q4 2016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tint="0.59999389629810485"/>
  </sheetPr>
  <dimension ref="A1:O329"/>
  <sheetViews>
    <sheetView view="pageBreakPreview" topLeftCell="A25" zoomScaleNormal="100" zoomScaleSheetLayoutView="100" zoomScalePageLayoutView="80" workbookViewId="0">
      <selection activeCell="I29" sqref="I29"/>
    </sheetView>
  </sheetViews>
  <sheetFormatPr defaultRowHeight="15" x14ac:dyDescent="0.25"/>
  <cols>
    <col min="1" max="1" width="33.5" style="2427" customWidth="1"/>
    <col min="2" max="10" width="8.6640625" style="2427" customWidth="1"/>
    <col min="11" max="11" width="8.6640625" style="2426" customWidth="1"/>
    <col min="12" max="12" width="6.5" style="2425" hidden="1" customWidth="1"/>
    <col min="13" max="13" width="6.33203125" style="2425" hidden="1" customWidth="1"/>
    <col min="14" max="14" width="6.1640625" style="2425" hidden="1" customWidth="1"/>
    <col min="15" max="16384" width="9.33203125" style="2425"/>
  </cols>
  <sheetData>
    <row r="1" spans="1:15" ht="13.5" customHeight="1" thickBot="1" x14ac:dyDescent="0.25">
      <c r="A1" s="2516" t="s">
        <v>129</v>
      </c>
      <c r="B1" s="2487"/>
      <c r="C1" s="2487"/>
      <c r="D1" s="2486"/>
      <c r="E1" s="2486"/>
      <c r="F1" s="2485"/>
      <c r="G1" s="2485"/>
      <c r="H1" s="2485"/>
      <c r="I1" s="2485"/>
      <c r="J1" s="2485"/>
      <c r="K1" s="2484"/>
    </row>
    <row r="2" spans="1:15" ht="13.5" customHeight="1" x14ac:dyDescent="0.2">
      <c r="A2" s="2500"/>
      <c r="B2" s="2483" t="s">
        <v>132</v>
      </c>
      <c r="C2" s="2483" t="s">
        <v>132</v>
      </c>
      <c r="D2" s="2483" t="s">
        <v>136</v>
      </c>
      <c r="E2" s="2483" t="s">
        <v>133</v>
      </c>
      <c r="F2" s="2483" t="s">
        <v>134</v>
      </c>
      <c r="G2" s="2483" t="s">
        <v>135</v>
      </c>
      <c r="H2" s="2483" t="s">
        <v>136</v>
      </c>
      <c r="I2" s="2483" t="s">
        <v>133</v>
      </c>
      <c r="J2" s="2483" t="s">
        <v>134</v>
      </c>
      <c r="K2" s="2483" t="s">
        <v>135</v>
      </c>
      <c r="L2" s="2515" t="s">
        <v>133</v>
      </c>
      <c r="M2" s="2512"/>
      <c r="N2" s="2512"/>
    </row>
    <row r="3" spans="1:15" ht="13.5" customHeight="1" thickBot="1" x14ac:dyDescent="0.25">
      <c r="A3" s="2514" t="s">
        <v>140</v>
      </c>
      <c r="B3" s="2481">
        <v>2016</v>
      </c>
      <c r="C3" s="2481">
        <v>2015</v>
      </c>
      <c r="D3" s="2481">
        <v>2016</v>
      </c>
      <c r="E3" s="2481">
        <v>2016</v>
      </c>
      <c r="F3" s="2481">
        <v>2016</v>
      </c>
      <c r="G3" s="2481">
        <v>2016</v>
      </c>
      <c r="H3" s="2481">
        <v>2015</v>
      </c>
      <c r="I3" s="2481">
        <v>2015</v>
      </c>
      <c r="J3" s="2481">
        <v>2015</v>
      </c>
      <c r="K3" s="2481">
        <v>2015</v>
      </c>
      <c r="L3" s="2513">
        <v>2014</v>
      </c>
      <c r="M3" s="2512"/>
      <c r="N3" s="2512"/>
    </row>
    <row r="4" spans="1:15" ht="13.5" customHeight="1" x14ac:dyDescent="0.2">
      <c r="A4" s="2500" t="s">
        <v>141</v>
      </c>
      <c r="B4" s="2499">
        <v>1369</v>
      </c>
      <c r="C4" s="2499">
        <v>1261</v>
      </c>
      <c r="D4" s="2499">
        <v>365</v>
      </c>
      <c r="E4" s="2499">
        <v>350</v>
      </c>
      <c r="F4" s="2499">
        <v>340</v>
      </c>
      <c r="G4" s="2499">
        <v>314</v>
      </c>
      <c r="H4" s="2499">
        <v>327</v>
      </c>
      <c r="I4" s="2499">
        <v>308</v>
      </c>
      <c r="J4" s="2499">
        <v>325</v>
      </c>
      <c r="K4" s="2499">
        <v>301</v>
      </c>
      <c r="L4" s="54"/>
    </row>
    <row r="5" spans="1:15" ht="13.5" customHeight="1" x14ac:dyDescent="0.2">
      <c r="A5" s="2500" t="s">
        <v>152</v>
      </c>
      <c r="B5" s="2499">
        <v>306</v>
      </c>
      <c r="C5" s="2499">
        <v>299</v>
      </c>
      <c r="D5" s="2499">
        <v>88</v>
      </c>
      <c r="E5" s="2499">
        <v>76</v>
      </c>
      <c r="F5" s="2499">
        <v>67</v>
      </c>
      <c r="G5" s="2499">
        <v>75</v>
      </c>
      <c r="H5" s="2499">
        <v>80</v>
      </c>
      <c r="I5" s="2499">
        <v>66</v>
      </c>
      <c r="J5" s="2499">
        <v>82</v>
      </c>
      <c r="K5" s="2499">
        <v>71</v>
      </c>
      <c r="L5" s="54"/>
      <c r="M5" s="2510"/>
      <c r="N5" s="2510"/>
      <c r="O5" s="2510"/>
    </row>
    <row r="6" spans="1:15" ht="13.5" customHeight="1" x14ac:dyDescent="0.2">
      <c r="A6" s="2511" t="s">
        <v>156</v>
      </c>
      <c r="B6" s="2499">
        <v>30</v>
      </c>
      <c r="C6" s="2499">
        <v>31</v>
      </c>
      <c r="D6" s="2499">
        <v>8</v>
      </c>
      <c r="E6" s="2499">
        <v>7</v>
      </c>
      <c r="F6" s="2499">
        <v>8</v>
      </c>
      <c r="G6" s="2499">
        <v>7</v>
      </c>
      <c r="H6" s="2499">
        <v>7</v>
      </c>
      <c r="I6" s="2499">
        <v>8</v>
      </c>
      <c r="J6" s="2499">
        <v>8</v>
      </c>
      <c r="K6" s="2499">
        <v>8</v>
      </c>
      <c r="L6" s="54"/>
      <c r="M6" s="2510"/>
      <c r="N6" s="2510"/>
      <c r="O6" s="2510"/>
    </row>
    <row r="7" spans="1:15" ht="23.25" customHeight="1" x14ac:dyDescent="0.2">
      <c r="A7" s="2507" t="s">
        <v>160</v>
      </c>
      <c r="B7" s="2745">
        <v>226</v>
      </c>
      <c r="C7" s="2745">
        <v>225</v>
      </c>
      <c r="D7" s="2745">
        <v>69</v>
      </c>
      <c r="E7" s="2745">
        <v>53</v>
      </c>
      <c r="F7" s="2745">
        <v>56</v>
      </c>
      <c r="G7" s="2745">
        <v>48</v>
      </c>
      <c r="H7" s="2745">
        <v>55</v>
      </c>
      <c r="I7" s="2745">
        <v>40</v>
      </c>
      <c r="J7" s="2745">
        <v>57</v>
      </c>
      <c r="K7" s="2745">
        <v>73</v>
      </c>
      <c r="L7" s="54"/>
      <c r="M7" s="2509"/>
      <c r="N7" s="2509"/>
      <c r="O7" s="2508"/>
    </row>
    <row r="8" spans="1:15" ht="13.5" customHeight="1" x14ac:dyDescent="0.2">
      <c r="A8" s="2507" t="s">
        <v>163</v>
      </c>
      <c r="B8" s="2499">
        <v>59</v>
      </c>
      <c r="C8" s="2499">
        <v>55</v>
      </c>
      <c r="D8" s="2499">
        <v>18</v>
      </c>
      <c r="E8" s="2499">
        <v>13</v>
      </c>
      <c r="F8" s="2499">
        <v>18</v>
      </c>
      <c r="G8" s="2499">
        <v>10</v>
      </c>
      <c r="H8" s="2499">
        <v>16</v>
      </c>
      <c r="I8" s="2499">
        <v>12</v>
      </c>
      <c r="J8" s="2499">
        <v>18</v>
      </c>
      <c r="K8" s="2499">
        <v>9</v>
      </c>
      <c r="L8" s="54"/>
      <c r="M8" s="2506"/>
      <c r="N8" s="2506"/>
      <c r="O8" s="2505"/>
    </row>
    <row r="9" spans="1:15" ht="13.5" customHeight="1" x14ac:dyDescent="0.2">
      <c r="A9" s="2500" t="s">
        <v>167</v>
      </c>
      <c r="B9" s="2499">
        <v>297</v>
      </c>
      <c r="C9" s="2499">
        <v>307</v>
      </c>
      <c r="D9" s="2499">
        <v>83</v>
      </c>
      <c r="E9" s="2499">
        <v>70</v>
      </c>
      <c r="F9" s="2499">
        <v>75</v>
      </c>
      <c r="G9" s="2499">
        <v>69</v>
      </c>
      <c r="H9" s="2499">
        <v>74</v>
      </c>
      <c r="I9" s="2499">
        <v>77</v>
      </c>
      <c r="J9" s="2499">
        <v>78</v>
      </c>
      <c r="K9" s="2499">
        <v>78</v>
      </c>
      <c r="L9" s="54"/>
      <c r="M9" s="2504"/>
      <c r="N9" s="2504"/>
      <c r="O9" s="2503"/>
    </row>
    <row r="10" spans="1:15" ht="13.5" customHeight="1" x14ac:dyDescent="0.2">
      <c r="A10" s="2500" t="s">
        <v>171</v>
      </c>
      <c r="B10" s="2499">
        <v>226</v>
      </c>
      <c r="C10" s="2499">
        <v>271</v>
      </c>
      <c r="D10" s="2499">
        <v>54</v>
      </c>
      <c r="E10" s="2499">
        <v>59</v>
      </c>
      <c r="F10" s="2499">
        <v>55</v>
      </c>
      <c r="G10" s="2499">
        <v>58</v>
      </c>
      <c r="H10" s="2499">
        <v>63</v>
      </c>
      <c r="I10" s="2499">
        <v>71</v>
      </c>
      <c r="J10" s="2499">
        <v>70</v>
      </c>
      <c r="K10" s="2499">
        <v>67</v>
      </c>
      <c r="L10" s="54"/>
      <c r="M10" s="2502"/>
      <c r="N10" s="2502"/>
      <c r="O10" s="2501"/>
    </row>
    <row r="11" spans="1:15" ht="13.5" customHeight="1" x14ac:dyDescent="0.2">
      <c r="A11" s="2500" t="s">
        <v>175</v>
      </c>
      <c r="B11" s="2499">
        <v>531</v>
      </c>
      <c r="C11" s="2499">
        <v>548</v>
      </c>
      <c r="D11" s="2499">
        <v>133</v>
      </c>
      <c r="E11" s="2499">
        <v>129</v>
      </c>
      <c r="F11" s="2499">
        <v>134</v>
      </c>
      <c r="G11" s="2499">
        <v>135</v>
      </c>
      <c r="H11" s="2499">
        <v>140</v>
      </c>
      <c r="I11" s="2499">
        <v>129</v>
      </c>
      <c r="J11" s="2499">
        <v>139</v>
      </c>
      <c r="K11" s="2499">
        <v>140</v>
      </c>
      <c r="L11" s="54"/>
      <c r="M11" s="2444"/>
      <c r="N11" s="2444"/>
      <c r="O11" s="57"/>
    </row>
    <row r="12" spans="1:15" ht="13.5" customHeight="1" x14ac:dyDescent="0.2">
      <c r="A12" s="2500" t="s">
        <v>180</v>
      </c>
      <c r="B12" s="2499">
        <v>161</v>
      </c>
      <c r="C12" s="2499">
        <v>177</v>
      </c>
      <c r="D12" s="2499">
        <v>39</v>
      </c>
      <c r="E12" s="2499">
        <v>40</v>
      </c>
      <c r="F12" s="2499">
        <v>40</v>
      </c>
      <c r="G12" s="2499">
        <v>42</v>
      </c>
      <c r="H12" s="2499">
        <v>41</v>
      </c>
      <c r="I12" s="2499">
        <v>43</v>
      </c>
      <c r="J12" s="2499">
        <v>47</v>
      </c>
      <c r="K12" s="2499">
        <v>46</v>
      </c>
      <c r="L12" s="54"/>
      <c r="M12" s="2444"/>
      <c r="N12" s="2444"/>
      <c r="O12" s="57"/>
    </row>
    <row r="13" spans="1:15" ht="13.5" customHeight="1" thickBot="1" x14ac:dyDescent="0.25">
      <c r="A13" s="2498" t="s">
        <v>185</v>
      </c>
      <c r="B13" s="2497">
        <v>33</v>
      </c>
      <c r="C13" s="2497">
        <v>56</v>
      </c>
      <c r="D13" s="2497">
        <v>10</v>
      </c>
      <c r="E13" s="2497">
        <v>-2</v>
      </c>
      <c r="F13" s="2497">
        <v>11</v>
      </c>
      <c r="G13" s="2497">
        <v>14</v>
      </c>
      <c r="H13" s="2497">
        <v>18</v>
      </c>
      <c r="I13" s="2497">
        <v>13</v>
      </c>
      <c r="J13" s="2497">
        <v>9</v>
      </c>
      <c r="K13" s="2497">
        <v>16</v>
      </c>
      <c r="L13" s="58"/>
      <c r="M13" s="2444"/>
      <c r="N13" s="2444"/>
      <c r="O13" s="57"/>
    </row>
    <row r="14" spans="1:15" ht="13.5" customHeight="1" thickBot="1" x14ac:dyDescent="0.25">
      <c r="A14" s="2496" t="s">
        <v>129</v>
      </c>
      <c r="B14" s="2473">
        <v>3238</v>
      </c>
      <c r="C14" s="2473">
        <v>3230</v>
      </c>
      <c r="D14" s="2473">
        <v>867</v>
      </c>
      <c r="E14" s="2473">
        <v>795</v>
      </c>
      <c r="F14" s="2473">
        <v>804</v>
      </c>
      <c r="G14" s="2473">
        <v>772</v>
      </c>
      <c r="H14" s="2473">
        <v>821</v>
      </c>
      <c r="I14" s="2473">
        <v>767</v>
      </c>
      <c r="J14" s="2473">
        <v>833</v>
      </c>
      <c r="K14" s="2473">
        <v>809</v>
      </c>
      <c r="L14" s="59"/>
      <c r="M14" s="2444"/>
      <c r="N14" s="2444"/>
      <c r="O14" s="57"/>
    </row>
    <row r="15" spans="1:15" ht="13.5" customHeight="1" x14ac:dyDescent="0.2">
      <c r="A15" s="2495"/>
      <c r="B15" s="2494"/>
      <c r="C15" s="2493"/>
      <c r="D15" s="2492"/>
      <c r="E15" s="2492"/>
      <c r="F15" s="2492"/>
      <c r="G15" s="2492"/>
      <c r="H15" s="2492"/>
      <c r="I15" s="2492"/>
      <c r="J15" s="2492"/>
      <c r="K15" s="2491"/>
      <c r="L15" s="2444"/>
      <c r="M15" s="2444"/>
      <c r="N15" s="57"/>
    </row>
    <row r="16" spans="1:15" ht="18" customHeight="1" x14ac:dyDescent="0.2">
      <c r="A16" s="2490"/>
      <c r="B16" s="2490"/>
      <c r="C16" s="2490"/>
      <c r="D16" s="2490"/>
      <c r="E16" s="2490"/>
      <c r="F16" s="2490"/>
      <c r="G16" s="2490"/>
      <c r="H16" s="2490"/>
      <c r="I16" s="2490"/>
      <c r="J16" s="2490"/>
      <c r="K16" s="2489"/>
      <c r="L16" s="2442"/>
      <c r="M16" s="2442"/>
      <c r="N16" s="61"/>
    </row>
    <row r="17" spans="1:14" ht="13.5" customHeight="1" x14ac:dyDescent="0.2">
      <c r="A17" s="2490"/>
      <c r="B17" s="2490"/>
      <c r="C17" s="2490"/>
      <c r="D17" s="2490"/>
      <c r="E17" s="2490"/>
      <c r="F17" s="2490"/>
      <c r="G17" s="2490"/>
      <c r="H17" s="2490"/>
      <c r="I17" s="2490"/>
      <c r="J17" s="2490"/>
      <c r="K17" s="2489"/>
      <c r="L17" s="2444"/>
      <c r="M17" s="2444"/>
      <c r="N17" s="62"/>
    </row>
    <row r="18" spans="1:14" ht="20.25" customHeight="1" thickBot="1" x14ac:dyDescent="0.25">
      <c r="A18" s="2488" t="s">
        <v>189</v>
      </c>
      <c r="B18" s="2487"/>
      <c r="C18" s="2487"/>
      <c r="D18" s="2486"/>
      <c r="E18" s="2486"/>
      <c r="F18" s="2485"/>
      <c r="G18" s="2485"/>
      <c r="H18" s="2485"/>
      <c r="I18" s="2485"/>
      <c r="J18" s="2485"/>
      <c r="K18" s="2484"/>
      <c r="L18" s="2444"/>
      <c r="M18" s="2444"/>
      <c r="N18" s="62"/>
    </row>
    <row r="19" spans="1:14" ht="13.5" customHeight="1" x14ac:dyDescent="0.2">
      <c r="A19" s="75"/>
      <c r="B19" s="2483" t="s">
        <v>132</v>
      </c>
      <c r="C19" s="2483" t="s">
        <v>132</v>
      </c>
      <c r="D19" s="2483" t="s">
        <v>136</v>
      </c>
      <c r="E19" s="2483" t="s">
        <v>133</v>
      </c>
      <c r="F19" s="2483" t="s">
        <v>134</v>
      </c>
      <c r="G19" s="2483" t="s">
        <v>135</v>
      </c>
      <c r="H19" s="2483" t="s">
        <v>136</v>
      </c>
      <c r="I19" s="2483" t="s">
        <v>133</v>
      </c>
      <c r="J19" s="2483" t="s">
        <v>134</v>
      </c>
      <c r="K19" s="2483" t="s">
        <v>135</v>
      </c>
      <c r="L19" s="2450"/>
      <c r="M19" s="2450"/>
      <c r="N19" s="62"/>
    </row>
    <row r="20" spans="1:14" ht="13.5" customHeight="1" thickBot="1" x14ac:dyDescent="0.25">
      <c r="A20" s="2482" t="s">
        <v>140</v>
      </c>
      <c r="B20" s="2481">
        <v>2016</v>
      </c>
      <c r="C20" s="2481">
        <v>2015</v>
      </c>
      <c r="D20" s="2481">
        <v>2016</v>
      </c>
      <c r="E20" s="2481">
        <v>2016</v>
      </c>
      <c r="F20" s="2481">
        <v>2016</v>
      </c>
      <c r="G20" s="2481">
        <v>2016</v>
      </c>
      <c r="H20" s="2481">
        <v>2015</v>
      </c>
      <c r="I20" s="2481">
        <v>2015</v>
      </c>
      <c r="J20" s="2481">
        <v>2015</v>
      </c>
      <c r="K20" s="2481">
        <v>2015</v>
      </c>
      <c r="L20" s="2442"/>
      <c r="M20" s="2442"/>
      <c r="N20" s="64"/>
    </row>
    <row r="21" spans="1:14" ht="13.5" customHeight="1" x14ac:dyDescent="0.2">
      <c r="A21" s="2480" t="s">
        <v>206</v>
      </c>
      <c r="B21" s="2479">
        <v>-573</v>
      </c>
      <c r="C21" s="2479">
        <v>-485</v>
      </c>
      <c r="D21" s="2479">
        <v>-165</v>
      </c>
      <c r="E21" s="2479">
        <v>-142</v>
      </c>
      <c r="F21" s="2479">
        <v>-138</v>
      </c>
      <c r="G21" s="2479">
        <v>-128</v>
      </c>
      <c r="H21" s="2479">
        <v>-130</v>
      </c>
      <c r="I21" s="2479">
        <v>-114</v>
      </c>
      <c r="J21" s="2479">
        <v>-122</v>
      </c>
      <c r="K21" s="2479">
        <v>-119</v>
      </c>
      <c r="L21" s="2444"/>
      <c r="M21" s="2444"/>
      <c r="N21" s="62"/>
    </row>
    <row r="22" spans="1:14" ht="13.5" customHeight="1" x14ac:dyDescent="0.2">
      <c r="A22" s="2478" t="s">
        <v>209</v>
      </c>
      <c r="B22" s="2477">
        <v>-79</v>
      </c>
      <c r="C22" s="2477">
        <v>-84</v>
      </c>
      <c r="D22" s="2477">
        <v>-33</v>
      </c>
      <c r="E22" s="2477">
        <v>-13</v>
      </c>
      <c r="F22" s="2477">
        <v>-18</v>
      </c>
      <c r="G22" s="2477">
        <v>-15</v>
      </c>
      <c r="H22" s="2477">
        <v>-26</v>
      </c>
      <c r="I22" s="2477">
        <v>-15</v>
      </c>
      <c r="J22" s="2477">
        <v>-22</v>
      </c>
      <c r="K22" s="2477">
        <v>-21</v>
      </c>
      <c r="L22" s="2442"/>
      <c r="M22" s="2442"/>
      <c r="N22" s="61"/>
    </row>
    <row r="23" spans="1:14" ht="22.5" customHeight="1" x14ac:dyDescent="0.2">
      <c r="A23" s="2478" t="s">
        <v>212</v>
      </c>
      <c r="B23" s="2746">
        <v>-125</v>
      </c>
      <c r="C23" s="2746">
        <v>-145</v>
      </c>
      <c r="D23" s="2746">
        <v>-33</v>
      </c>
      <c r="E23" s="2746">
        <v>-28</v>
      </c>
      <c r="F23" s="2746">
        <v>-31</v>
      </c>
      <c r="G23" s="2746">
        <v>-33</v>
      </c>
      <c r="H23" s="2746">
        <v>-37</v>
      </c>
      <c r="I23" s="2746">
        <v>-32</v>
      </c>
      <c r="J23" s="2746">
        <v>-34</v>
      </c>
      <c r="K23" s="2746">
        <v>-42</v>
      </c>
      <c r="L23" s="68"/>
      <c r="M23" s="68"/>
      <c r="N23" s="62"/>
    </row>
    <row r="24" spans="1:14" ht="13.5" customHeight="1" x14ac:dyDescent="0.2">
      <c r="A24" s="2478" t="s">
        <v>216</v>
      </c>
      <c r="B24" s="2477">
        <v>-309</v>
      </c>
      <c r="C24" s="2477">
        <v>-373</v>
      </c>
      <c r="D24" s="2477">
        <v>-79</v>
      </c>
      <c r="E24" s="2477">
        <v>-75</v>
      </c>
      <c r="F24" s="2477">
        <v>-78</v>
      </c>
      <c r="G24" s="2477">
        <v>-77</v>
      </c>
      <c r="H24" s="2477">
        <v>-131</v>
      </c>
      <c r="I24" s="2477">
        <v>-75</v>
      </c>
      <c r="J24" s="2477">
        <v>-82</v>
      </c>
      <c r="K24" s="2477">
        <v>-85</v>
      </c>
      <c r="L24" s="2439"/>
      <c r="M24" s="2439"/>
      <c r="N24" s="70"/>
    </row>
    <row r="25" spans="1:14" ht="13.5" customHeight="1" thickBot="1" x14ac:dyDescent="0.25">
      <c r="A25" s="2476" t="s">
        <v>219</v>
      </c>
      <c r="B25" s="2475">
        <v>-560</v>
      </c>
      <c r="C25" s="2475">
        <v>-398</v>
      </c>
      <c r="D25" s="2475">
        <v>-165</v>
      </c>
      <c r="E25" s="2475">
        <v>-131</v>
      </c>
      <c r="F25" s="2475">
        <v>-131</v>
      </c>
      <c r="G25" s="2475">
        <v>-133</v>
      </c>
      <c r="H25" s="2475">
        <v>-131</v>
      </c>
      <c r="I25" s="2475">
        <v>-67</v>
      </c>
      <c r="J25" s="2475">
        <v>-103</v>
      </c>
      <c r="K25" s="2475">
        <v>-97</v>
      </c>
      <c r="L25" s="71"/>
      <c r="M25" s="71"/>
      <c r="N25" s="62"/>
    </row>
    <row r="26" spans="1:14" ht="13.5" customHeight="1" thickBot="1" x14ac:dyDescent="0.25">
      <c r="A26" s="2474" t="s">
        <v>222</v>
      </c>
      <c r="B26" s="2473">
        <v>-1646</v>
      </c>
      <c r="C26" s="2473">
        <v>-1485</v>
      </c>
      <c r="D26" s="2473">
        <v>-475</v>
      </c>
      <c r="E26" s="2473">
        <v>-389</v>
      </c>
      <c r="F26" s="2473">
        <v>-396</v>
      </c>
      <c r="G26" s="2473">
        <v>-386</v>
      </c>
      <c r="H26" s="2473">
        <v>-455</v>
      </c>
      <c r="I26" s="2473">
        <v>-303</v>
      </c>
      <c r="J26" s="2473">
        <v>-363</v>
      </c>
      <c r="K26" s="2473">
        <v>-364</v>
      </c>
      <c r="L26" s="71"/>
      <c r="M26" s="71"/>
      <c r="N26" s="62"/>
    </row>
    <row r="27" spans="1:14" ht="13.5" customHeight="1" x14ac:dyDescent="0.25">
      <c r="A27" s="2429"/>
      <c r="B27" s="2429"/>
      <c r="C27" s="2429"/>
      <c r="D27" s="2429"/>
      <c r="E27" s="2429"/>
      <c r="F27" s="2429"/>
      <c r="G27" s="2429"/>
      <c r="H27" s="2429"/>
      <c r="I27" s="2429"/>
      <c r="J27" s="2429"/>
      <c r="K27" s="2428"/>
      <c r="L27" s="71"/>
      <c r="M27" s="71"/>
      <c r="N27" s="62"/>
    </row>
    <row r="28" spans="1:14" ht="13.5" customHeight="1" x14ac:dyDescent="0.25">
      <c r="A28" s="2429"/>
      <c r="B28" s="2429"/>
      <c r="C28" s="2429"/>
      <c r="D28" s="2429"/>
      <c r="E28" s="2429"/>
      <c r="F28" s="2429"/>
      <c r="G28" s="2429"/>
      <c r="H28" s="2429"/>
      <c r="I28" s="2429"/>
      <c r="J28" s="2429"/>
      <c r="K28" s="2428"/>
      <c r="L28" s="2434"/>
      <c r="M28" s="2434"/>
      <c r="N28" s="64"/>
    </row>
    <row r="29" spans="1:14" ht="13.5" customHeight="1" x14ac:dyDescent="0.25">
      <c r="A29" s="2429"/>
      <c r="B29" s="2429"/>
      <c r="C29" s="2429"/>
      <c r="D29" s="2429"/>
      <c r="E29" s="2429"/>
      <c r="F29" s="2429"/>
      <c r="G29" s="2429"/>
      <c r="H29" s="2429"/>
      <c r="I29" s="2429"/>
      <c r="J29" s="2429"/>
      <c r="K29" s="2428"/>
      <c r="L29" s="2435"/>
      <c r="M29" s="2435"/>
      <c r="N29" s="62"/>
    </row>
    <row r="30" spans="1:14" ht="13.5" customHeight="1" thickBot="1" x14ac:dyDescent="0.3">
      <c r="A30" s="2472" t="s">
        <v>201</v>
      </c>
      <c r="B30" s="2471"/>
      <c r="C30" s="2471"/>
      <c r="D30" s="73"/>
      <c r="E30" s="73"/>
      <c r="F30" s="73"/>
      <c r="G30" s="73"/>
      <c r="H30" s="73"/>
      <c r="I30" s="73"/>
      <c r="J30" s="73"/>
      <c r="K30" s="2470"/>
      <c r="L30" s="2435"/>
      <c r="M30" s="2435"/>
      <c r="N30" s="62"/>
    </row>
    <row r="31" spans="1:14" ht="13.5" customHeight="1" x14ac:dyDescent="0.2">
      <c r="A31" s="2447"/>
      <c r="B31" s="2440" t="s">
        <v>132</v>
      </c>
      <c r="C31" s="2440" t="s">
        <v>132</v>
      </c>
      <c r="D31" s="2440" t="s">
        <v>136</v>
      </c>
      <c r="E31" s="2440" t="s">
        <v>133</v>
      </c>
      <c r="F31" s="2440" t="s">
        <v>134</v>
      </c>
      <c r="G31" s="2440" t="s">
        <v>135</v>
      </c>
      <c r="H31" s="2440" t="s">
        <v>136</v>
      </c>
      <c r="I31" s="2440" t="s">
        <v>133</v>
      </c>
      <c r="J31" s="2440" t="s">
        <v>134</v>
      </c>
      <c r="K31" s="2440" t="s">
        <v>135</v>
      </c>
      <c r="L31" s="2435"/>
      <c r="M31" s="2435"/>
      <c r="N31" s="62"/>
    </row>
    <row r="32" spans="1:14" ht="13.5" customHeight="1" x14ac:dyDescent="0.2">
      <c r="A32" s="74" t="s">
        <v>140</v>
      </c>
      <c r="B32" s="2437">
        <v>2016</v>
      </c>
      <c r="C32" s="2437">
        <v>2015</v>
      </c>
      <c r="D32" s="2437">
        <v>2016</v>
      </c>
      <c r="E32" s="2437">
        <v>2016</v>
      </c>
      <c r="F32" s="2437">
        <v>2016</v>
      </c>
      <c r="G32" s="2437">
        <v>2016</v>
      </c>
      <c r="H32" s="2437">
        <v>2015</v>
      </c>
      <c r="I32" s="2437">
        <v>2015</v>
      </c>
      <c r="J32" s="2437">
        <v>2015</v>
      </c>
      <c r="K32" s="2437">
        <v>2015</v>
      </c>
      <c r="L32" s="2434"/>
      <c r="M32" s="2434"/>
      <c r="N32" s="64"/>
    </row>
    <row r="33" spans="1:14" ht="13.5" customHeight="1" x14ac:dyDescent="0.2">
      <c r="A33" s="2469" t="s">
        <v>288</v>
      </c>
      <c r="B33" s="2468"/>
      <c r="C33" s="2468"/>
      <c r="D33" s="2468"/>
      <c r="E33" s="2468"/>
      <c r="F33" s="2468"/>
      <c r="G33" s="2468"/>
      <c r="H33" s="2468"/>
      <c r="I33" s="2468"/>
      <c r="J33" s="2468"/>
      <c r="K33" s="2467"/>
      <c r="L33" s="2435"/>
      <c r="M33" s="2435"/>
      <c r="N33" s="62"/>
    </row>
    <row r="34" spans="1:14" ht="13.5" customHeight="1" x14ac:dyDescent="0.2">
      <c r="A34" s="75" t="s">
        <v>305</v>
      </c>
      <c r="B34" s="2466" t="s">
        <v>214</v>
      </c>
      <c r="C34" s="2466">
        <v>0.01</v>
      </c>
      <c r="D34" s="2466" t="s">
        <v>214</v>
      </c>
      <c r="E34" s="2466" t="s">
        <v>214</v>
      </c>
      <c r="F34" s="2453" t="s">
        <v>214</v>
      </c>
      <c r="G34" s="2453" t="s">
        <v>214</v>
      </c>
      <c r="H34" s="2453" t="s">
        <v>214</v>
      </c>
      <c r="I34" s="2453" t="s">
        <v>214</v>
      </c>
      <c r="J34" s="2453">
        <v>0</v>
      </c>
      <c r="K34" s="2453">
        <v>0</v>
      </c>
      <c r="L34" s="2435"/>
      <c r="M34" s="2435"/>
      <c r="N34" s="76"/>
    </row>
    <row r="35" spans="1:14" ht="13.5" customHeight="1" x14ac:dyDescent="0.2">
      <c r="A35" s="75" t="s">
        <v>315</v>
      </c>
      <c r="B35" s="2453">
        <v>-1</v>
      </c>
      <c r="C35" s="2453" t="s">
        <v>316</v>
      </c>
      <c r="D35" s="2453">
        <v>-1</v>
      </c>
      <c r="E35" s="2453" t="s">
        <v>316</v>
      </c>
      <c r="F35" s="2453" t="s">
        <v>316</v>
      </c>
      <c r="G35" s="2453">
        <v>0</v>
      </c>
      <c r="H35" s="2453">
        <v>0</v>
      </c>
      <c r="I35" s="2453">
        <v>-1</v>
      </c>
      <c r="J35" s="2453">
        <v>0</v>
      </c>
      <c r="K35" s="2453">
        <v>1</v>
      </c>
      <c r="L35" s="2434"/>
      <c r="M35" s="2434"/>
      <c r="N35" s="78"/>
    </row>
    <row r="36" spans="1:14" ht="13.5" customHeight="1" x14ac:dyDescent="0.2">
      <c r="A36" s="79" t="s">
        <v>326</v>
      </c>
      <c r="B36" s="2452">
        <v>1</v>
      </c>
      <c r="C36" s="2452">
        <v>1</v>
      </c>
      <c r="D36" s="2452">
        <v>1</v>
      </c>
      <c r="E36" s="2452" t="s">
        <v>316</v>
      </c>
      <c r="F36" s="2452" t="s">
        <v>316</v>
      </c>
      <c r="G36" s="2452">
        <v>0</v>
      </c>
      <c r="H36" s="2452">
        <v>0</v>
      </c>
      <c r="I36" s="2452">
        <v>1</v>
      </c>
      <c r="J36" s="2452" t="s">
        <v>214</v>
      </c>
      <c r="K36" s="2452">
        <v>0</v>
      </c>
      <c r="L36" s="2465"/>
      <c r="M36" s="2465"/>
      <c r="N36" s="2465"/>
    </row>
    <row r="37" spans="1:14" s="2462" customFormat="1" ht="19.5" customHeight="1" x14ac:dyDescent="0.2">
      <c r="A37" s="80" t="s">
        <v>335</v>
      </c>
      <c r="B37" s="2451" t="s">
        <v>336</v>
      </c>
      <c r="C37" s="2451">
        <v>1</v>
      </c>
      <c r="D37" s="2451" t="s">
        <v>336</v>
      </c>
      <c r="E37" s="2451" t="s">
        <v>336</v>
      </c>
      <c r="F37" s="2451" t="s">
        <v>336</v>
      </c>
      <c r="G37" s="2451">
        <v>0</v>
      </c>
      <c r="H37" s="2451">
        <v>0</v>
      </c>
      <c r="I37" s="2451" t="s">
        <v>336</v>
      </c>
      <c r="J37" s="2451" t="s">
        <v>336</v>
      </c>
      <c r="K37" s="2451">
        <v>1</v>
      </c>
      <c r="L37" s="2464"/>
      <c r="M37" s="2464"/>
      <c r="N37" s="2463"/>
    </row>
    <row r="38" spans="1:14" ht="13.5" customHeight="1" x14ac:dyDescent="0.2">
      <c r="A38" s="2447" t="s">
        <v>347</v>
      </c>
      <c r="B38" s="2454">
        <v>-600</v>
      </c>
      <c r="C38" s="2454">
        <v>-605</v>
      </c>
      <c r="D38" s="2454">
        <v>-231</v>
      </c>
      <c r="E38" s="2454">
        <v>-119</v>
      </c>
      <c r="F38" s="2454">
        <v>-119</v>
      </c>
      <c r="G38" s="2454">
        <v>-131</v>
      </c>
      <c r="H38" s="2454">
        <v>-129</v>
      </c>
      <c r="I38" s="2454">
        <v>-142</v>
      </c>
      <c r="J38" s="2454">
        <v>-206</v>
      </c>
      <c r="K38" s="2454">
        <v>-128</v>
      </c>
      <c r="L38" s="2461"/>
      <c r="M38" s="2460"/>
      <c r="N38" s="2460"/>
    </row>
    <row r="39" spans="1:14" ht="13.5" customHeight="1" x14ac:dyDescent="0.2">
      <c r="A39" s="75" t="s">
        <v>363</v>
      </c>
      <c r="B39" s="2453">
        <v>474</v>
      </c>
      <c r="C39" s="2453">
        <v>448</v>
      </c>
      <c r="D39" s="2453">
        <v>193</v>
      </c>
      <c r="E39" s="2453">
        <v>91</v>
      </c>
      <c r="F39" s="2453">
        <v>90</v>
      </c>
      <c r="G39" s="2453">
        <v>100</v>
      </c>
      <c r="H39" s="2453">
        <v>82</v>
      </c>
      <c r="I39" s="2453">
        <v>109</v>
      </c>
      <c r="J39" s="2453">
        <v>172</v>
      </c>
      <c r="K39" s="2453">
        <v>85</v>
      </c>
      <c r="L39" s="2459"/>
      <c r="M39" s="2458"/>
      <c r="N39" s="2457"/>
    </row>
    <row r="40" spans="1:14" ht="13.5" customHeight="1" x14ac:dyDescent="0.2">
      <c r="A40" s="75" t="s">
        <v>370</v>
      </c>
      <c r="B40" s="2453">
        <v>57</v>
      </c>
      <c r="C40" s="2453">
        <v>63</v>
      </c>
      <c r="D40" s="2453">
        <v>21</v>
      </c>
      <c r="E40" s="2453">
        <v>12</v>
      </c>
      <c r="F40" s="2453">
        <v>12</v>
      </c>
      <c r="G40" s="2453">
        <v>12</v>
      </c>
      <c r="H40" s="2453">
        <v>17</v>
      </c>
      <c r="I40" s="2453">
        <v>20</v>
      </c>
      <c r="J40" s="2453">
        <v>14</v>
      </c>
      <c r="K40" s="2453">
        <v>12</v>
      </c>
      <c r="L40" s="2456"/>
      <c r="M40" s="2456"/>
      <c r="N40" s="2455"/>
    </row>
    <row r="41" spans="1:14" ht="20.25" customHeight="1" x14ac:dyDescent="0.2">
      <c r="A41" s="75" t="s">
        <v>315</v>
      </c>
      <c r="B41" s="2453">
        <v>-1056</v>
      </c>
      <c r="C41" s="2453">
        <v>-1074</v>
      </c>
      <c r="D41" s="2453">
        <v>-275</v>
      </c>
      <c r="E41" s="2453">
        <v>-293</v>
      </c>
      <c r="F41" s="2453">
        <v>-248</v>
      </c>
      <c r="G41" s="2453">
        <v>-240</v>
      </c>
      <c r="H41" s="2453">
        <v>-420</v>
      </c>
      <c r="I41" s="2453">
        <v>-220</v>
      </c>
      <c r="J41" s="2453">
        <v>-220</v>
      </c>
      <c r="K41" s="2453">
        <v>-214</v>
      </c>
      <c r="L41" s="2444"/>
      <c r="M41" s="2444"/>
      <c r="N41" s="62"/>
    </row>
    <row r="42" spans="1:14" ht="13.5" customHeight="1" x14ac:dyDescent="0.2">
      <c r="A42" s="79" t="s">
        <v>326</v>
      </c>
      <c r="B42" s="2452">
        <v>639</v>
      </c>
      <c r="C42" s="2452">
        <v>693</v>
      </c>
      <c r="D42" s="2452">
        <v>165</v>
      </c>
      <c r="E42" s="2452">
        <v>174</v>
      </c>
      <c r="F42" s="2452">
        <v>148</v>
      </c>
      <c r="G42" s="2452">
        <v>152</v>
      </c>
      <c r="H42" s="2452">
        <v>278</v>
      </c>
      <c r="I42" s="2452">
        <v>122</v>
      </c>
      <c r="J42" s="2452">
        <v>148</v>
      </c>
      <c r="K42" s="2452">
        <v>145</v>
      </c>
      <c r="L42" s="2444"/>
      <c r="M42" s="2444"/>
      <c r="N42" s="62"/>
    </row>
    <row r="43" spans="1:14" ht="13.5" customHeight="1" x14ac:dyDescent="0.2">
      <c r="A43" s="80" t="s">
        <v>377</v>
      </c>
      <c r="B43" s="2451">
        <v>-486</v>
      </c>
      <c r="C43" s="2451">
        <v>-475</v>
      </c>
      <c r="D43" s="2451">
        <v>-127</v>
      </c>
      <c r="E43" s="2451">
        <v>-135</v>
      </c>
      <c r="F43" s="2451">
        <v>-117</v>
      </c>
      <c r="G43" s="2451">
        <v>-107</v>
      </c>
      <c r="H43" s="2451">
        <v>-172</v>
      </c>
      <c r="I43" s="2451">
        <v>-111</v>
      </c>
      <c r="J43" s="2451">
        <v>-92</v>
      </c>
      <c r="K43" s="2451">
        <v>-100</v>
      </c>
      <c r="L43" s="2444"/>
      <c r="M43" s="2444"/>
      <c r="N43" s="62"/>
    </row>
    <row r="44" spans="1:14" ht="13.5" customHeight="1" x14ac:dyDescent="0.2">
      <c r="A44" s="2447" t="s">
        <v>347</v>
      </c>
      <c r="B44" s="2454">
        <v>-9</v>
      </c>
      <c r="C44" s="2454">
        <v>-11</v>
      </c>
      <c r="D44" s="2454">
        <v>-3</v>
      </c>
      <c r="E44" s="2454">
        <v>-2</v>
      </c>
      <c r="F44" s="2454">
        <v>-2</v>
      </c>
      <c r="G44" s="2454">
        <v>-2</v>
      </c>
      <c r="H44" s="2454">
        <v>-2</v>
      </c>
      <c r="I44" s="2454">
        <v>-4</v>
      </c>
      <c r="J44" s="2454">
        <v>-1</v>
      </c>
      <c r="K44" s="2454">
        <v>-4</v>
      </c>
      <c r="L44" s="2444"/>
      <c r="M44" s="2444"/>
      <c r="N44" s="62"/>
    </row>
    <row r="45" spans="1:14" ht="13.5" customHeight="1" x14ac:dyDescent="0.2">
      <c r="A45" s="75" t="s">
        <v>363</v>
      </c>
      <c r="B45" s="2453">
        <v>9</v>
      </c>
      <c r="C45" s="2453">
        <v>11</v>
      </c>
      <c r="D45" s="2453">
        <v>3</v>
      </c>
      <c r="E45" s="2453">
        <v>2</v>
      </c>
      <c r="F45" s="2453">
        <v>3</v>
      </c>
      <c r="G45" s="2453">
        <v>1</v>
      </c>
      <c r="H45" s="2453">
        <v>2</v>
      </c>
      <c r="I45" s="2453">
        <v>4</v>
      </c>
      <c r="J45" s="2453">
        <v>1</v>
      </c>
      <c r="K45" s="2453">
        <v>4</v>
      </c>
      <c r="L45" s="2444"/>
      <c r="M45" s="2444"/>
      <c r="N45" s="62"/>
    </row>
    <row r="46" spans="1:14" ht="13.5" customHeight="1" x14ac:dyDescent="0.2">
      <c r="A46" s="75" t="s">
        <v>315</v>
      </c>
      <c r="B46" s="2453">
        <v>-96</v>
      </c>
      <c r="C46" s="2453">
        <v>-104</v>
      </c>
      <c r="D46" s="2453">
        <v>-23</v>
      </c>
      <c r="E46" s="2453">
        <v>-21</v>
      </c>
      <c r="F46" s="2453">
        <v>-30</v>
      </c>
      <c r="G46" s="2453">
        <v>-22</v>
      </c>
      <c r="H46" s="2453">
        <v>-19</v>
      </c>
      <c r="I46" s="2453">
        <v>-17</v>
      </c>
      <c r="J46" s="2453">
        <v>-29</v>
      </c>
      <c r="K46" s="2453">
        <v>-39</v>
      </c>
      <c r="L46" s="2442"/>
      <c r="M46" s="2442"/>
      <c r="N46" s="64"/>
    </row>
    <row r="47" spans="1:14" ht="13.5" customHeight="1" x14ac:dyDescent="0.2">
      <c r="A47" s="79" t="s">
        <v>326</v>
      </c>
      <c r="B47" s="2452">
        <v>80</v>
      </c>
      <c r="C47" s="2452">
        <v>99</v>
      </c>
      <c r="D47" s="2452">
        <v>21</v>
      </c>
      <c r="E47" s="2452">
        <v>21</v>
      </c>
      <c r="F47" s="2452">
        <v>19</v>
      </c>
      <c r="G47" s="2452">
        <v>19</v>
      </c>
      <c r="H47" s="2452">
        <v>49</v>
      </c>
      <c r="I47" s="2452">
        <v>16</v>
      </c>
      <c r="J47" s="2452">
        <v>18</v>
      </c>
      <c r="K47" s="2452">
        <v>16</v>
      </c>
      <c r="L47" s="2444"/>
      <c r="M47" s="2444"/>
      <c r="N47" s="62"/>
    </row>
    <row r="48" spans="1:14" ht="13.5" customHeight="1" x14ac:dyDescent="0.2">
      <c r="A48" s="80" t="s">
        <v>401</v>
      </c>
      <c r="B48" s="2451">
        <v>-16</v>
      </c>
      <c r="C48" s="2451">
        <v>-5</v>
      </c>
      <c r="D48" s="2451">
        <v>-2</v>
      </c>
      <c r="E48" s="2451" t="s">
        <v>336</v>
      </c>
      <c r="F48" s="2451">
        <v>-10</v>
      </c>
      <c r="G48" s="2451">
        <v>-4</v>
      </c>
      <c r="H48" s="2451">
        <v>30</v>
      </c>
      <c r="I48" s="2451">
        <v>-1</v>
      </c>
      <c r="J48" s="2451">
        <v>-11</v>
      </c>
      <c r="K48" s="2451">
        <v>-23</v>
      </c>
      <c r="L48" s="2444"/>
      <c r="M48" s="2444"/>
      <c r="N48" s="62"/>
    </row>
    <row r="49" spans="1:14" ht="13.5" customHeight="1" x14ac:dyDescent="0.2">
      <c r="A49" s="84" t="s">
        <v>403</v>
      </c>
      <c r="B49" s="2451">
        <v>-502</v>
      </c>
      <c r="C49" s="2451">
        <v>-479</v>
      </c>
      <c r="D49" s="2451">
        <v>-129</v>
      </c>
      <c r="E49" s="2451">
        <v>-135</v>
      </c>
      <c r="F49" s="2451">
        <v>-127</v>
      </c>
      <c r="G49" s="2451">
        <v>-111</v>
      </c>
      <c r="H49" s="2451">
        <v>-142</v>
      </c>
      <c r="I49" s="2451">
        <v>-112</v>
      </c>
      <c r="J49" s="2451">
        <v>-103</v>
      </c>
      <c r="K49" s="2451">
        <v>-122</v>
      </c>
      <c r="L49" s="2450"/>
      <c r="M49" s="2444"/>
      <c r="N49" s="62"/>
    </row>
    <row r="50" spans="1:14" ht="16.5" customHeight="1" x14ac:dyDescent="0.2">
      <c r="A50" s="2449"/>
      <c r="B50" s="2448"/>
      <c r="C50" s="2448"/>
      <c r="D50" s="2448"/>
      <c r="E50" s="2448"/>
      <c r="F50" s="2447"/>
      <c r="G50" s="2447"/>
      <c r="H50" s="2447"/>
      <c r="I50" s="2448"/>
      <c r="J50" s="2448"/>
      <c r="K50" s="2447"/>
      <c r="L50" s="2442"/>
      <c r="M50" s="2442"/>
      <c r="N50" s="64"/>
    </row>
    <row r="51" spans="1:14" ht="16.5" customHeight="1" x14ac:dyDescent="0.2">
      <c r="A51" s="2446" t="s">
        <v>1469</v>
      </c>
      <c r="B51" s="2445"/>
      <c r="C51" s="2445"/>
      <c r="D51" s="2445"/>
      <c r="E51" s="2445"/>
      <c r="F51" s="85"/>
      <c r="G51" s="85"/>
      <c r="H51" s="85"/>
      <c r="I51" s="2445"/>
      <c r="J51" s="2445"/>
      <c r="K51" s="85"/>
      <c r="L51" s="2444"/>
      <c r="M51" s="2444"/>
      <c r="N51" s="62"/>
    </row>
    <row r="52" spans="1:14" ht="16.5" customHeight="1" x14ac:dyDescent="0.2">
      <c r="A52" s="2443"/>
      <c r="B52" s="2440" t="s">
        <v>1352</v>
      </c>
      <c r="C52" s="2440" t="s">
        <v>1352</v>
      </c>
      <c r="D52" s="2440" t="s">
        <v>136</v>
      </c>
      <c r="E52" s="2440" t="s">
        <v>133</v>
      </c>
      <c r="F52" s="2440" t="s">
        <v>134</v>
      </c>
      <c r="G52" s="2440" t="s">
        <v>135</v>
      </c>
      <c r="H52" s="2440" t="s">
        <v>136</v>
      </c>
      <c r="I52" s="2440" t="s">
        <v>133</v>
      </c>
      <c r="J52" s="2440" t="s">
        <v>134</v>
      </c>
      <c r="K52" s="2440" t="s">
        <v>135</v>
      </c>
      <c r="L52" s="2442"/>
      <c r="M52" s="2442"/>
      <c r="N52" s="64"/>
    </row>
    <row r="53" spans="1:14" ht="13.5" customHeight="1" x14ac:dyDescent="0.2">
      <c r="A53" s="85"/>
      <c r="B53" s="2437">
        <v>2016</v>
      </c>
      <c r="C53" s="2437">
        <v>2015</v>
      </c>
      <c r="D53" s="2437">
        <v>2016</v>
      </c>
      <c r="E53" s="2437">
        <v>2016</v>
      </c>
      <c r="F53" s="2437">
        <v>2016</v>
      </c>
      <c r="G53" s="2437">
        <v>2016</v>
      </c>
      <c r="H53" s="2437">
        <v>2015</v>
      </c>
      <c r="I53" s="2437">
        <v>2015</v>
      </c>
      <c r="J53" s="2437">
        <v>2015</v>
      </c>
      <c r="K53" s="2437">
        <v>2015</v>
      </c>
      <c r="L53" s="68"/>
      <c r="M53" s="68"/>
      <c r="N53" s="62"/>
    </row>
    <row r="54" spans="1:14" ht="13.5" customHeight="1" x14ac:dyDescent="0.2">
      <c r="A54" s="2441" t="s">
        <v>413</v>
      </c>
      <c r="B54" s="2440">
        <v>15</v>
      </c>
      <c r="C54" s="2440">
        <v>14</v>
      </c>
      <c r="D54" s="2440">
        <v>16</v>
      </c>
      <c r="E54" s="2440">
        <v>16</v>
      </c>
      <c r="F54" s="2440">
        <v>15</v>
      </c>
      <c r="G54" s="2440">
        <v>13</v>
      </c>
      <c r="H54" s="2440">
        <v>17</v>
      </c>
      <c r="I54" s="2440">
        <v>13</v>
      </c>
      <c r="J54" s="2440">
        <v>12</v>
      </c>
      <c r="K54" s="2440">
        <v>14</v>
      </c>
      <c r="L54" s="2439"/>
      <c r="M54" s="2439"/>
      <c r="N54" s="86"/>
    </row>
    <row r="55" spans="1:14" ht="13.5" customHeight="1" x14ac:dyDescent="0.2">
      <c r="A55" s="89" t="s">
        <v>416</v>
      </c>
      <c r="B55" s="2438">
        <v>12</v>
      </c>
      <c r="C55" s="2438">
        <v>13</v>
      </c>
      <c r="D55" s="2438">
        <v>15</v>
      </c>
      <c r="E55" s="2438">
        <v>7</v>
      </c>
      <c r="F55" s="2438">
        <v>13</v>
      </c>
      <c r="G55" s="2438">
        <v>14</v>
      </c>
      <c r="H55" s="2438">
        <v>16</v>
      </c>
      <c r="I55" s="2438">
        <v>12</v>
      </c>
      <c r="J55" s="2438">
        <v>12</v>
      </c>
      <c r="K55" s="2438">
        <v>14</v>
      </c>
      <c r="L55" s="71"/>
      <c r="M55" s="71"/>
      <c r="N55" s="62"/>
    </row>
    <row r="56" spans="1:14" ht="13.5" customHeight="1" x14ac:dyDescent="0.2">
      <c r="A56" s="91" t="s">
        <v>418</v>
      </c>
      <c r="B56" s="2437">
        <v>3</v>
      </c>
      <c r="C56" s="2437">
        <v>1</v>
      </c>
      <c r="D56" s="2437">
        <v>1</v>
      </c>
      <c r="E56" s="2437">
        <v>9</v>
      </c>
      <c r="F56" s="2437">
        <v>2</v>
      </c>
      <c r="G56" s="2437">
        <v>-1</v>
      </c>
      <c r="H56" s="2437">
        <v>1</v>
      </c>
      <c r="I56" s="2437">
        <v>1</v>
      </c>
      <c r="J56" s="2437">
        <v>0</v>
      </c>
      <c r="K56" s="2437">
        <v>0</v>
      </c>
      <c r="L56" s="71"/>
      <c r="M56" s="71"/>
      <c r="N56" s="62"/>
    </row>
    <row r="57" spans="1:14" ht="13.5" customHeight="1" x14ac:dyDescent="0.25">
      <c r="A57" s="2429"/>
      <c r="B57" s="2429"/>
      <c r="C57" s="2429"/>
      <c r="D57" s="2436"/>
      <c r="E57" s="2436"/>
      <c r="F57" s="2429"/>
      <c r="G57" s="2429"/>
      <c r="H57" s="2429"/>
      <c r="I57" s="2429"/>
      <c r="J57" s="2429"/>
      <c r="K57" s="2428"/>
      <c r="L57" s="71"/>
      <c r="M57" s="71"/>
      <c r="N57" s="62"/>
    </row>
    <row r="58" spans="1:14" ht="13.5" customHeight="1" x14ac:dyDescent="0.25">
      <c r="A58" s="2429"/>
      <c r="B58" s="2429"/>
      <c r="C58" s="2429"/>
      <c r="D58" s="2429"/>
      <c r="E58" s="2429"/>
      <c r="F58" s="2429"/>
      <c r="G58" s="2429"/>
      <c r="H58" s="2429"/>
      <c r="I58" s="2429"/>
      <c r="J58" s="2429"/>
      <c r="K58" s="2428"/>
      <c r="L58" s="2434"/>
      <c r="M58" s="2434"/>
      <c r="N58" s="64"/>
    </row>
    <row r="59" spans="1:14" ht="13.5" customHeight="1" x14ac:dyDescent="0.25">
      <c r="A59" s="2429"/>
      <c r="B59" s="2429"/>
      <c r="C59" s="2429"/>
      <c r="D59" s="2429"/>
      <c r="E59" s="2429"/>
      <c r="F59" s="2429"/>
      <c r="G59" s="2429"/>
      <c r="H59" s="2429"/>
      <c r="I59" s="2429"/>
      <c r="J59" s="2429"/>
      <c r="K59" s="2428"/>
      <c r="L59" s="2435"/>
      <c r="M59" s="2435"/>
      <c r="N59" s="62"/>
    </row>
    <row r="60" spans="1:14" ht="13.5" customHeight="1" x14ac:dyDescent="0.25">
      <c r="A60" s="2429"/>
      <c r="B60" s="2429"/>
      <c r="C60" s="2429"/>
      <c r="D60" s="2429"/>
      <c r="E60" s="2429"/>
      <c r="F60" s="2429"/>
      <c r="G60" s="2429"/>
      <c r="H60" s="2429"/>
      <c r="I60" s="2429"/>
      <c r="J60" s="2429"/>
      <c r="K60" s="2428"/>
      <c r="L60" s="2435"/>
      <c r="M60" s="2435"/>
      <c r="N60" s="62"/>
    </row>
    <row r="61" spans="1:14" ht="13.5" customHeight="1" x14ac:dyDescent="0.25">
      <c r="A61" s="2429"/>
      <c r="B61" s="2429"/>
      <c r="C61" s="2429"/>
      <c r="D61" s="2429"/>
      <c r="E61" s="2429"/>
      <c r="F61" s="2429"/>
      <c r="G61" s="2429"/>
      <c r="H61" s="2429"/>
      <c r="I61" s="2429"/>
      <c r="J61" s="2429"/>
      <c r="K61" s="2428"/>
      <c r="L61" s="2435"/>
      <c r="M61" s="2435"/>
      <c r="N61" s="62"/>
    </row>
    <row r="62" spans="1:14" ht="13.5" customHeight="1" x14ac:dyDescent="0.25">
      <c r="A62" s="2429"/>
      <c r="B62" s="2429"/>
      <c r="C62" s="2429"/>
      <c r="D62" s="2429"/>
      <c r="E62" s="2429"/>
      <c r="F62" s="2429"/>
      <c r="G62" s="2429"/>
      <c r="H62" s="2429"/>
      <c r="I62" s="2429"/>
      <c r="J62" s="2429"/>
      <c r="K62" s="2428"/>
      <c r="L62" s="2434"/>
      <c r="M62" s="2433"/>
      <c r="N62" s="64"/>
    </row>
    <row r="63" spans="1:14" ht="13.5" customHeight="1" x14ac:dyDescent="0.25">
      <c r="A63" s="2429"/>
      <c r="B63" s="2429"/>
      <c r="C63" s="2429"/>
      <c r="D63" s="2429"/>
      <c r="E63" s="2429"/>
      <c r="F63" s="2429"/>
      <c r="G63" s="2429"/>
      <c r="H63" s="2429"/>
      <c r="I63" s="2429"/>
      <c r="J63" s="2429"/>
      <c r="K63" s="2428"/>
      <c r="L63" s="2435"/>
      <c r="M63" s="2435"/>
      <c r="N63" s="62"/>
    </row>
    <row r="64" spans="1:14" ht="13.5" customHeight="1" x14ac:dyDescent="0.25">
      <c r="A64" s="2429"/>
      <c r="B64" s="2429"/>
      <c r="C64" s="2429"/>
      <c r="D64" s="2429"/>
      <c r="E64" s="2429"/>
      <c r="F64" s="2429"/>
      <c r="G64" s="2429"/>
      <c r="H64" s="2429"/>
      <c r="I64" s="2429"/>
      <c r="J64" s="2429"/>
      <c r="K64" s="2428"/>
      <c r="L64" s="2435"/>
      <c r="M64" s="2435"/>
      <c r="N64" s="76"/>
    </row>
    <row r="65" spans="1:14" ht="13.5" customHeight="1" x14ac:dyDescent="0.25">
      <c r="A65" s="2429"/>
      <c r="B65" s="2429"/>
      <c r="C65" s="2429"/>
      <c r="D65" s="2429"/>
      <c r="E65" s="2429"/>
      <c r="F65" s="2429"/>
      <c r="G65" s="2429"/>
      <c r="H65" s="2429"/>
      <c r="I65" s="2429"/>
      <c r="J65" s="2429"/>
      <c r="K65" s="2428"/>
      <c r="L65" s="2434"/>
      <c r="M65" s="2433"/>
      <c r="N65" s="78"/>
    </row>
    <row r="66" spans="1:14" ht="13.5" customHeight="1" x14ac:dyDescent="0.25">
      <c r="A66" s="2429"/>
      <c r="B66" s="2429"/>
      <c r="C66" s="2429"/>
      <c r="D66" s="2429"/>
      <c r="E66" s="2429"/>
      <c r="F66" s="2429"/>
      <c r="G66" s="2429"/>
      <c r="H66" s="2429"/>
      <c r="I66" s="2429"/>
      <c r="J66" s="2429"/>
      <c r="K66" s="2428"/>
      <c r="L66" s="2432"/>
      <c r="M66" s="2432"/>
      <c r="N66" s="2432"/>
    </row>
    <row r="67" spans="1:14" ht="13.5" customHeight="1" x14ac:dyDescent="0.25">
      <c r="A67" s="2429"/>
      <c r="B67" s="2429"/>
      <c r="C67" s="2429"/>
      <c r="D67" s="2429"/>
      <c r="E67" s="2429"/>
      <c r="F67" s="2429"/>
      <c r="G67" s="2429"/>
      <c r="H67" s="2429"/>
      <c r="I67" s="2429"/>
      <c r="J67" s="2429"/>
      <c r="K67" s="2428"/>
      <c r="L67" s="2431"/>
      <c r="M67" s="2431"/>
      <c r="N67" s="2431"/>
    </row>
    <row r="68" spans="1:14" ht="20.100000000000001" customHeight="1" x14ac:dyDescent="0.25">
      <c r="A68" s="2429"/>
      <c r="B68" s="2429"/>
      <c r="C68" s="2429"/>
      <c r="D68" s="2429"/>
      <c r="E68" s="2429"/>
      <c r="F68" s="2429"/>
      <c r="G68" s="2429"/>
      <c r="H68" s="2429"/>
      <c r="I68" s="2429"/>
      <c r="J68" s="2429"/>
      <c r="K68" s="2428"/>
      <c r="L68" s="2430"/>
      <c r="M68" s="2430"/>
      <c r="N68" s="2430"/>
    </row>
    <row r="69" spans="1:14" ht="20.100000000000001" customHeight="1" x14ac:dyDescent="0.25">
      <c r="A69" s="2429"/>
      <c r="B69" s="2429"/>
      <c r="C69" s="2429"/>
      <c r="D69" s="2429"/>
      <c r="E69" s="2429"/>
      <c r="F69" s="2429"/>
      <c r="G69" s="2429"/>
      <c r="H69" s="2429"/>
      <c r="I69" s="2429"/>
      <c r="J69" s="2429"/>
      <c r="K69" s="2428"/>
    </row>
    <row r="70" spans="1:14" ht="20.100000000000001" customHeight="1" x14ac:dyDescent="0.25">
      <c r="A70" s="2429"/>
      <c r="B70" s="2429"/>
      <c r="C70" s="2429"/>
      <c r="D70" s="2429"/>
      <c r="E70" s="2429"/>
      <c r="F70" s="2429"/>
      <c r="G70" s="2429"/>
      <c r="H70" s="2429"/>
      <c r="I70" s="2429"/>
      <c r="J70" s="2429"/>
      <c r="K70" s="2428"/>
    </row>
    <row r="71" spans="1:14" ht="20.100000000000001" customHeight="1" x14ac:dyDescent="0.25">
      <c r="A71" s="2429"/>
      <c r="B71" s="2429"/>
      <c r="C71" s="2429"/>
      <c r="D71" s="2429"/>
      <c r="E71" s="2429"/>
      <c r="F71" s="2429"/>
      <c r="G71" s="2429"/>
      <c r="H71" s="2429"/>
      <c r="I71" s="2429"/>
      <c r="J71" s="2429"/>
      <c r="K71" s="2428"/>
    </row>
    <row r="72" spans="1:14" ht="20.100000000000001" customHeight="1" x14ac:dyDescent="0.25">
      <c r="A72" s="2429"/>
      <c r="B72" s="2429"/>
      <c r="C72" s="2429"/>
      <c r="D72" s="2429"/>
      <c r="E72" s="2429"/>
      <c r="F72" s="2429"/>
      <c r="G72" s="2429"/>
      <c r="H72" s="2429"/>
      <c r="I72" s="2429"/>
      <c r="J72" s="2429"/>
      <c r="K72" s="2428"/>
    </row>
    <row r="73" spans="1:14" ht="20.100000000000001" customHeight="1" x14ac:dyDescent="0.25">
      <c r="A73" s="2429"/>
      <c r="B73" s="2429"/>
      <c r="C73" s="2429"/>
      <c r="D73" s="2429"/>
      <c r="E73" s="2429"/>
      <c r="F73" s="2429"/>
      <c r="G73" s="2429"/>
      <c r="H73" s="2429"/>
      <c r="I73" s="2429"/>
      <c r="J73" s="2429"/>
      <c r="K73" s="2428"/>
    </row>
    <row r="74" spans="1:14" ht="20.100000000000001" customHeight="1" x14ac:dyDescent="0.25">
      <c r="A74" s="2429"/>
      <c r="B74" s="2429"/>
      <c r="C74" s="2429"/>
      <c r="D74" s="2429"/>
      <c r="E74" s="2429"/>
      <c r="F74" s="2429"/>
      <c r="G74" s="2429"/>
      <c r="H74" s="2429"/>
      <c r="I74" s="2429"/>
      <c r="J74" s="2429"/>
      <c r="K74" s="2428"/>
    </row>
    <row r="75" spans="1:14" ht="20.100000000000001" customHeight="1" x14ac:dyDescent="0.25">
      <c r="A75" s="2429"/>
      <c r="B75" s="2429"/>
      <c r="C75" s="2429"/>
      <c r="D75" s="2429"/>
      <c r="E75" s="2429"/>
      <c r="F75" s="2429"/>
      <c r="G75" s="2429"/>
      <c r="H75" s="2429"/>
      <c r="I75" s="2429"/>
      <c r="J75" s="2429"/>
      <c r="K75" s="2428"/>
    </row>
    <row r="76" spans="1:14" ht="20.100000000000001" customHeight="1" x14ac:dyDescent="0.25">
      <c r="A76" s="2429"/>
      <c r="B76" s="2429"/>
      <c r="C76" s="2429"/>
      <c r="D76" s="2429"/>
      <c r="E76" s="2429"/>
      <c r="F76" s="2429"/>
      <c r="G76" s="2429"/>
      <c r="H76" s="2429"/>
      <c r="I76" s="2429"/>
      <c r="J76" s="2429"/>
      <c r="K76" s="2428"/>
    </row>
    <row r="77" spans="1:14" ht="20.100000000000001" customHeight="1" x14ac:dyDescent="0.25">
      <c r="A77" s="2429"/>
      <c r="B77" s="2429"/>
      <c r="C77" s="2429"/>
      <c r="D77" s="2429"/>
      <c r="E77" s="2429"/>
      <c r="F77" s="2429"/>
      <c r="G77" s="2429"/>
      <c r="H77" s="2429"/>
      <c r="I77" s="2429"/>
      <c r="J77" s="2429"/>
      <c r="K77" s="2428"/>
    </row>
    <row r="78" spans="1:14" ht="20.100000000000001" customHeight="1" x14ac:dyDescent="0.25">
      <c r="A78" s="2429"/>
      <c r="B78" s="2429"/>
      <c r="C78" s="2429"/>
      <c r="D78" s="2429"/>
      <c r="E78" s="2429"/>
      <c r="F78" s="2429"/>
      <c r="G78" s="2429"/>
      <c r="H78" s="2429"/>
      <c r="I78" s="2429"/>
      <c r="J78" s="2429"/>
      <c r="K78" s="2428"/>
    </row>
    <row r="79" spans="1:14" ht="20.100000000000001" customHeight="1" x14ac:dyDescent="0.25">
      <c r="A79" s="2429"/>
      <c r="B79" s="2429"/>
      <c r="C79" s="2429"/>
      <c r="D79" s="2429"/>
      <c r="E79" s="2429"/>
      <c r="F79" s="2429"/>
      <c r="G79" s="2429"/>
      <c r="H79" s="2429"/>
      <c r="I79" s="2429"/>
      <c r="J79" s="2429"/>
      <c r="K79" s="2428"/>
    </row>
    <row r="80" spans="1:14" ht="20.100000000000001" customHeight="1" x14ac:dyDescent="0.25">
      <c r="A80" s="2429"/>
      <c r="B80" s="2429"/>
      <c r="C80" s="2429"/>
      <c r="D80" s="2429"/>
      <c r="E80" s="2429"/>
      <c r="F80" s="2429"/>
      <c r="G80" s="2429"/>
      <c r="H80" s="2429"/>
      <c r="I80" s="2429"/>
      <c r="J80" s="2429"/>
      <c r="K80" s="2428"/>
    </row>
    <row r="81" spans="1:11" ht="20.100000000000001" customHeight="1" x14ac:dyDescent="0.25">
      <c r="A81" s="2429"/>
      <c r="B81" s="2429"/>
      <c r="C81" s="2429"/>
      <c r="D81" s="2429"/>
      <c r="E81" s="2429"/>
      <c r="F81" s="2429"/>
      <c r="G81" s="2429"/>
      <c r="H81" s="2429"/>
      <c r="I81" s="2429"/>
      <c r="J81" s="2429"/>
      <c r="K81" s="2428"/>
    </row>
    <row r="82" spans="1:11" ht="20.100000000000001" customHeight="1" x14ac:dyDescent="0.25">
      <c r="A82" s="2429"/>
      <c r="B82" s="2429"/>
      <c r="C82" s="2429"/>
      <c r="D82" s="2429"/>
      <c r="E82" s="2429"/>
      <c r="F82" s="2429"/>
      <c r="G82" s="2429"/>
      <c r="H82" s="2429"/>
      <c r="I82" s="2429"/>
      <c r="J82" s="2429"/>
      <c r="K82" s="2428"/>
    </row>
    <row r="83" spans="1:11" ht="20.100000000000001" customHeight="1" x14ac:dyDescent="0.25">
      <c r="A83" s="2429"/>
      <c r="B83" s="2429"/>
      <c r="C83" s="2429"/>
      <c r="D83" s="2429"/>
      <c r="E83" s="2429"/>
      <c r="F83" s="2429"/>
      <c r="G83" s="2429"/>
      <c r="H83" s="2429"/>
      <c r="I83" s="2429"/>
      <c r="J83" s="2429"/>
      <c r="K83" s="2428"/>
    </row>
    <row r="84" spans="1:11" ht="20.100000000000001" customHeight="1" x14ac:dyDescent="0.25">
      <c r="A84" s="2429"/>
      <c r="B84" s="2429"/>
      <c r="C84" s="2429"/>
      <c r="D84" s="2429"/>
      <c r="E84" s="2429"/>
      <c r="F84" s="2429"/>
      <c r="G84" s="2429"/>
      <c r="H84" s="2429"/>
      <c r="I84" s="2429"/>
      <c r="J84" s="2429"/>
      <c r="K84" s="2428"/>
    </row>
    <row r="85" spans="1:11" ht="20.100000000000001" customHeight="1" x14ac:dyDescent="0.25">
      <c r="A85" s="2429"/>
      <c r="B85" s="2429"/>
      <c r="C85" s="2429"/>
      <c r="D85" s="2429"/>
      <c r="E85" s="2429"/>
      <c r="F85" s="2429"/>
      <c r="G85" s="2429"/>
      <c r="H85" s="2429"/>
      <c r="I85" s="2429"/>
      <c r="J85" s="2429"/>
      <c r="K85" s="2428"/>
    </row>
    <row r="86" spans="1:11" ht="20.100000000000001" customHeight="1" x14ac:dyDescent="0.25">
      <c r="A86" s="2429"/>
      <c r="B86" s="2429"/>
      <c r="C86" s="2429"/>
      <c r="D86" s="2429"/>
      <c r="E86" s="2429"/>
      <c r="F86" s="2429"/>
      <c r="G86" s="2429"/>
      <c r="H86" s="2429"/>
      <c r="I86" s="2429"/>
      <c r="J86" s="2429"/>
      <c r="K86" s="2428"/>
    </row>
    <row r="87" spans="1:11" ht="20.100000000000001" customHeight="1" x14ac:dyDescent="0.25">
      <c r="A87" s="2429"/>
      <c r="B87" s="2429"/>
      <c r="C87" s="2429"/>
      <c r="D87" s="2429"/>
      <c r="E87" s="2429"/>
      <c r="F87" s="2429"/>
      <c r="G87" s="2429"/>
      <c r="H87" s="2429"/>
      <c r="I87" s="2429"/>
      <c r="J87" s="2429"/>
      <c r="K87" s="2428"/>
    </row>
    <row r="88" spans="1:11" ht="20.100000000000001" customHeight="1" x14ac:dyDescent="0.25">
      <c r="A88" s="2429"/>
      <c r="B88" s="2429"/>
      <c r="C88" s="2429"/>
      <c r="D88" s="2429"/>
      <c r="E88" s="2429"/>
      <c r="F88" s="2429"/>
      <c r="G88" s="2429"/>
      <c r="H88" s="2429"/>
      <c r="I88" s="2429"/>
      <c r="J88" s="2429"/>
      <c r="K88" s="2428"/>
    </row>
    <row r="89" spans="1:11" ht="20.100000000000001" customHeight="1" x14ac:dyDescent="0.25">
      <c r="A89" s="2429"/>
      <c r="B89" s="2429"/>
      <c r="C89" s="2429"/>
      <c r="D89" s="2429"/>
      <c r="E89" s="2429"/>
      <c r="F89" s="2429"/>
      <c r="G89" s="2429"/>
      <c r="H89" s="2429"/>
      <c r="I89" s="2429"/>
      <c r="J89" s="2429"/>
      <c r="K89" s="2428"/>
    </row>
    <row r="90" spans="1:11" ht="20.100000000000001" customHeight="1" x14ac:dyDescent="0.25">
      <c r="A90" s="2429"/>
      <c r="B90" s="2429"/>
      <c r="C90" s="2429"/>
      <c r="D90" s="2429"/>
      <c r="E90" s="2429"/>
      <c r="F90" s="2429"/>
      <c r="G90" s="2429"/>
      <c r="H90" s="2429"/>
      <c r="I90" s="2429"/>
      <c r="J90" s="2429"/>
      <c r="K90" s="2428"/>
    </row>
    <row r="91" spans="1:11" ht="20.100000000000001" customHeight="1" x14ac:dyDescent="0.25">
      <c r="A91" s="2429"/>
      <c r="B91" s="2429"/>
      <c r="C91" s="2429"/>
      <c r="D91" s="2429"/>
      <c r="E91" s="2429"/>
      <c r="F91" s="2429"/>
      <c r="G91" s="2429"/>
      <c r="H91" s="2429"/>
      <c r="I91" s="2429"/>
      <c r="J91" s="2429"/>
      <c r="K91" s="2428"/>
    </row>
    <row r="92" spans="1:11" ht="20.100000000000001" customHeight="1" x14ac:dyDescent="0.25">
      <c r="A92" s="2429"/>
      <c r="B92" s="2429"/>
      <c r="C92" s="2429"/>
      <c r="D92" s="2429"/>
      <c r="E92" s="2429"/>
      <c r="F92" s="2429"/>
      <c r="G92" s="2429"/>
      <c r="H92" s="2429"/>
      <c r="I92" s="2429"/>
      <c r="J92" s="2429"/>
      <c r="K92" s="2428"/>
    </row>
    <row r="93" spans="1:11" ht="20.100000000000001" customHeight="1" x14ac:dyDescent="0.25">
      <c r="A93" s="2429"/>
      <c r="B93" s="2429"/>
      <c r="C93" s="2429"/>
      <c r="D93" s="2429"/>
      <c r="E93" s="2429"/>
      <c r="F93" s="2429"/>
      <c r="G93" s="2429"/>
      <c r="H93" s="2429"/>
      <c r="I93" s="2429"/>
      <c r="J93" s="2429"/>
      <c r="K93" s="2428"/>
    </row>
    <row r="94" spans="1:11" ht="20.100000000000001" customHeight="1" x14ac:dyDescent="0.25">
      <c r="A94" s="2429"/>
      <c r="B94" s="2429"/>
      <c r="C94" s="2429"/>
      <c r="D94" s="2429"/>
      <c r="E94" s="2429"/>
      <c r="F94" s="2429"/>
      <c r="G94" s="2429"/>
      <c r="H94" s="2429"/>
      <c r="I94" s="2429"/>
      <c r="J94" s="2429"/>
      <c r="K94" s="2428"/>
    </row>
    <row r="95" spans="1:11" ht="20.100000000000001" customHeight="1" x14ac:dyDescent="0.25">
      <c r="A95" s="2429"/>
      <c r="B95" s="2429"/>
      <c r="C95" s="2429"/>
      <c r="D95" s="2429"/>
      <c r="E95" s="2429"/>
      <c r="F95" s="2429"/>
      <c r="G95" s="2429"/>
      <c r="H95" s="2429"/>
      <c r="I95" s="2429"/>
      <c r="J95" s="2429"/>
      <c r="K95" s="2428"/>
    </row>
    <row r="96" spans="1:11" ht="20.100000000000001" customHeight="1" x14ac:dyDescent="0.25">
      <c r="A96" s="2429"/>
      <c r="B96" s="2429"/>
      <c r="C96" s="2429"/>
      <c r="D96" s="2429"/>
      <c r="E96" s="2429"/>
      <c r="F96" s="2429"/>
      <c r="G96" s="2429"/>
      <c r="H96" s="2429"/>
      <c r="I96" s="2429"/>
      <c r="J96" s="2429"/>
      <c r="K96" s="2428"/>
    </row>
    <row r="97" spans="1:11" ht="20.100000000000001" customHeight="1" x14ac:dyDescent="0.25">
      <c r="A97" s="2429"/>
      <c r="B97" s="2429"/>
      <c r="C97" s="2429"/>
      <c r="D97" s="2429"/>
      <c r="E97" s="2429"/>
      <c r="F97" s="2429"/>
      <c r="G97" s="2429"/>
      <c r="H97" s="2429"/>
      <c r="I97" s="2429"/>
      <c r="J97" s="2429"/>
      <c r="K97" s="2428"/>
    </row>
    <row r="98" spans="1:11" ht="20.100000000000001" customHeight="1" x14ac:dyDescent="0.25">
      <c r="A98" s="2429"/>
      <c r="B98" s="2429"/>
      <c r="C98" s="2429"/>
      <c r="D98" s="2429"/>
      <c r="E98" s="2429"/>
      <c r="F98" s="2429"/>
      <c r="G98" s="2429"/>
      <c r="H98" s="2429"/>
      <c r="I98" s="2429"/>
      <c r="J98" s="2429"/>
      <c r="K98" s="2428"/>
    </row>
    <row r="99" spans="1:11" ht="20.100000000000001" customHeight="1" x14ac:dyDescent="0.25">
      <c r="A99" s="2429"/>
      <c r="B99" s="2429"/>
      <c r="C99" s="2429"/>
      <c r="D99" s="2429"/>
      <c r="E99" s="2429"/>
      <c r="F99" s="2429"/>
      <c r="G99" s="2429"/>
      <c r="H99" s="2429"/>
      <c r="I99" s="2429"/>
      <c r="J99" s="2429"/>
      <c r="K99" s="2428"/>
    </row>
    <row r="100" spans="1:11" ht="20.100000000000001" customHeight="1" x14ac:dyDescent="0.25">
      <c r="A100" s="2429"/>
      <c r="B100" s="2429"/>
      <c r="C100" s="2429"/>
      <c r="D100" s="2429"/>
      <c r="E100" s="2429"/>
      <c r="F100" s="2429"/>
      <c r="G100" s="2429"/>
      <c r="H100" s="2429"/>
      <c r="I100" s="2429"/>
      <c r="J100" s="2429"/>
      <c r="K100" s="2428"/>
    </row>
    <row r="101" spans="1:11" ht="20.100000000000001" customHeight="1" x14ac:dyDescent="0.25">
      <c r="A101" s="2429"/>
      <c r="B101" s="2429"/>
      <c r="C101" s="2429"/>
      <c r="D101" s="2429"/>
      <c r="E101" s="2429"/>
      <c r="F101" s="2429"/>
      <c r="G101" s="2429"/>
      <c r="H101" s="2429"/>
      <c r="I101" s="2429"/>
      <c r="J101" s="2429"/>
      <c r="K101" s="2428"/>
    </row>
    <row r="102" spans="1:11" ht="20.100000000000001" customHeight="1" x14ac:dyDescent="0.25">
      <c r="A102" s="2429"/>
      <c r="B102" s="2429"/>
      <c r="C102" s="2429"/>
      <c r="D102" s="2429"/>
      <c r="E102" s="2429"/>
      <c r="F102" s="2429"/>
      <c r="G102" s="2429"/>
      <c r="H102" s="2429"/>
      <c r="I102" s="2429"/>
      <c r="J102" s="2429"/>
      <c r="K102" s="2428"/>
    </row>
    <row r="103" spans="1:11" ht="20.100000000000001" customHeight="1" x14ac:dyDescent="0.25">
      <c r="A103" s="2429"/>
      <c r="B103" s="2429"/>
      <c r="C103" s="2429"/>
      <c r="D103" s="2429"/>
      <c r="E103" s="2429"/>
      <c r="F103" s="2429"/>
      <c r="G103" s="2429"/>
      <c r="H103" s="2429"/>
      <c r="I103" s="2429"/>
      <c r="J103" s="2429"/>
      <c r="K103" s="2428"/>
    </row>
    <row r="104" spans="1:11" ht="20.100000000000001" customHeight="1" x14ac:dyDescent="0.25">
      <c r="A104" s="2429"/>
      <c r="B104" s="2429"/>
      <c r="C104" s="2429"/>
      <c r="D104" s="2429"/>
      <c r="E104" s="2429"/>
      <c r="F104" s="2429"/>
      <c r="G104" s="2429"/>
      <c r="H104" s="2429"/>
      <c r="I104" s="2429"/>
      <c r="J104" s="2429"/>
      <c r="K104" s="2428"/>
    </row>
    <row r="105" spans="1:11" ht="20.100000000000001" customHeight="1" x14ac:dyDescent="0.25">
      <c r="A105" s="2429"/>
      <c r="B105" s="2429"/>
      <c r="C105" s="2429"/>
      <c r="D105" s="2429"/>
      <c r="E105" s="2429"/>
      <c r="F105" s="2429"/>
      <c r="G105" s="2429"/>
      <c r="H105" s="2429"/>
      <c r="I105" s="2429"/>
      <c r="J105" s="2429"/>
      <c r="K105" s="2428"/>
    </row>
    <row r="106" spans="1:11" ht="20.100000000000001" customHeight="1" x14ac:dyDescent="0.25">
      <c r="A106" s="2429"/>
      <c r="B106" s="2429"/>
      <c r="C106" s="2429"/>
      <c r="D106" s="2429"/>
      <c r="E106" s="2429"/>
      <c r="F106" s="2429"/>
      <c r="G106" s="2429"/>
      <c r="H106" s="2429"/>
      <c r="I106" s="2429"/>
      <c r="J106" s="2429"/>
      <c r="K106" s="2428"/>
    </row>
    <row r="107" spans="1:11" ht="20.100000000000001" customHeight="1" x14ac:dyDescent="0.25">
      <c r="A107" s="2429"/>
      <c r="B107" s="2429"/>
      <c r="C107" s="2429"/>
      <c r="D107" s="2429"/>
      <c r="E107" s="2429"/>
      <c r="F107" s="2429"/>
      <c r="G107" s="2429"/>
      <c r="H107" s="2429"/>
      <c r="I107" s="2429"/>
      <c r="J107" s="2429"/>
      <c r="K107" s="2428"/>
    </row>
    <row r="108" spans="1:11" ht="20.100000000000001" customHeight="1" x14ac:dyDescent="0.25">
      <c r="A108" s="2429"/>
      <c r="B108" s="2429"/>
      <c r="C108" s="2429"/>
      <c r="D108" s="2429"/>
      <c r="E108" s="2429"/>
      <c r="F108" s="2429"/>
      <c r="G108" s="2429"/>
      <c r="H108" s="2429"/>
      <c r="I108" s="2429"/>
      <c r="J108" s="2429"/>
      <c r="K108" s="2428"/>
    </row>
    <row r="109" spans="1:11" ht="20.100000000000001" customHeight="1" x14ac:dyDescent="0.25">
      <c r="A109" s="2429"/>
      <c r="B109" s="2429"/>
      <c r="C109" s="2429"/>
      <c r="D109" s="2429"/>
      <c r="E109" s="2429"/>
      <c r="F109" s="2429"/>
      <c r="G109" s="2429"/>
      <c r="H109" s="2429"/>
      <c r="I109" s="2429"/>
      <c r="J109" s="2429"/>
      <c r="K109" s="2428"/>
    </row>
    <row r="110" spans="1:11" ht="20.100000000000001" customHeight="1" x14ac:dyDescent="0.25">
      <c r="A110" s="2429"/>
      <c r="B110" s="2429"/>
      <c r="C110" s="2429"/>
      <c r="D110" s="2429"/>
      <c r="E110" s="2429"/>
      <c r="F110" s="2429"/>
      <c r="G110" s="2429"/>
      <c r="H110" s="2429"/>
      <c r="I110" s="2429"/>
      <c r="J110" s="2429"/>
      <c r="K110" s="2428"/>
    </row>
    <row r="111" spans="1:11" ht="20.100000000000001" customHeight="1" x14ac:dyDescent="0.25">
      <c r="A111" s="2429"/>
      <c r="B111" s="2429"/>
      <c r="C111" s="2429"/>
      <c r="D111" s="2429"/>
      <c r="E111" s="2429"/>
      <c r="F111" s="2429"/>
      <c r="G111" s="2429"/>
      <c r="H111" s="2429"/>
      <c r="I111" s="2429"/>
      <c r="J111" s="2429"/>
      <c r="K111" s="2428"/>
    </row>
    <row r="112" spans="1:11" ht="20.100000000000001" customHeight="1" x14ac:dyDescent="0.25">
      <c r="A112" s="2429"/>
      <c r="B112" s="2429"/>
      <c r="C112" s="2429"/>
      <c r="D112" s="2429"/>
      <c r="E112" s="2429"/>
      <c r="F112" s="2429"/>
      <c r="G112" s="2429"/>
      <c r="H112" s="2429"/>
      <c r="I112" s="2429"/>
      <c r="J112" s="2429"/>
      <c r="K112" s="2428"/>
    </row>
    <row r="113" spans="1:11" ht="20.100000000000001" customHeight="1" x14ac:dyDescent="0.25">
      <c r="A113" s="2429"/>
      <c r="B113" s="2429"/>
      <c r="C113" s="2429"/>
      <c r="D113" s="2429"/>
      <c r="E113" s="2429"/>
      <c r="F113" s="2429"/>
      <c r="G113" s="2429"/>
      <c r="H113" s="2429"/>
      <c r="I113" s="2429"/>
      <c r="J113" s="2429"/>
      <c r="K113" s="2428"/>
    </row>
    <row r="114" spans="1:11" ht="20.100000000000001" customHeight="1" x14ac:dyDescent="0.25">
      <c r="A114" s="2429"/>
      <c r="B114" s="2429"/>
      <c r="C114" s="2429"/>
      <c r="D114" s="2429"/>
      <c r="E114" s="2429"/>
      <c r="F114" s="2429"/>
      <c r="G114" s="2429"/>
      <c r="H114" s="2429"/>
      <c r="I114" s="2429"/>
      <c r="J114" s="2429"/>
      <c r="K114" s="2428"/>
    </row>
    <row r="115" spans="1:11" ht="20.100000000000001" customHeight="1" x14ac:dyDescent="0.25">
      <c r="A115" s="2429"/>
      <c r="B115" s="2429"/>
      <c r="C115" s="2429"/>
      <c r="D115" s="2429"/>
      <c r="E115" s="2429"/>
      <c r="F115" s="2429"/>
      <c r="G115" s="2429"/>
      <c r="H115" s="2429"/>
      <c r="I115" s="2429"/>
      <c r="J115" s="2429"/>
      <c r="K115" s="2428"/>
    </row>
    <row r="116" spans="1:11" ht="20.100000000000001" customHeight="1" x14ac:dyDescent="0.25">
      <c r="A116" s="2429"/>
      <c r="B116" s="2429"/>
      <c r="C116" s="2429"/>
      <c r="D116" s="2429"/>
      <c r="E116" s="2429"/>
      <c r="F116" s="2429"/>
      <c r="G116" s="2429"/>
      <c r="H116" s="2429"/>
      <c r="I116" s="2429"/>
      <c r="J116" s="2429"/>
      <c r="K116" s="2428"/>
    </row>
    <row r="117" spans="1:11" ht="20.100000000000001" customHeight="1" x14ac:dyDescent="0.25">
      <c r="A117" s="2429"/>
      <c r="B117" s="2429"/>
      <c r="C117" s="2429"/>
      <c r="D117" s="2429"/>
      <c r="E117" s="2429"/>
      <c r="F117" s="2429"/>
      <c r="G117" s="2429"/>
      <c r="H117" s="2429"/>
      <c r="I117" s="2429"/>
      <c r="J117" s="2429"/>
      <c r="K117" s="2428"/>
    </row>
    <row r="118" spans="1:11" ht="20.100000000000001" customHeight="1" x14ac:dyDescent="0.25">
      <c r="A118" s="2429"/>
      <c r="B118" s="2429"/>
      <c r="C118" s="2429"/>
      <c r="D118" s="2429"/>
      <c r="E118" s="2429"/>
      <c r="F118" s="2429"/>
      <c r="G118" s="2429"/>
      <c r="H118" s="2429"/>
      <c r="I118" s="2429"/>
      <c r="J118" s="2429"/>
      <c r="K118" s="2428"/>
    </row>
    <row r="119" spans="1:11" ht="20.100000000000001" customHeight="1" x14ac:dyDescent="0.25">
      <c r="A119" s="2429"/>
      <c r="B119" s="2429"/>
      <c r="C119" s="2429"/>
      <c r="D119" s="2429"/>
      <c r="E119" s="2429"/>
      <c r="F119" s="2429"/>
      <c r="G119" s="2429"/>
      <c r="H119" s="2429"/>
      <c r="I119" s="2429"/>
      <c r="J119" s="2429"/>
      <c r="K119" s="2428"/>
    </row>
    <row r="120" spans="1:11" ht="20.100000000000001" customHeight="1" x14ac:dyDescent="0.25">
      <c r="A120" s="2429"/>
      <c r="B120" s="2429"/>
      <c r="C120" s="2429"/>
      <c r="D120" s="2429"/>
      <c r="E120" s="2429"/>
      <c r="F120" s="2429"/>
      <c r="G120" s="2429"/>
      <c r="H120" s="2429"/>
      <c r="I120" s="2429"/>
      <c r="J120" s="2429"/>
      <c r="K120" s="2428"/>
    </row>
    <row r="121" spans="1:11" ht="20.100000000000001" customHeight="1" x14ac:dyDescent="0.25">
      <c r="A121" s="2429"/>
      <c r="B121" s="2429"/>
      <c r="C121" s="2429"/>
      <c r="D121" s="2429"/>
      <c r="E121" s="2429"/>
      <c r="F121" s="2429"/>
      <c r="G121" s="2429"/>
      <c r="H121" s="2429"/>
      <c r="I121" s="2429"/>
      <c r="J121" s="2429"/>
      <c r="K121" s="2428"/>
    </row>
    <row r="122" spans="1:11" ht="20.100000000000001" customHeight="1" x14ac:dyDescent="0.25">
      <c r="A122" s="2429"/>
      <c r="B122" s="2429"/>
      <c r="C122" s="2429"/>
      <c r="D122" s="2429"/>
      <c r="E122" s="2429"/>
      <c r="F122" s="2429"/>
      <c r="G122" s="2429"/>
      <c r="H122" s="2429"/>
      <c r="I122" s="2429"/>
      <c r="J122" s="2429"/>
      <c r="K122" s="2428"/>
    </row>
    <row r="123" spans="1:11" ht="20.100000000000001" customHeight="1" x14ac:dyDescent="0.25">
      <c r="A123" s="2429"/>
      <c r="B123" s="2429"/>
      <c r="C123" s="2429"/>
      <c r="D123" s="2429"/>
      <c r="E123" s="2429"/>
      <c r="F123" s="2429"/>
      <c r="G123" s="2429"/>
      <c r="H123" s="2429"/>
      <c r="I123" s="2429"/>
      <c r="J123" s="2429"/>
      <c r="K123" s="2428"/>
    </row>
    <row r="124" spans="1:11" ht="20.100000000000001" customHeight="1" x14ac:dyDescent="0.25">
      <c r="A124" s="2429"/>
      <c r="B124" s="2429"/>
      <c r="C124" s="2429"/>
      <c r="D124" s="2429"/>
      <c r="E124" s="2429"/>
      <c r="F124" s="2429"/>
      <c r="G124" s="2429"/>
      <c r="H124" s="2429"/>
      <c r="I124" s="2429"/>
      <c r="J124" s="2429"/>
      <c r="K124" s="2428"/>
    </row>
    <row r="125" spans="1:11" ht="20.100000000000001" customHeight="1" x14ac:dyDescent="0.25">
      <c r="A125" s="2429"/>
      <c r="B125" s="2429"/>
      <c r="C125" s="2429"/>
      <c r="D125" s="2429"/>
      <c r="E125" s="2429"/>
      <c r="F125" s="2429"/>
      <c r="G125" s="2429"/>
      <c r="H125" s="2429"/>
      <c r="I125" s="2429"/>
      <c r="J125" s="2429"/>
      <c r="K125" s="2428"/>
    </row>
    <row r="126" spans="1:11" ht="20.100000000000001" customHeight="1" x14ac:dyDescent="0.25">
      <c r="A126" s="2429"/>
      <c r="B126" s="2429"/>
      <c r="C126" s="2429"/>
      <c r="D126" s="2429"/>
      <c r="E126" s="2429"/>
      <c r="F126" s="2429"/>
      <c r="G126" s="2429"/>
      <c r="H126" s="2429"/>
      <c r="I126" s="2429"/>
      <c r="J126" s="2429"/>
      <c r="K126" s="2428"/>
    </row>
    <row r="127" spans="1:11" ht="20.100000000000001" customHeight="1" x14ac:dyDescent="0.25">
      <c r="A127" s="2429"/>
      <c r="B127" s="2429"/>
      <c r="C127" s="2429"/>
      <c r="D127" s="2429"/>
      <c r="E127" s="2429"/>
      <c r="F127" s="2429"/>
      <c r="G127" s="2429"/>
      <c r="H127" s="2429"/>
      <c r="I127" s="2429"/>
      <c r="J127" s="2429"/>
      <c r="K127" s="2428"/>
    </row>
    <row r="128" spans="1:11" ht="20.100000000000001" customHeight="1" x14ac:dyDescent="0.25">
      <c r="A128" s="2429"/>
      <c r="B128" s="2429"/>
      <c r="C128" s="2429"/>
      <c r="D128" s="2429"/>
      <c r="E128" s="2429"/>
      <c r="F128" s="2429"/>
      <c r="G128" s="2429"/>
      <c r="H128" s="2429"/>
      <c r="I128" s="2429"/>
      <c r="J128" s="2429"/>
      <c r="K128" s="2428"/>
    </row>
    <row r="129" spans="1:11" ht="20.100000000000001" customHeight="1" x14ac:dyDescent="0.25">
      <c r="A129" s="2429"/>
      <c r="B129" s="2429"/>
      <c r="C129" s="2429"/>
      <c r="D129" s="2429"/>
      <c r="E129" s="2429"/>
      <c r="F129" s="2429"/>
      <c r="G129" s="2429"/>
      <c r="H129" s="2429"/>
      <c r="I129" s="2429"/>
      <c r="J129" s="2429"/>
      <c r="K129" s="2428"/>
    </row>
    <row r="130" spans="1:11" ht="20.100000000000001" customHeight="1" x14ac:dyDescent="0.25">
      <c r="A130" s="2429"/>
      <c r="B130" s="2429"/>
      <c r="C130" s="2429"/>
      <c r="D130" s="2429"/>
      <c r="E130" s="2429"/>
      <c r="F130" s="2429"/>
      <c r="G130" s="2429"/>
      <c r="H130" s="2429"/>
      <c r="I130" s="2429"/>
      <c r="J130" s="2429"/>
      <c r="K130" s="2428"/>
    </row>
    <row r="131" spans="1:11" ht="20.100000000000001" customHeight="1" x14ac:dyDescent="0.25">
      <c r="A131" s="2429"/>
      <c r="B131" s="2429"/>
      <c r="C131" s="2429"/>
      <c r="D131" s="2429"/>
      <c r="E131" s="2429"/>
      <c r="F131" s="2429"/>
      <c r="G131" s="2429"/>
      <c r="H131" s="2429"/>
      <c r="I131" s="2429"/>
      <c r="J131" s="2429"/>
      <c r="K131" s="2428"/>
    </row>
    <row r="132" spans="1:11" ht="20.100000000000001" customHeight="1" x14ac:dyDescent="0.25">
      <c r="A132" s="2429"/>
      <c r="B132" s="2429"/>
      <c r="C132" s="2429"/>
      <c r="D132" s="2429"/>
      <c r="E132" s="2429"/>
      <c r="F132" s="2429"/>
      <c r="G132" s="2429"/>
      <c r="H132" s="2429"/>
      <c r="I132" s="2429"/>
      <c r="J132" s="2429"/>
      <c r="K132" s="2428"/>
    </row>
    <row r="133" spans="1:11" ht="20.100000000000001" customHeight="1" x14ac:dyDescent="0.25">
      <c r="A133" s="2429"/>
      <c r="B133" s="2429"/>
      <c r="C133" s="2429"/>
      <c r="D133" s="2429"/>
      <c r="E133" s="2429"/>
      <c r="F133" s="2429"/>
      <c r="G133" s="2429"/>
      <c r="H133" s="2429"/>
      <c r="I133" s="2429"/>
      <c r="J133" s="2429"/>
      <c r="K133" s="2428"/>
    </row>
    <row r="134" spans="1:11" ht="20.100000000000001" customHeight="1" x14ac:dyDescent="0.25">
      <c r="A134" s="2429"/>
      <c r="B134" s="2429"/>
      <c r="C134" s="2429"/>
      <c r="D134" s="2429"/>
      <c r="E134" s="2429"/>
      <c r="F134" s="2429"/>
      <c r="G134" s="2429"/>
      <c r="H134" s="2429"/>
      <c r="I134" s="2429"/>
      <c r="J134" s="2429"/>
      <c r="K134" s="2428"/>
    </row>
    <row r="135" spans="1:11" ht="20.100000000000001" customHeight="1" x14ac:dyDescent="0.25">
      <c r="A135" s="2429"/>
      <c r="B135" s="2429"/>
      <c r="C135" s="2429"/>
      <c r="D135" s="2429"/>
      <c r="E135" s="2429"/>
      <c r="F135" s="2429"/>
      <c r="G135" s="2429"/>
      <c r="H135" s="2429"/>
      <c r="I135" s="2429"/>
      <c r="J135" s="2429"/>
      <c r="K135" s="2428"/>
    </row>
    <row r="136" spans="1:11" ht="20.100000000000001" customHeight="1" x14ac:dyDescent="0.25">
      <c r="A136" s="2429"/>
      <c r="B136" s="2429"/>
      <c r="C136" s="2429"/>
      <c r="D136" s="2429"/>
      <c r="E136" s="2429"/>
      <c r="F136" s="2429"/>
      <c r="G136" s="2429"/>
      <c r="H136" s="2429"/>
      <c r="I136" s="2429"/>
      <c r="J136" s="2429"/>
      <c r="K136" s="2428"/>
    </row>
    <row r="137" spans="1:11" ht="20.100000000000001" customHeight="1" x14ac:dyDescent="0.25">
      <c r="A137" s="2429"/>
      <c r="B137" s="2429"/>
      <c r="C137" s="2429"/>
      <c r="D137" s="2429"/>
      <c r="E137" s="2429"/>
      <c r="F137" s="2429"/>
      <c r="G137" s="2429"/>
      <c r="H137" s="2429"/>
      <c r="I137" s="2429"/>
      <c r="J137" s="2429"/>
      <c r="K137" s="2428"/>
    </row>
    <row r="138" spans="1:11" ht="20.100000000000001" customHeight="1" x14ac:dyDescent="0.25">
      <c r="A138" s="2429"/>
      <c r="B138" s="2429"/>
      <c r="C138" s="2429"/>
      <c r="D138" s="2429"/>
      <c r="E138" s="2429"/>
      <c r="F138" s="2429"/>
      <c r="G138" s="2429"/>
      <c r="H138" s="2429"/>
      <c r="I138" s="2429"/>
      <c r="J138" s="2429"/>
      <c r="K138" s="2428"/>
    </row>
    <row r="139" spans="1:11" ht="20.100000000000001" customHeight="1" x14ac:dyDescent="0.25">
      <c r="A139" s="2429"/>
      <c r="B139" s="2429"/>
      <c r="C139" s="2429"/>
      <c r="D139" s="2429"/>
      <c r="E139" s="2429"/>
      <c r="F139" s="2429"/>
      <c r="G139" s="2429"/>
      <c r="H139" s="2429"/>
      <c r="I139" s="2429"/>
      <c r="J139" s="2429"/>
      <c r="K139" s="2428"/>
    </row>
    <row r="140" spans="1:11" ht="20.100000000000001" customHeight="1" x14ac:dyDescent="0.25">
      <c r="A140" s="2429"/>
      <c r="B140" s="2429"/>
      <c r="C140" s="2429"/>
      <c r="D140" s="2429"/>
      <c r="E140" s="2429"/>
      <c r="F140" s="2429"/>
      <c r="G140" s="2429"/>
      <c r="H140" s="2429"/>
      <c r="I140" s="2429"/>
      <c r="J140" s="2429"/>
      <c r="K140" s="2428"/>
    </row>
    <row r="141" spans="1:11" ht="20.100000000000001" customHeight="1" x14ac:dyDescent="0.25">
      <c r="A141" s="2429"/>
      <c r="B141" s="2429"/>
      <c r="C141" s="2429"/>
      <c r="D141" s="2429"/>
      <c r="E141" s="2429"/>
      <c r="F141" s="2429"/>
      <c r="G141" s="2429"/>
      <c r="H141" s="2429"/>
      <c r="I141" s="2429"/>
      <c r="J141" s="2429"/>
      <c r="K141" s="2428"/>
    </row>
    <row r="142" spans="1:11" ht="20.100000000000001" customHeight="1" x14ac:dyDescent="0.25">
      <c r="A142" s="2429"/>
      <c r="B142" s="2429"/>
      <c r="C142" s="2429"/>
      <c r="D142" s="2429"/>
      <c r="E142" s="2429"/>
      <c r="F142" s="2429"/>
      <c r="G142" s="2429"/>
      <c r="H142" s="2429"/>
      <c r="I142" s="2429"/>
      <c r="J142" s="2429"/>
      <c r="K142" s="2428"/>
    </row>
    <row r="143" spans="1:11" ht="20.100000000000001" customHeight="1" x14ac:dyDescent="0.25">
      <c r="A143" s="2429"/>
      <c r="B143" s="2429"/>
      <c r="C143" s="2429"/>
      <c r="D143" s="2429"/>
      <c r="E143" s="2429"/>
      <c r="F143" s="2429"/>
      <c r="G143" s="2429"/>
      <c r="H143" s="2429"/>
      <c r="I143" s="2429"/>
      <c r="J143" s="2429"/>
      <c r="K143" s="2428"/>
    </row>
    <row r="144" spans="1:11" ht="20.100000000000001" customHeight="1" x14ac:dyDescent="0.25">
      <c r="A144" s="2429"/>
      <c r="B144" s="2429"/>
      <c r="C144" s="2429"/>
      <c r="D144" s="2429"/>
      <c r="E144" s="2429"/>
      <c r="F144" s="2429"/>
      <c r="G144" s="2429"/>
      <c r="H144" s="2429"/>
      <c r="I144" s="2429"/>
      <c r="J144" s="2429"/>
      <c r="K144" s="2428"/>
    </row>
    <row r="145" spans="1:11" ht="20.100000000000001" customHeight="1" x14ac:dyDescent="0.25">
      <c r="A145" s="2429"/>
      <c r="B145" s="2429"/>
      <c r="C145" s="2429"/>
      <c r="D145" s="2429"/>
      <c r="E145" s="2429"/>
      <c r="F145" s="2429"/>
      <c r="G145" s="2429"/>
      <c r="H145" s="2429"/>
      <c r="I145" s="2429"/>
      <c r="J145" s="2429"/>
      <c r="K145" s="2428"/>
    </row>
    <row r="146" spans="1:11" ht="20.100000000000001" customHeight="1" x14ac:dyDescent="0.25">
      <c r="A146" s="2429"/>
      <c r="B146" s="2429"/>
      <c r="C146" s="2429"/>
      <c r="D146" s="2429"/>
      <c r="E146" s="2429"/>
      <c r="F146" s="2429"/>
      <c r="G146" s="2429"/>
      <c r="H146" s="2429"/>
      <c r="I146" s="2429"/>
      <c r="J146" s="2429"/>
      <c r="K146" s="2428"/>
    </row>
    <row r="147" spans="1:11" ht="20.100000000000001" customHeight="1" x14ac:dyDescent="0.25">
      <c r="A147" s="2429"/>
      <c r="B147" s="2429"/>
      <c r="C147" s="2429"/>
      <c r="D147" s="2429"/>
      <c r="E147" s="2429"/>
      <c r="F147" s="2429"/>
      <c r="G147" s="2429"/>
      <c r="H147" s="2429"/>
      <c r="I147" s="2429"/>
      <c r="J147" s="2429"/>
      <c r="K147" s="2428"/>
    </row>
    <row r="148" spans="1:11" ht="20.100000000000001" customHeight="1" x14ac:dyDescent="0.25">
      <c r="A148" s="2429"/>
      <c r="B148" s="2429"/>
      <c r="C148" s="2429"/>
      <c r="D148" s="2429"/>
      <c r="E148" s="2429"/>
      <c r="F148" s="2429"/>
      <c r="G148" s="2429"/>
      <c r="H148" s="2429"/>
      <c r="I148" s="2429"/>
      <c r="J148" s="2429"/>
      <c r="K148" s="2428"/>
    </row>
    <row r="149" spans="1:11" ht="20.100000000000001" customHeight="1" x14ac:dyDescent="0.25">
      <c r="A149" s="2429"/>
      <c r="B149" s="2429"/>
      <c r="C149" s="2429"/>
      <c r="D149" s="2429"/>
      <c r="E149" s="2429"/>
      <c r="F149" s="2429"/>
      <c r="G149" s="2429"/>
      <c r="H149" s="2429"/>
      <c r="I149" s="2429"/>
      <c r="J149" s="2429"/>
      <c r="K149" s="2428"/>
    </row>
    <row r="150" spans="1:11" ht="20.100000000000001" customHeight="1" x14ac:dyDescent="0.25">
      <c r="A150" s="2429"/>
      <c r="B150" s="2429"/>
      <c r="C150" s="2429"/>
      <c r="D150" s="2429"/>
      <c r="E150" s="2429"/>
      <c r="F150" s="2429"/>
      <c r="G150" s="2429"/>
      <c r="H150" s="2429"/>
      <c r="I150" s="2429"/>
      <c r="J150" s="2429"/>
      <c r="K150" s="2428"/>
    </row>
    <row r="151" spans="1:11" ht="20.100000000000001" customHeight="1" x14ac:dyDescent="0.25">
      <c r="A151" s="2429"/>
      <c r="B151" s="2429"/>
      <c r="C151" s="2429"/>
      <c r="D151" s="2429"/>
      <c r="E151" s="2429"/>
      <c r="F151" s="2429"/>
      <c r="G151" s="2429"/>
      <c r="H151" s="2429"/>
      <c r="I151" s="2429"/>
      <c r="J151" s="2429"/>
      <c r="K151" s="2428"/>
    </row>
    <row r="152" spans="1:11" ht="20.100000000000001" customHeight="1" x14ac:dyDescent="0.25">
      <c r="A152" s="2429"/>
      <c r="B152" s="2429"/>
      <c r="C152" s="2429"/>
      <c r="D152" s="2429"/>
      <c r="E152" s="2429"/>
      <c r="F152" s="2429"/>
      <c r="G152" s="2429"/>
      <c r="H152" s="2429"/>
      <c r="I152" s="2429"/>
      <c r="J152" s="2429"/>
      <c r="K152" s="2428"/>
    </row>
    <row r="153" spans="1:11" ht="20.100000000000001" customHeight="1" x14ac:dyDescent="0.25">
      <c r="A153" s="2429"/>
      <c r="B153" s="2429"/>
      <c r="C153" s="2429"/>
      <c r="D153" s="2429"/>
      <c r="E153" s="2429"/>
      <c r="F153" s="2429"/>
      <c r="G153" s="2429"/>
      <c r="H153" s="2429"/>
      <c r="I153" s="2429"/>
      <c r="J153" s="2429"/>
      <c r="K153" s="2428"/>
    </row>
    <row r="154" spans="1:11" ht="20.100000000000001" customHeight="1" x14ac:dyDescent="0.25">
      <c r="A154" s="2429"/>
      <c r="B154" s="2429"/>
      <c r="C154" s="2429"/>
      <c r="D154" s="2429"/>
      <c r="E154" s="2429"/>
      <c r="F154" s="2429"/>
      <c r="G154" s="2429"/>
      <c r="H154" s="2429"/>
      <c r="I154" s="2429"/>
      <c r="J154" s="2429"/>
      <c r="K154" s="2428"/>
    </row>
    <row r="155" spans="1:11" ht="20.100000000000001" customHeight="1" x14ac:dyDescent="0.25">
      <c r="A155" s="2429"/>
      <c r="B155" s="2429"/>
      <c r="C155" s="2429"/>
      <c r="D155" s="2429"/>
      <c r="E155" s="2429"/>
      <c r="F155" s="2429"/>
      <c r="G155" s="2429"/>
      <c r="H155" s="2429"/>
      <c r="I155" s="2429"/>
      <c r="J155" s="2429"/>
      <c r="K155" s="2428"/>
    </row>
    <row r="156" spans="1:11" ht="20.100000000000001" customHeight="1" x14ac:dyDescent="0.25">
      <c r="A156" s="2429"/>
      <c r="B156" s="2429"/>
      <c r="C156" s="2429"/>
      <c r="D156" s="2429"/>
      <c r="E156" s="2429"/>
      <c r="F156" s="2429"/>
      <c r="G156" s="2429"/>
      <c r="H156" s="2429"/>
      <c r="I156" s="2429"/>
      <c r="J156" s="2429"/>
      <c r="K156" s="2428"/>
    </row>
    <row r="157" spans="1:11" ht="20.100000000000001" customHeight="1" x14ac:dyDescent="0.25">
      <c r="A157" s="2429"/>
      <c r="B157" s="2429"/>
      <c r="C157" s="2429"/>
      <c r="D157" s="2429"/>
      <c r="E157" s="2429"/>
      <c r="F157" s="2429"/>
      <c r="G157" s="2429"/>
      <c r="H157" s="2429"/>
      <c r="I157" s="2429"/>
      <c r="J157" s="2429"/>
      <c r="K157" s="2428"/>
    </row>
    <row r="158" spans="1:11" ht="20.100000000000001" customHeight="1" x14ac:dyDescent="0.25">
      <c r="A158" s="2429"/>
      <c r="B158" s="2429"/>
      <c r="C158" s="2429"/>
      <c r="D158" s="2429"/>
      <c r="E158" s="2429"/>
      <c r="F158" s="2429"/>
      <c r="G158" s="2429"/>
      <c r="H158" s="2429"/>
      <c r="I158" s="2429"/>
      <c r="J158" s="2429"/>
      <c r="K158" s="2428"/>
    </row>
    <row r="159" spans="1:11" ht="20.100000000000001" customHeight="1" x14ac:dyDescent="0.25">
      <c r="A159" s="2429"/>
      <c r="B159" s="2429"/>
      <c r="C159" s="2429"/>
      <c r="D159" s="2429"/>
      <c r="E159" s="2429"/>
      <c r="F159" s="2429"/>
      <c r="G159" s="2429"/>
      <c r="H159" s="2429"/>
      <c r="I159" s="2429"/>
      <c r="J159" s="2429"/>
      <c r="K159" s="2428"/>
    </row>
    <row r="160" spans="1:11" ht="20.100000000000001" customHeight="1" x14ac:dyDescent="0.25">
      <c r="A160" s="2429"/>
      <c r="B160" s="2429"/>
      <c r="C160" s="2429"/>
      <c r="D160" s="2429"/>
      <c r="E160" s="2429"/>
      <c r="F160" s="2429"/>
      <c r="G160" s="2429"/>
      <c r="H160" s="2429"/>
      <c r="I160" s="2429"/>
      <c r="J160" s="2429"/>
      <c r="K160" s="2428"/>
    </row>
    <row r="161" spans="1:11" ht="20.100000000000001" customHeight="1" x14ac:dyDescent="0.25">
      <c r="A161" s="2429"/>
      <c r="B161" s="2429"/>
      <c r="C161" s="2429"/>
      <c r="D161" s="2429"/>
      <c r="E161" s="2429"/>
      <c r="F161" s="2429"/>
      <c r="G161" s="2429"/>
      <c r="H161" s="2429"/>
      <c r="I161" s="2429"/>
      <c r="J161" s="2429"/>
      <c r="K161" s="2428"/>
    </row>
    <row r="162" spans="1:11" ht="20.100000000000001" customHeight="1" x14ac:dyDescent="0.25">
      <c r="A162" s="2429"/>
      <c r="B162" s="2429"/>
      <c r="C162" s="2429"/>
      <c r="D162" s="2429"/>
      <c r="E162" s="2429"/>
      <c r="F162" s="2429"/>
      <c r="G162" s="2429"/>
      <c r="H162" s="2429"/>
      <c r="I162" s="2429"/>
      <c r="J162" s="2429"/>
      <c r="K162" s="2428"/>
    </row>
    <row r="163" spans="1:11" ht="20.100000000000001" customHeight="1" x14ac:dyDescent="0.25">
      <c r="A163" s="2429"/>
      <c r="B163" s="2429"/>
      <c r="C163" s="2429"/>
      <c r="D163" s="2429"/>
      <c r="E163" s="2429"/>
      <c r="F163" s="2429"/>
      <c r="G163" s="2429"/>
      <c r="H163" s="2429"/>
      <c r="I163" s="2429"/>
      <c r="J163" s="2429"/>
      <c r="K163" s="2428"/>
    </row>
    <row r="164" spans="1:11" ht="20.100000000000001" customHeight="1" x14ac:dyDescent="0.25">
      <c r="A164" s="2429"/>
      <c r="B164" s="2429"/>
      <c r="C164" s="2429"/>
      <c r="D164" s="2429"/>
      <c r="E164" s="2429"/>
      <c r="F164" s="2429"/>
      <c r="G164" s="2429"/>
      <c r="H164" s="2429"/>
      <c r="I164" s="2429"/>
      <c r="J164" s="2429"/>
      <c r="K164" s="2428"/>
    </row>
    <row r="165" spans="1:11" ht="20.100000000000001" customHeight="1" x14ac:dyDescent="0.25">
      <c r="A165" s="2429"/>
      <c r="B165" s="2429"/>
      <c r="C165" s="2429"/>
      <c r="D165" s="2429"/>
      <c r="E165" s="2429"/>
      <c r="F165" s="2429"/>
      <c r="G165" s="2429"/>
      <c r="H165" s="2429"/>
      <c r="I165" s="2429"/>
      <c r="J165" s="2429"/>
      <c r="K165" s="2428"/>
    </row>
    <row r="166" spans="1:11" ht="20.100000000000001" customHeight="1" x14ac:dyDescent="0.25">
      <c r="A166" s="2429"/>
      <c r="B166" s="2429"/>
      <c r="C166" s="2429"/>
      <c r="D166" s="2429"/>
      <c r="E166" s="2429"/>
      <c r="F166" s="2429"/>
      <c r="G166" s="2429"/>
      <c r="H166" s="2429"/>
      <c r="I166" s="2429"/>
      <c r="J166" s="2429"/>
      <c r="K166" s="2428"/>
    </row>
    <row r="167" spans="1:11" ht="20.100000000000001" customHeight="1" x14ac:dyDescent="0.25">
      <c r="A167" s="2429"/>
      <c r="B167" s="2429"/>
      <c r="C167" s="2429"/>
      <c r="D167" s="2429"/>
      <c r="E167" s="2429"/>
      <c r="F167" s="2429"/>
      <c r="G167" s="2429"/>
      <c r="H167" s="2429"/>
      <c r="I167" s="2429"/>
      <c r="J167" s="2429"/>
      <c r="K167" s="2428"/>
    </row>
    <row r="168" spans="1:11" ht="20.100000000000001" customHeight="1" x14ac:dyDescent="0.25">
      <c r="A168" s="2429"/>
      <c r="B168" s="2429"/>
      <c r="C168" s="2429"/>
      <c r="D168" s="2429"/>
      <c r="E168" s="2429"/>
      <c r="F168" s="2429"/>
      <c r="G168" s="2429"/>
      <c r="H168" s="2429"/>
      <c r="I168" s="2429"/>
      <c r="J168" s="2429"/>
      <c r="K168" s="2428"/>
    </row>
    <row r="169" spans="1:11" ht="20.100000000000001" customHeight="1" x14ac:dyDescent="0.25">
      <c r="A169" s="2429"/>
      <c r="B169" s="2429"/>
      <c r="C169" s="2429"/>
      <c r="D169" s="2429"/>
      <c r="E169" s="2429"/>
      <c r="F169" s="2429"/>
      <c r="G169" s="2429"/>
      <c r="H169" s="2429"/>
      <c r="I169" s="2429"/>
      <c r="J169" s="2429"/>
      <c r="K169" s="2428"/>
    </row>
    <row r="170" spans="1:11" ht="20.100000000000001" customHeight="1" x14ac:dyDescent="0.25">
      <c r="A170" s="2429"/>
      <c r="B170" s="2429"/>
      <c r="C170" s="2429"/>
      <c r="D170" s="2429"/>
      <c r="E170" s="2429"/>
      <c r="F170" s="2429"/>
      <c r="G170" s="2429"/>
      <c r="H170" s="2429"/>
      <c r="I170" s="2429"/>
      <c r="J170" s="2429"/>
      <c r="K170" s="2428"/>
    </row>
    <row r="171" spans="1:11" ht="20.100000000000001" customHeight="1" x14ac:dyDescent="0.25">
      <c r="A171" s="2429"/>
      <c r="B171" s="2429"/>
      <c r="C171" s="2429"/>
      <c r="D171" s="2429"/>
      <c r="E171" s="2429"/>
      <c r="F171" s="2429"/>
      <c r="G171" s="2429"/>
      <c r="H171" s="2429"/>
      <c r="I171" s="2429"/>
      <c r="J171" s="2429"/>
      <c r="K171" s="2428"/>
    </row>
    <row r="172" spans="1:11" ht="20.100000000000001" customHeight="1" x14ac:dyDescent="0.25">
      <c r="A172" s="2429"/>
      <c r="B172" s="2429"/>
      <c r="C172" s="2429"/>
      <c r="D172" s="2429"/>
      <c r="E172" s="2429"/>
      <c r="F172" s="2429"/>
      <c r="G172" s="2429"/>
      <c r="H172" s="2429"/>
      <c r="I172" s="2429"/>
      <c r="J172" s="2429"/>
      <c r="K172" s="2428"/>
    </row>
    <row r="173" spans="1:11" ht="20.100000000000001" customHeight="1" x14ac:dyDescent="0.25">
      <c r="A173" s="2429"/>
      <c r="B173" s="2429"/>
      <c r="C173" s="2429"/>
      <c r="D173" s="2429"/>
      <c r="E173" s="2429"/>
      <c r="F173" s="2429"/>
      <c r="G173" s="2429"/>
      <c r="H173" s="2429"/>
      <c r="I173" s="2429"/>
      <c r="J173" s="2429"/>
      <c r="K173" s="2428"/>
    </row>
    <row r="174" spans="1:11" ht="20.100000000000001" customHeight="1" x14ac:dyDescent="0.25">
      <c r="A174" s="2429"/>
      <c r="B174" s="2429"/>
      <c r="C174" s="2429"/>
      <c r="D174" s="2429"/>
      <c r="E174" s="2429"/>
      <c r="F174" s="2429"/>
      <c r="G174" s="2429"/>
      <c r="H174" s="2429"/>
      <c r="I174" s="2429"/>
      <c r="J174" s="2429"/>
      <c r="K174" s="2428"/>
    </row>
    <row r="175" spans="1:11" ht="20.100000000000001" customHeight="1" x14ac:dyDescent="0.25">
      <c r="A175" s="2429"/>
      <c r="B175" s="2429"/>
      <c r="C175" s="2429"/>
      <c r="D175" s="2429"/>
      <c r="E175" s="2429"/>
      <c r="F175" s="2429"/>
      <c r="G175" s="2429"/>
      <c r="H175" s="2429"/>
      <c r="I175" s="2429"/>
      <c r="J175" s="2429"/>
      <c r="K175" s="2428"/>
    </row>
    <row r="176" spans="1:11" ht="20.100000000000001" customHeight="1" x14ac:dyDescent="0.25">
      <c r="A176" s="2429"/>
      <c r="B176" s="2429"/>
      <c r="C176" s="2429"/>
      <c r="D176" s="2429"/>
      <c r="E176" s="2429"/>
      <c r="F176" s="2429"/>
      <c r="G176" s="2429"/>
      <c r="H176" s="2429"/>
      <c r="I176" s="2429"/>
      <c r="J176" s="2429"/>
      <c r="K176" s="2428"/>
    </row>
    <row r="177" spans="1:11" ht="20.100000000000001" customHeight="1" x14ac:dyDescent="0.25">
      <c r="A177" s="2429"/>
      <c r="B177" s="2429"/>
      <c r="C177" s="2429"/>
      <c r="D177" s="2429"/>
      <c r="E177" s="2429"/>
      <c r="F177" s="2429"/>
      <c r="G177" s="2429"/>
      <c r="H177" s="2429"/>
      <c r="I177" s="2429"/>
      <c r="J177" s="2429"/>
      <c r="K177" s="2428"/>
    </row>
    <row r="178" spans="1:11" ht="20.100000000000001" customHeight="1" x14ac:dyDescent="0.25">
      <c r="A178" s="2429"/>
      <c r="B178" s="2429"/>
      <c r="C178" s="2429"/>
      <c r="D178" s="2429"/>
      <c r="E178" s="2429"/>
      <c r="F178" s="2429"/>
      <c r="G178" s="2429"/>
      <c r="H178" s="2429"/>
      <c r="I178" s="2429"/>
      <c r="J178" s="2429"/>
      <c r="K178" s="2428"/>
    </row>
    <row r="179" spans="1:11" ht="20.100000000000001" customHeight="1" x14ac:dyDescent="0.25">
      <c r="A179" s="2429"/>
      <c r="B179" s="2429"/>
      <c r="C179" s="2429"/>
      <c r="D179" s="2429"/>
      <c r="E179" s="2429"/>
      <c r="F179" s="2429"/>
      <c r="G179" s="2429"/>
      <c r="H179" s="2429"/>
      <c r="I179" s="2429"/>
      <c r="J179" s="2429"/>
      <c r="K179" s="2428"/>
    </row>
    <row r="180" spans="1:11" ht="20.100000000000001" customHeight="1" x14ac:dyDescent="0.25">
      <c r="A180" s="2429"/>
      <c r="B180" s="2429"/>
      <c r="C180" s="2429"/>
      <c r="D180" s="2429"/>
      <c r="E180" s="2429"/>
      <c r="F180" s="2429"/>
      <c r="G180" s="2429"/>
      <c r="H180" s="2429"/>
      <c r="I180" s="2429"/>
      <c r="J180" s="2429"/>
      <c r="K180" s="2428"/>
    </row>
    <row r="181" spans="1:11" ht="20.100000000000001" customHeight="1" x14ac:dyDescent="0.25">
      <c r="A181" s="2429"/>
      <c r="B181" s="2429"/>
      <c r="C181" s="2429"/>
      <c r="D181" s="2429"/>
      <c r="E181" s="2429"/>
      <c r="F181" s="2429"/>
      <c r="G181" s="2429"/>
      <c r="H181" s="2429"/>
      <c r="I181" s="2429"/>
      <c r="J181" s="2429"/>
      <c r="K181" s="2428"/>
    </row>
    <row r="182" spans="1:11" ht="20.100000000000001" customHeight="1" x14ac:dyDescent="0.25">
      <c r="A182" s="2429"/>
      <c r="B182" s="2429"/>
      <c r="C182" s="2429"/>
      <c r="D182" s="2429"/>
      <c r="E182" s="2429"/>
      <c r="F182" s="2429"/>
      <c r="G182" s="2429"/>
      <c r="H182" s="2429"/>
      <c r="I182" s="2429"/>
      <c r="J182" s="2429"/>
      <c r="K182" s="2428"/>
    </row>
    <row r="183" spans="1:11" ht="20.100000000000001" customHeight="1" x14ac:dyDescent="0.25">
      <c r="A183" s="2429"/>
      <c r="B183" s="2429"/>
      <c r="C183" s="2429"/>
      <c r="D183" s="2429"/>
      <c r="E183" s="2429"/>
      <c r="F183" s="2429"/>
      <c r="G183" s="2429"/>
      <c r="H183" s="2429"/>
      <c r="I183" s="2429"/>
      <c r="J183" s="2429"/>
      <c r="K183" s="2428"/>
    </row>
    <row r="184" spans="1:11" ht="20.100000000000001" customHeight="1" x14ac:dyDescent="0.25">
      <c r="A184" s="2429"/>
      <c r="B184" s="2429"/>
      <c r="C184" s="2429"/>
      <c r="D184" s="2429"/>
      <c r="E184" s="2429"/>
      <c r="F184" s="2429"/>
      <c r="G184" s="2429"/>
      <c r="H184" s="2429"/>
      <c r="I184" s="2429"/>
      <c r="J184" s="2429"/>
      <c r="K184" s="2428"/>
    </row>
    <row r="185" spans="1:11" ht="20.100000000000001" customHeight="1" x14ac:dyDescent="0.25">
      <c r="A185" s="2429"/>
      <c r="B185" s="2429"/>
      <c r="C185" s="2429"/>
      <c r="D185" s="2429"/>
      <c r="E185" s="2429"/>
      <c r="F185" s="2429"/>
      <c r="G185" s="2429"/>
      <c r="H185" s="2429"/>
      <c r="I185" s="2429"/>
      <c r="J185" s="2429"/>
      <c r="K185" s="2428"/>
    </row>
    <row r="186" spans="1:11" ht="20.100000000000001" customHeight="1" x14ac:dyDescent="0.25">
      <c r="A186" s="2429"/>
      <c r="B186" s="2429"/>
      <c r="C186" s="2429"/>
      <c r="D186" s="2429"/>
      <c r="E186" s="2429"/>
      <c r="F186" s="2429"/>
      <c r="G186" s="2429"/>
      <c r="H186" s="2429"/>
      <c r="I186" s="2429"/>
      <c r="J186" s="2429"/>
      <c r="K186" s="2428"/>
    </row>
    <row r="187" spans="1:11" ht="20.100000000000001" customHeight="1" x14ac:dyDescent="0.25">
      <c r="A187" s="2429"/>
      <c r="B187" s="2429"/>
      <c r="C187" s="2429"/>
      <c r="D187" s="2429"/>
      <c r="E187" s="2429"/>
      <c r="F187" s="2429"/>
      <c r="G187" s="2429"/>
      <c r="H187" s="2429"/>
      <c r="I187" s="2429"/>
      <c r="J187" s="2429"/>
      <c r="K187" s="2428"/>
    </row>
    <row r="188" spans="1:11" ht="20.100000000000001" customHeight="1" x14ac:dyDescent="0.25">
      <c r="A188" s="2429"/>
      <c r="B188" s="2429"/>
      <c r="C188" s="2429"/>
      <c r="D188" s="2429"/>
      <c r="E188" s="2429"/>
      <c r="F188" s="2429"/>
      <c r="G188" s="2429"/>
      <c r="H188" s="2429"/>
      <c r="I188" s="2429"/>
      <c r="J188" s="2429"/>
      <c r="K188" s="2428"/>
    </row>
    <row r="189" spans="1:11" ht="20.100000000000001" customHeight="1" x14ac:dyDescent="0.25">
      <c r="A189" s="2429"/>
      <c r="B189" s="2429"/>
      <c r="C189" s="2429"/>
      <c r="D189" s="2429"/>
      <c r="E189" s="2429"/>
      <c r="F189" s="2429"/>
      <c r="G189" s="2429"/>
      <c r="H189" s="2429"/>
      <c r="I189" s="2429"/>
      <c r="J189" s="2429"/>
      <c r="K189" s="2428"/>
    </row>
    <row r="190" spans="1:11" ht="20.100000000000001" customHeight="1" x14ac:dyDescent="0.25">
      <c r="A190" s="2429"/>
      <c r="B190" s="2429"/>
      <c r="C190" s="2429"/>
      <c r="D190" s="2429"/>
      <c r="E190" s="2429"/>
      <c r="F190" s="2429"/>
      <c r="G190" s="2429"/>
      <c r="H190" s="2429"/>
      <c r="I190" s="2429"/>
      <c r="J190" s="2429"/>
      <c r="K190" s="2428"/>
    </row>
    <row r="191" spans="1:11" ht="20.100000000000001" customHeight="1" x14ac:dyDescent="0.25">
      <c r="A191" s="2429"/>
      <c r="B191" s="2429"/>
      <c r="C191" s="2429"/>
      <c r="D191" s="2429"/>
      <c r="E191" s="2429"/>
      <c r="F191" s="2429"/>
      <c r="G191" s="2429"/>
      <c r="H191" s="2429"/>
      <c r="I191" s="2429"/>
      <c r="J191" s="2429"/>
      <c r="K191" s="2428"/>
    </row>
    <row r="192" spans="1:11" ht="20.100000000000001" customHeight="1" x14ac:dyDescent="0.25">
      <c r="A192" s="2429"/>
      <c r="B192" s="2429"/>
      <c r="C192" s="2429"/>
      <c r="D192" s="2429"/>
      <c r="E192" s="2429"/>
      <c r="F192" s="2429"/>
      <c r="G192" s="2429"/>
      <c r="H192" s="2429"/>
      <c r="I192" s="2429"/>
      <c r="J192" s="2429"/>
      <c r="K192" s="2428"/>
    </row>
    <row r="193" spans="1:11" ht="20.100000000000001" customHeight="1" x14ac:dyDescent="0.25">
      <c r="A193" s="2429"/>
      <c r="B193" s="2429"/>
      <c r="C193" s="2429"/>
      <c r="D193" s="2429"/>
      <c r="E193" s="2429"/>
      <c r="F193" s="2429"/>
      <c r="G193" s="2429"/>
      <c r="H193" s="2429"/>
      <c r="I193" s="2429"/>
      <c r="J193" s="2429"/>
      <c r="K193" s="2428"/>
    </row>
    <row r="194" spans="1:11" ht="20.100000000000001" customHeight="1" x14ac:dyDescent="0.25">
      <c r="A194" s="2429"/>
      <c r="B194" s="2429"/>
      <c r="C194" s="2429"/>
      <c r="D194" s="2429"/>
      <c r="E194" s="2429"/>
      <c r="F194" s="2429"/>
      <c r="G194" s="2429"/>
      <c r="H194" s="2429"/>
      <c r="I194" s="2429"/>
      <c r="J194" s="2429"/>
      <c r="K194" s="2428"/>
    </row>
    <row r="195" spans="1:11" ht="20.100000000000001" customHeight="1" x14ac:dyDescent="0.25">
      <c r="A195" s="2429"/>
      <c r="B195" s="2429"/>
      <c r="C195" s="2429"/>
      <c r="D195" s="2429"/>
      <c r="E195" s="2429"/>
      <c r="F195" s="2429"/>
      <c r="G195" s="2429"/>
      <c r="H195" s="2429"/>
      <c r="I195" s="2429"/>
      <c r="J195" s="2429"/>
      <c r="K195" s="2428"/>
    </row>
    <row r="196" spans="1:11" ht="20.100000000000001" customHeight="1" x14ac:dyDescent="0.25">
      <c r="A196" s="2429"/>
      <c r="B196" s="2429"/>
      <c r="C196" s="2429"/>
      <c r="D196" s="2429"/>
      <c r="E196" s="2429"/>
      <c r="F196" s="2429"/>
      <c r="G196" s="2429"/>
      <c r="H196" s="2429"/>
      <c r="I196" s="2429"/>
      <c r="J196" s="2429"/>
      <c r="K196" s="2428"/>
    </row>
    <row r="197" spans="1:11" ht="20.100000000000001" customHeight="1" x14ac:dyDescent="0.25">
      <c r="A197" s="2429"/>
      <c r="B197" s="2429"/>
      <c r="C197" s="2429"/>
      <c r="D197" s="2429"/>
      <c r="E197" s="2429"/>
      <c r="F197" s="2429"/>
      <c r="G197" s="2429"/>
      <c r="H197" s="2429"/>
      <c r="I197" s="2429"/>
      <c r="J197" s="2429"/>
      <c r="K197" s="2428"/>
    </row>
    <row r="198" spans="1:11" ht="20.100000000000001" customHeight="1" x14ac:dyDescent="0.25">
      <c r="A198" s="2429"/>
      <c r="B198" s="2429"/>
      <c r="C198" s="2429"/>
      <c r="D198" s="2429"/>
      <c r="E198" s="2429"/>
      <c r="F198" s="2429"/>
      <c r="G198" s="2429"/>
      <c r="H198" s="2429"/>
      <c r="I198" s="2429"/>
      <c r="J198" s="2429"/>
      <c r="K198" s="2428"/>
    </row>
    <row r="199" spans="1:11" ht="20.100000000000001" customHeight="1" x14ac:dyDescent="0.25">
      <c r="A199" s="2429"/>
      <c r="B199" s="2429"/>
      <c r="C199" s="2429"/>
      <c r="D199" s="2429"/>
      <c r="E199" s="2429"/>
      <c r="F199" s="2429"/>
      <c r="G199" s="2429"/>
      <c r="H199" s="2429"/>
      <c r="I199" s="2429"/>
      <c r="J199" s="2429"/>
      <c r="K199" s="2428"/>
    </row>
    <row r="200" spans="1:11" ht="20.100000000000001" customHeight="1" x14ac:dyDescent="0.25">
      <c r="A200" s="2429"/>
      <c r="B200" s="2429"/>
      <c r="C200" s="2429"/>
      <c r="D200" s="2429"/>
      <c r="E200" s="2429"/>
      <c r="F200" s="2429"/>
      <c r="G200" s="2429"/>
      <c r="H200" s="2429"/>
      <c r="I200" s="2429"/>
      <c r="J200" s="2429"/>
      <c r="K200" s="2428"/>
    </row>
    <row r="201" spans="1:11" ht="20.100000000000001" customHeight="1" x14ac:dyDescent="0.25">
      <c r="A201" s="2429"/>
      <c r="B201" s="2429"/>
      <c r="C201" s="2429"/>
      <c r="D201" s="2429"/>
      <c r="E201" s="2429"/>
      <c r="F201" s="2429"/>
      <c r="G201" s="2429"/>
      <c r="H201" s="2429"/>
      <c r="I201" s="2429"/>
      <c r="J201" s="2429"/>
      <c r="K201" s="2428"/>
    </row>
    <row r="202" spans="1:11" ht="20.100000000000001" customHeight="1" x14ac:dyDescent="0.25">
      <c r="A202" s="2429"/>
      <c r="B202" s="2429"/>
      <c r="C202" s="2429"/>
      <c r="D202" s="2429"/>
      <c r="E202" s="2429"/>
      <c r="F202" s="2429"/>
      <c r="G202" s="2429"/>
      <c r="H202" s="2429"/>
      <c r="I202" s="2429"/>
      <c r="J202" s="2429"/>
      <c r="K202" s="2428"/>
    </row>
    <row r="203" spans="1:11" ht="20.100000000000001" customHeight="1" x14ac:dyDescent="0.25">
      <c r="A203" s="2429"/>
      <c r="B203" s="2429"/>
      <c r="C203" s="2429"/>
      <c r="D203" s="2429"/>
      <c r="E203" s="2429"/>
      <c r="F203" s="2429"/>
      <c r="G203" s="2429"/>
      <c r="H203" s="2429"/>
      <c r="I203" s="2429"/>
      <c r="J203" s="2429"/>
      <c r="K203" s="2428"/>
    </row>
    <row r="204" spans="1:11" ht="20.100000000000001" customHeight="1" x14ac:dyDescent="0.25">
      <c r="A204" s="2429"/>
      <c r="B204" s="2429"/>
      <c r="C204" s="2429"/>
      <c r="D204" s="2429"/>
      <c r="E204" s="2429"/>
      <c r="F204" s="2429"/>
      <c r="G204" s="2429"/>
      <c r="H204" s="2429"/>
      <c r="I204" s="2429"/>
      <c r="J204" s="2429"/>
      <c r="K204" s="2428"/>
    </row>
    <row r="205" spans="1:11" ht="20.100000000000001" customHeight="1" x14ac:dyDescent="0.25">
      <c r="A205" s="2429"/>
      <c r="B205" s="2429"/>
      <c r="C205" s="2429"/>
      <c r="D205" s="2429"/>
      <c r="E205" s="2429"/>
      <c r="F205" s="2429"/>
      <c r="G205" s="2429"/>
      <c r="H205" s="2429"/>
      <c r="I205" s="2429"/>
      <c r="J205" s="2429"/>
      <c r="K205" s="2428"/>
    </row>
    <row r="206" spans="1:11" ht="20.100000000000001" customHeight="1" x14ac:dyDescent="0.25">
      <c r="A206" s="2429"/>
      <c r="B206" s="2429"/>
      <c r="C206" s="2429"/>
      <c r="D206" s="2429"/>
      <c r="E206" s="2429"/>
      <c r="F206" s="2429"/>
      <c r="G206" s="2429"/>
      <c r="H206" s="2429"/>
      <c r="I206" s="2429"/>
      <c r="J206" s="2429"/>
      <c r="K206" s="2428"/>
    </row>
    <row r="207" spans="1:11" ht="20.100000000000001" customHeight="1" x14ac:dyDescent="0.25">
      <c r="A207" s="2429"/>
      <c r="B207" s="2429"/>
      <c r="C207" s="2429"/>
      <c r="D207" s="2429"/>
      <c r="E207" s="2429"/>
      <c r="F207" s="2429"/>
      <c r="G207" s="2429"/>
      <c r="H207" s="2429"/>
      <c r="I207" s="2429"/>
      <c r="J207" s="2429"/>
      <c r="K207" s="2428"/>
    </row>
    <row r="208" spans="1:11" ht="20.100000000000001" customHeight="1" x14ac:dyDescent="0.25">
      <c r="A208" s="2429"/>
      <c r="B208" s="2429"/>
      <c r="C208" s="2429"/>
      <c r="D208" s="2429"/>
      <c r="E208" s="2429"/>
      <c r="F208" s="2429"/>
      <c r="G208" s="2429"/>
      <c r="H208" s="2429"/>
      <c r="I208" s="2429"/>
      <c r="J208" s="2429"/>
      <c r="K208" s="2428"/>
    </row>
    <row r="209" spans="1:11" ht="20.100000000000001" customHeight="1" x14ac:dyDescent="0.25">
      <c r="A209" s="2429"/>
      <c r="B209" s="2429"/>
      <c r="C209" s="2429"/>
      <c r="D209" s="2429"/>
      <c r="E209" s="2429"/>
      <c r="F209" s="2429"/>
      <c r="G209" s="2429"/>
      <c r="H209" s="2429"/>
      <c r="I209" s="2429"/>
      <c r="J209" s="2429"/>
      <c r="K209" s="2428"/>
    </row>
    <row r="210" spans="1:11" ht="20.100000000000001" customHeight="1" x14ac:dyDescent="0.25">
      <c r="A210" s="2429"/>
      <c r="B210" s="2429"/>
      <c r="C210" s="2429"/>
      <c r="D210" s="2429"/>
      <c r="E210" s="2429"/>
      <c r="F210" s="2429"/>
      <c r="G210" s="2429"/>
      <c r="H210" s="2429"/>
      <c r="I210" s="2429"/>
      <c r="J210" s="2429"/>
      <c r="K210" s="2428"/>
    </row>
    <row r="211" spans="1:11" ht="20.100000000000001" customHeight="1" x14ac:dyDescent="0.25">
      <c r="A211" s="2429"/>
      <c r="B211" s="2429"/>
      <c r="C211" s="2429"/>
      <c r="D211" s="2429"/>
      <c r="E211" s="2429"/>
      <c r="F211" s="2429"/>
      <c r="G211" s="2429"/>
      <c r="H211" s="2429"/>
      <c r="I211" s="2429"/>
      <c r="J211" s="2429"/>
      <c r="K211" s="2428"/>
    </row>
    <row r="212" spans="1:11" ht="20.100000000000001" customHeight="1" x14ac:dyDescent="0.25">
      <c r="A212" s="2429"/>
      <c r="B212" s="2429"/>
      <c r="C212" s="2429"/>
      <c r="D212" s="2429"/>
      <c r="E212" s="2429"/>
      <c r="F212" s="2429"/>
      <c r="G212" s="2429"/>
      <c r="H212" s="2429"/>
      <c r="I212" s="2429"/>
      <c r="J212" s="2429"/>
      <c r="K212" s="2428"/>
    </row>
    <row r="213" spans="1:11" ht="20.100000000000001" customHeight="1" x14ac:dyDescent="0.25"/>
    <row r="214" spans="1:11" ht="20.100000000000001" customHeight="1" x14ac:dyDescent="0.25"/>
    <row r="215" spans="1:11" ht="20.100000000000001" customHeight="1" x14ac:dyDescent="0.25"/>
    <row r="216" spans="1:11" ht="20.100000000000001" customHeight="1" x14ac:dyDescent="0.25"/>
    <row r="217" spans="1:11" ht="20.100000000000001" customHeight="1" x14ac:dyDescent="0.25"/>
    <row r="218" spans="1:11" ht="20.100000000000001" customHeight="1" x14ac:dyDescent="0.25"/>
    <row r="219" spans="1:11" ht="20.100000000000001" customHeight="1" x14ac:dyDescent="0.25"/>
    <row r="220" spans="1:11" ht="20.100000000000001" customHeight="1" x14ac:dyDescent="0.25"/>
    <row r="221" spans="1:11" ht="20.100000000000001" customHeight="1" x14ac:dyDescent="0.25"/>
    <row r="222" spans="1:11" ht="20.100000000000001" customHeight="1" x14ac:dyDescent="0.25"/>
    <row r="223" spans="1:11" ht="20.100000000000001" customHeight="1" x14ac:dyDescent="0.25"/>
    <row r="224" spans="1:11"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ht="20.100000000000001" customHeight="1" x14ac:dyDescent="0.25"/>
    <row r="242" ht="20.100000000000001" customHeight="1" x14ac:dyDescent="0.25"/>
    <row r="243" ht="20.100000000000001" customHeight="1" x14ac:dyDescent="0.25"/>
    <row r="244" ht="20.100000000000001" customHeight="1" x14ac:dyDescent="0.25"/>
    <row r="245" ht="20.100000000000001" customHeight="1" x14ac:dyDescent="0.25"/>
    <row r="246" ht="20.100000000000001" customHeight="1" x14ac:dyDescent="0.25"/>
    <row r="247" ht="20.100000000000001" customHeight="1" x14ac:dyDescent="0.25"/>
    <row r="248" ht="20.100000000000001" customHeight="1" x14ac:dyDescent="0.25"/>
    <row r="249" ht="20.100000000000001" customHeight="1" x14ac:dyDescent="0.25"/>
    <row r="250" ht="20.100000000000001" customHeight="1" x14ac:dyDescent="0.25"/>
    <row r="251" ht="20.100000000000001" customHeight="1" x14ac:dyDescent="0.25"/>
    <row r="252" ht="20.100000000000001" customHeight="1" x14ac:dyDescent="0.25"/>
    <row r="253" ht="20.100000000000001" customHeight="1" x14ac:dyDescent="0.25"/>
    <row r="254" ht="20.100000000000001" customHeight="1" x14ac:dyDescent="0.25"/>
    <row r="255" ht="20.100000000000001" customHeight="1" x14ac:dyDescent="0.25"/>
    <row r="256" ht="20.100000000000001" customHeight="1" x14ac:dyDescent="0.25"/>
    <row r="257" ht="20.100000000000001" customHeight="1" x14ac:dyDescent="0.25"/>
    <row r="258" ht="20.100000000000001" customHeight="1" x14ac:dyDescent="0.25"/>
    <row r="259" ht="20.100000000000001" customHeight="1" x14ac:dyDescent="0.25"/>
    <row r="260" ht="20.100000000000001" customHeight="1" x14ac:dyDescent="0.25"/>
    <row r="261" ht="20.100000000000001" customHeight="1" x14ac:dyDescent="0.25"/>
    <row r="262" ht="20.100000000000001" customHeight="1" x14ac:dyDescent="0.25"/>
    <row r="263" ht="20.100000000000001" customHeight="1" x14ac:dyDescent="0.25"/>
    <row r="264" ht="20.100000000000001" customHeight="1" x14ac:dyDescent="0.25"/>
    <row r="265" ht="20.100000000000001" customHeight="1" x14ac:dyDescent="0.25"/>
    <row r="266" ht="20.100000000000001" customHeight="1" x14ac:dyDescent="0.25"/>
    <row r="267" ht="20.100000000000001" customHeight="1" x14ac:dyDescent="0.25"/>
    <row r="268" ht="20.100000000000001" customHeight="1" x14ac:dyDescent="0.25"/>
    <row r="269" ht="20.100000000000001" customHeight="1" x14ac:dyDescent="0.25"/>
    <row r="270" ht="20.100000000000001" customHeight="1" x14ac:dyDescent="0.25"/>
    <row r="271" ht="20.100000000000001" customHeight="1" x14ac:dyDescent="0.25"/>
    <row r="272" ht="20.100000000000001" customHeight="1" x14ac:dyDescent="0.25"/>
    <row r="273" ht="20.100000000000001" customHeight="1" x14ac:dyDescent="0.25"/>
    <row r="274" ht="20.100000000000001" customHeight="1" x14ac:dyDescent="0.25"/>
    <row r="275" ht="20.100000000000001" customHeight="1" x14ac:dyDescent="0.25"/>
    <row r="276" ht="20.100000000000001" customHeight="1" x14ac:dyDescent="0.25"/>
    <row r="277" ht="20.100000000000001" customHeight="1" x14ac:dyDescent="0.25"/>
    <row r="278" ht="20.100000000000001" customHeight="1" x14ac:dyDescent="0.25"/>
    <row r="279" ht="20.100000000000001" customHeight="1" x14ac:dyDescent="0.25"/>
    <row r="280" ht="20.100000000000001" customHeight="1" x14ac:dyDescent="0.25"/>
    <row r="281" ht="20.100000000000001" customHeight="1" x14ac:dyDescent="0.25"/>
    <row r="282" ht="20.100000000000001" customHeight="1" x14ac:dyDescent="0.25"/>
    <row r="283" ht="20.100000000000001" customHeight="1" x14ac:dyDescent="0.25"/>
    <row r="284" ht="20.100000000000001" customHeight="1" x14ac:dyDescent="0.25"/>
    <row r="285" ht="20.100000000000001" customHeight="1" x14ac:dyDescent="0.25"/>
    <row r="286" ht="20.100000000000001" customHeight="1" x14ac:dyDescent="0.25"/>
    <row r="287" ht="20.100000000000001" customHeight="1" x14ac:dyDescent="0.25"/>
    <row r="288" ht="20.100000000000001" customHeight="1" x14ac:dyDescent="0.25"/>
    <row r="289" ht="20.100000000000001" customHeight="1" x14ac:dyDescent="0.25"/>
    <row r="290" ht="20.100000000000001" customHeight="1" x14ac:dyDescent="0.25"/>
    <row r="291" ht="20.100000000000001" customHeight="1" x14ac:dyDescent="0.25"/>
    <row r="292" ht="20.100000000000001" customHeight="1" x14ac:dyDescent="0.25"/>
    <row r="293" ht="20.100000000000001" customHeight="1" x14ac:dyDescent="0.25"/>
    <row r="294" ht="20.100000000000001" customHeight="1" x14ac:dyDescent="0.25"/>
    <row r="295" ht="20.100000000000001" customHeight="1" x14ac:dyDescent="0.25"/>
    <row r="296" ht="20.100000000000001" customHeight="1" x14ac:dyDescent="0.25"/>
    <row r="297" ht="20.100000000000001" customHeight="1" x14ac:dyDescent="0.25"/>
    <row r="298" ht="20.100000000000001" customHeight="1" x14ac:dyDescent="0.25"/>
    <row r="299" ht="20.100000000000001" customHeight="1" x14ac:dyDescent="0.25"/>
    <row r="300" ht="20.100000000000001" customHeight="1" x14ac:dyDescent="0.25"/>
    <row r="301" ht="20.100000000000001" customHeight="1" x14ac:dyDescent="0.25"/>
    <row r="302" ht="20.100000000000001" customHeight="1" x14ac:dyDescent="0.25"/>
    <row r="303" ht="20.100000000000001" customHeight="1" x14ac:dyDescent="0.25"/>
    <row r="304" ht="20.100000000000001" customHeight="1" x14ac:dyDescent="0.25"/>
    <row r="305" ht="20.100000000000001" customHeight="1" x14ac:dyDescent="0.25"/>
    <row r="306" ht="20.100000000000001" customHeight="1" x14ac:dyDescent="0.25"/>
    <row r="307" ht="20.100000000000001" customHeight="1" x14ac:dyDescent="0.25"/>
    <row r="308" ht="20.100000000000001" customHeight="1" x14ac:dyDescent="0.25"/>
    <row r="309" ht="20.100000000000001" customHeight="1" x14ac:dyDescent="0.25"/>
    <row r="310" ht="20.100000000000001" customHeight="1" x14ac:dyDescent="0.25"/>
    <row r="311" ht="20.100000000000001" customHeight="1" x14ac:dyDescent="0.25"/>
    <row r="312" ht="20.100000000000001" customHeight="1" x14ac:dyDescent="0.25"/>
    <row r="313" ht="20.100000000000001" customHeight="1" x14ac:dyDescent="0.25"/>
    <row r="314" ht="20.100000000000001" customHeight="1" x14ac:dyDescent="0.25"/>
    <row r="315" ht="20.100000000000001" customHeight="1" x14ac:dyDescent="0.25"/>
    <row r="316" ht="20.100000000000001" customHeight="1" x14ac:dyDescent="0.25"/>
    <row r="317" ht="20.100000000000001" customHeight="1" x14ac:dyDescent="0.25"/>
    <row r="318" ht="20.100000000000001" customHeight="1" x14ac:dyDescent="0.25"/>
    <row r="319" ht="20.100000000000001" customHeight="1" x14ac:dyDescent="0.25"/>
    <row r="320" ht="20.100000000000001" customHeight="1" x14ac:dyDescent="0.25"/>
    <row r="321" ht="20.100000000000001" customHeight="1" x14ac:dyDescent="0.25"/>
    <row r="322" ht="20.100000000000001" customHeight="1" x14ac:dyDescent="0.25"/>
    <row r="323" ht="20.100000000000001" customHeight="1" x14ac:dyDescent="0.25"/>
    <row r="324" ht="20.100000000000001" customHeight="1" x14ac:dyDescent="0.25"/>
    <row r="325" ht="20.100000000000001" customHeight="1" x14ac:dyDescent="0.25"/>
    <row r="326" ht="20.100000000000001" customHeight="1" x14ac:dyDescent="0.25"/>
    <row r="327" ht="20.100000000000001" customHeight="1" x14ac:dyDescent="0.25"/>
    <row r="328" ht="20.100000000000001" customHeight="1" x14ac:dyDescent="0.25"/>
    <row r="329" ht="20.100000000000001" customHeight="1" x14ac:dyDescent="0.25"/>
  </sheetData>
  <printOptions horizontalCentered="1"/>
  <pageMargins left="0.7" right="0.7" top="0.75" bottom="0.75" header="0.3" footer="0.3"/>
  <pageSetup paperSize="9" scale="77" orientation="portrait" r:id="rId1"/>
  <headerFooter>
    <oddHeader>&amp;R&amp;"Arial,Normal"&amp;8Key financial figures</oddHeader>
    <oddFooter>&amp;C&amp;"Arial,Normal"&amp;7Fact book - Q4 2016</oddFooter>
  </headerFooter>
  <ignoredErrors>
    <ignoredError sqref="E48 C35:G37 B37 I37:J3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F3"/>
  <sheetViews>
    <sheetView view="pageLayout" zoomScale="85" zoomScaleNormal="100" zoomScaleSheetLayoutView="100" zoomScalePageLayoutView="85" workbookViewId="0">
      <selection activeCell="F27" sqref="F27"/>
    </sheetView>
  </sheetViews>
  <sheetFormatPr defaultRowHeight="15" x14ac:dyDescent="0.25"/>
  <cols>
    <col min="1" max="4" width="9.33203125" style="1"/>
    <col min="5" max="5" width="4.1640625" style="1" customWidth="1"/>
    <col min="6" max="16384" width="9.33203125" style="1"/>
  </cols>
  <sheetData>
    <row r="3" spans="6:6" ht="35.25" x14ac:dyDescent="0.5">
      <c r="F3" s="7"/>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36</vt:i4>
      </vt:variant>
    </vt:vector>
  </HeadingPairs>
  <TitlesOfParts>
    <vt:vector size="92" baseType="lpstr">
      <vt:lpstr>Factbook Q4 2016</vt:lpstr>
      <vt:lpstr>Contents</vt:lpstr>
      <vt:lpstr>Overview start</vt:lpstr>
      <vt:lpstr>Nordea overview</vt:lpstr>
      <vt:lpstr>Financials start</vt:lpstr>
      <vt:lpstr>Key financial figures </vt:lpstr>
      <vt:lpstr>Net interest income</vt:lpstr>
      <vt:lpstr>Net fee and commission inco</vt:lpstr>
      <vt:lpstr>Personal Banking start</vt:lpstr>
      <vt:lpstr>BA - PeB </vt:lpstr>
      <vt:lpstr>PeB - Den &amp; Fin   </vt:lpstr>
      <vt:lpstr>PeB - Nor &amp; Swe  </vt:lpstr>
      <vt:lpstr> PeB - Baltic &amp; Other </vt:lpstr>
      <vt:lpstr>Nordea Finance </vt:lpstr>
      <vt:lpstr>Com &amp; Bus Banking  Start</vt:lpstr>
      <vt:lpstr>BA - CBB</vt:lpstr>
      <vt:lpstr>CBB - CB &amp; BB</vt:lpstr>
      <vt:lpstr>CBB - Other</vt:lpstr>
      <vt:lpstr>Wholesale start</vt:lpstr>
      <vt:lpstr>BA - Wholesale</vt:lpstr>
      <vt:lpstr>Wholesale - CIB &amp; SOO</vt:lpstr>
      <vt:lpstr>Wholesale - Russia &amp; Other </vt:lpstr>
      <vt:lpstr>Wealth start</vt:lpstr>
      <vt:lpstr>BA - Wealth Man &amp; Asset Man </vt:lpstr>
      <vt:lpstr>Wealth - Private Bankin &amp; O </vt:lpstr>
      <vt:lpstr>Wealth Mgmt - Life &amp; Pension</vt:lpstr>
      <vt:lpstr>Wealth Mgmt - AuM  </vt:lpstr>
      <vt:lpstr>Group Functions and Other start</vt:lpstr>
      <vt:lpstr>Group Functions and Other</vt:lpstr>
      <vt:lpstr>Risk, liquidity, capital start</vt:lpstr>
      <vt:lpstr>Lending, loan losses, impai </vt:lpstr>
      <vt:lpstr>Past due loans, not impaire </vt:lpstr>
      <vt:lpstr>Loans and impairment </vt:lpstr>
      <vt:lpstr>Rating, Market risk</vt:lpstr>
      <vt:lpstr> LTV and amortization</vt:lpstr>
      <vt:lpstr>Group Capital</vt:lpstr>
      <vt:lpstr>Group2</vt:lpstr>
      <vt:lpstr>Group3</vt:lpstr>
      <vt:lpstr>Group4</vt:lpstr>
      <vt:lpstr>Group5</vt:lpstr>
      <vt:lpstr>Group6</vt:lpstr>
      <vt:lpstr>Group7</vt:lpstr>
      <vt:lpstr>Graph</vt:lpstr>
      <vt:lpstr>Bank Capital</vt:lpstr>
      <vt:lpstr>Bank2</vt:lpstr>
      <vt:lpstr>Bank3</vt:lpstr>
      <vt:lpstr>Bank4</vt:lpstr>
      <vt:lpstr>Bank5</vt:lpstr>
      <vt:lpstr>Funding</vt:lpstr>
      <vt:lpstr>Liquidity buffer </vt:lpstr>
      <vt:lpstr>General info &amp; macro start</vt:lpstr>
      <vt:lpstr>Market shares  </vt:lpstr>
      <vt:lpstr>Info - Payments &amp; transacti </vt:lpstr>
      <vt:lpstr>Info - Macroeconomic data  </vt:lpstr>
      <vt:lpstr>Contacts and financial calendar</vt:lpstr>
      <vt:lpstr>Sheet1</vt:lpstr>
      <vt:lpstr>' LTV and amortization'!Print_Area</vt:lpstr>
      <vt:lpstr>'BA - CBB'!Print_Area</vt:lpstr>
      <vt:lpstr>'BA - PeB '!Print_Area</vt:lpstr>
      <vt:lpstr>'BA - Wealth Man &amp; Asset Man '!Print_Area</vt:lpstr>
      <vt:lpstr>'BA - Wholesale'!Print_Area</vt:lpstr>
      <vt:lpstr>'Bank Capital'!Print_Area</vt:lpstr>
      <vt:lpstr>Bank2!Print_Area</vt:lpstr>
      <vt:lpstr>Bank3!Print_Area</vt:lpstr>
      <vt:lpstr>Bank4!Print_Area</vt:lpstr>
      <vt:lpstr>Bank5!Print_Area</vt:lpstr>
      <vt:lpstr>'Contacts and financial calendar'!Print_Area</vt:lpstr>
      <vt:lpstr>Contents!Print_Area</vt:lpstr>
      <vt:lpstr>Graph!Print_Area</vt:lpstr>
      <vt:lpstr>'Group Capital'!Print_Area</vt:lpstr>
      <vt:lpstr>Group2!Print_Area</vt:lpstr>
      <vt:lpstr>Group3!Print_Area</vt:lpstr>
      <vt:lpstr>Group4!Print_Area</vt:lpstr>
      <vt:lpstr>Group5!Print_Area</vt:lpstr>
      <vt:lpstr>Group6!Print_Area</vt:lpstr>
      <vt:lpstr>Group7!Print_Area</vt:lpstr>
      <vt:lpstr>'Info - Macroeconomic data  '!Print_Area</vt:lpstr>
      <vt:lpstr>'Info - Payments &amp; transacti '!Print_Area</vt:lpstr>
      <vt:lpstr>'Lending, loan losses, impai '!Print_Area</vt:lpstr>
      <vt:lpstr>'Liquidity buffer '!Print_Area</vt:lpstr>
      <vt:lpstr>'Loans and impairment '!Print_Area</vt:lpstr>
      <vt:lpstr>'Market shares  '!Print_Area</vt:lpstr>
      <vt:lpstr>'Net fee and commission inco'!Print_Area</vt:lpstr>
      <vt:lpstr>'Nordea Finance '!Print_Area</vt:lpstr>
      <vt:lpstr>'Nordea overview'!Print_Area</vt:lpstr>
      <vt:lpstr>'Past due loans, not impaire '!Print_Area</vt:lpstr>
      <vt:lpstr>'Rating, Market risk'!Print_Area</vt:lpstr>
      <vt:lpstr>'Wealth - Private Bankin &amp; O '!Print_Area</vt:lpstr>
      <vt:lpstr>'Wealth Mgmt - AuM  '!Print_Area</vt:lpstr>
      <vt:lpstr>'Wealth Mgmt - Life &amp; Pension'!Print_Area</vt:lpstr>
      <vt:lpstr>'Wholesale - CIB &amp; SOO'!Print_Area</vt:lpstr>
      <vt:lpstr>'Wholesale - Russia &amp; Other '!Print_Area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Wyszynski, Pawel</dc:creator>
  <cp:lastModifiedBy>Andersson, Ylva</cp:lastModifiedBy>
  <cp:lastPrinted>2017-01-25T18:43:52Z</cp:lastPrinted>
  <dcterms:created xsi:type="dcterms:W3CDTF">2017-01-23T09:30:24Z</dcterms:created>
  <dcterms:modified xsi:type="dcterms:W3CDTF">2017-01-26T04:40:44Z</dcterms:modified>
</cp:coreProperties>
</file>