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externalLinks/externalLink118.xml" ContentType="application/vnd.openxmlformats-officedocument.spreadsheetml.externalLink+xml"/>
  <Override PartName="/xl/externalLinks/externalLink119.xml" ContentType="application/vnd.openxmlformats-officedocument.spreadsheetml.externalLink+xml"/>
  <Override PartName="/xl/externalLinks/externalLink120.xml" ContentType="application/vnd.openxmlformats-officedocument.spreadsheetml.externalLink+xml"/>
  <Override PartName="/xl/externalLinks/externalLink121.xml" ContentType="application/vnd.openxmlformats-officedocument.spreadsheetml.externalLink+xml"/>
  <Override PartName="/xl/externalLinks/externalLink122.xml" ContentType="application/vnd.openxmlformats-officedocument.spreadsheetml.externalLink+xml"/>
  <Override PartName="/xl/externalLinks/externalLink12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drawings/drawing2.xml" ContentType="application/vnd.openxmlformats-officedocument.drawing+xml"/>
  <Override PartName="/xl/customProperty5.bin" ContentType="application/vnd.openxmlformats-officedocument.spreadsheetml.customProperty"/>
  <Override PartName="/xl/drawings/drawing3.xml" ContentType="application/vnd.openxmlformats-officedocument.drawing+xml"/>
  <Override PartName="/xl/customProperty6.bin" ContentType="application/vnd.openxmlformats-officedocument.spreadsheetml.customProperty"/>
  <Override PartName="/xl/drawings/drawing4.xml" ContentType="application/vnd.openxmlformats-officedocument.drawing+xml"/>
  <Override PartName="/xl/customProperty7.bin" ContentType="application/vnd.openxmlformats-officedocument.spreadsheetml.customProperty"/>
  <Override PartName="/xl/drawings/drawing5.xml" ContentType="application/vnd.openxmlformats-officedocument.drawing+xml"/>
  <Override PartName="/xl/customProperty8.bin" ContentType="application/vnd.openxmlformats-officedocument.spreadsheetml.customProperty"/>
  <Override PartName="/xl/drawings/drawing6.xml" ContentType="application/vnd.openxmlformats-officedocument.drawing+xml"/>
  <Override PartName="/xl/drawings/drawing7.xml" ContentType="application/vnd.openxmlformats-officedocument.drawing+xml"/>
  <Override PartName="/xl/customProperty9.bin" ContentType="application/vnd.openxmlformats-officedocument.spreadsheetml.customProperty"/>
  <Override PartName="/xl/drawings/drawing8.xml" ContentType="application/vnd.openxmlformats-officedocument.drawing+xml"/>
  <Override PartName="/xl/customProperty10.bin" ContentType="application/vnd.openxmlformats-officedocument.spreadsheetml.customProperty"/>
  <Override PartName="/xl/drawings/drawing9.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drawings/drawing10.xml" ContentType="application/vnd.openxmlformats-officedocument.drawing+xml"/>
  <Override PartName="/xl/customProperty14.bin" ContentType="application/vnd.openxmlformats-officedocument.spreadsheetml.customProperty"/>
  <Override PartName="/xl/drawings/drawing11.xml" ContentType="application/vnd.openxmlformats-officedocument.drawing+xml"/>
  <Override PartName="/xl/customProperty15.bin" ContentType="application/vnd.openxmlformats-officedocument.spreadsheetml.customProperty"/>
  <Override PartName="/xl/drawings/drawing1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ustomProperty16.bin" ContentType="application/vnd.openxmlformats-officedocument.spreadsheetml.customProperty"/>
  <Override PartName="/xl/customProperty17.bin" ContentType="application/vnd.openxmlformats-officedocument.spreadsheetml.customProperty"/>
  <Override PartName="/xl/customProperty18.bin" ContentType="application/vnd.openxmlformats-officedocument.spreadsheetml.customProperty"/>
  <Override PartName="/xl/drawings/drawing13.xml" ContentType="application/vnd.openxmlformats-officedocument.drawing+xml"/>
  <Override PartName="/xl/charts/chart3.xml" ContentType="application/vnd.openxmlformats-officedocument.drawingml.chart+xml"/>
  <Override PartName="/xl/customProperty19.bin" ContentType="application/vnd.openxmlformats-officedocument.spreadsheetml.customProperty"/>
  <Override PartName="/xl/customProperty20.bin" ContentType="application/vnd.openxmlformats-officedocument.spreadsheetml.customProperty"/>
  <Override PartName="/xl/customProperty21.bin" ContentType="application/vnd.openxmlformats-officedocument.spreadsheetml.customProperty"/>
  <Override PartName="/xl/customProperty22.bin" ContentType="application/vnd.openxmlformats-officedocument.spreadsheetml.customProperty"/>
  <Override PartName="/xl/customProperty23.bin" ContentType="application/vnd.openxmlformats-officedocument.spreadsheetml.customProperty"/>
  <Override PartName="/xl/customProperty24.bin" ContentType="application/vnd.openxmlformats-officedocument.spreadsheetml.customProperty"/>
  <Override PartName="/xl/customProperty25.bin" ContentType="application/vnd.openxmlformats-officedocument.spreadsheetml.customProperty"/>
  <Override PartName="/xl/customProperty26.bin" ContentType="application/vnd.openxmlformats-officedocument.spreadsheetml.customProperty"/>
  <Override PartName="/xl/customProperty27.bin" ContentType="application/vnd.openxmlformats-officedocument.spreadsheetml.customProperty"/>
  <Override PartName="/xl/customProperty28.bin" ContentType="application/vnd.openxmlformats-officedocument.spreadsheetml.customProperty"/>
  <Override PartName="/xl/customProperty29.bin" ContentType="application/vnd.openxmlformats-officedocument.spreadsheetml.customProperty"/>
  <Override PartName="/xl/customProperty30.bin" ContentType="application/vnd.openxmlformats-officedocument.spreadsheetml.customProperty"/>
  <Override PartName="/xl/drawings/drawing14.xml" ContentType="application/vnd.openxmlformats-officedocument.drawing+xml"/>
  <Override PartName="/xl/charts/chart4.xml" ContentType="application/vnd.openxmlformats-officedocument.drawingml.chart+xml"/>
  <Override PartName="/xl/theme/themeOverride1.xml" ContentType="application/vnd.openxmlformats-officedocument.themeOverride+xml"/>
  <Override PartName="/xl/charts/chart5.xml" ContentType="application/vnd.openxmlformats-officedocument.drawingml.chart+xml"/>
  <Override PartName="/xl/theme/themeOverride2.xml" ContentType="application/vnd.openxmlformats-officedocument.themeOverride+xml"/>
  <Override PartName="/xl/drawings/drawing15.xml" ContentType="application/vnd.openxmlformats-officedocument.drawingml.chartshapes+xml"/>
  <Override PartName="/xl/charts/chart6.xml" ContentType="application/vnd.openxmlformats-officedocument.drawingml.chart+xml"/>
  <Override PartName="/xl/theme/themeOverride3.xml" ContentType="application/vnd.openxmlformats-officedocument.themeOverride+xml"/>
  <Override PartName="/xl/customProperty31.bin" ContentType="application/vnd.openxmlformats-officedocument.spreadsheetml.customProperty"/>
  <Override PartName="/xl/drawings/drawing16.xml" ContentType="application/vnd.openxmlformats-officedocument.drawing+xml"/>
  <Override PartName="/xl/drawings/drawing17.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customProperty32.bin" ContentType="application/vnd.openxmlformats-officedocument.spreadsheetml.customProperty"/>
  <Override PartName="/xl/drawings/drawing1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showInkAnnotation="0" updateLinks="never" codeName="ThisWorkbook"/>
  <mc:AlternateContent xmlns:mc="http://schemas.openxmlformats.org/markup-compatibility/2006">
    <mc:Choice Requires="x15">
      <x15ac:absPath xmlns:x15ac="http://schemas.microsoft.com/office/spreadsheetml/2010/11/ac" url="C:\Users\n301800\Desktop\"/>
    </mc:Choice>
  </mc:AlternateContent>
  <xr:revisionPtr revIDLastSave="0" documentId="13_ncr:1_{82C393B2-B380-4DF4-811F-760EDC098065}" xr6:coauthVersionLast="45" xr6:coauthVersionMax="45" xr10:uidLastSave="{00000000-0000-0000-0000-000000000000}"/>
  <bookViews>
    <workbookView xWindow="-108" yWindow="-108" windowWidth="23256" windowHeight="12576" tabRatio="771" xr2:uid="{00000000-000D-0000-FFFF-FFFF00000000}"/>
  </bookViews>
  <sheets>
    <sheet name="Factbook Q3 2020 " sheetId="2" r:id="rId1"/>
    <sheet name="Contents " sheetId="827" r:id="rId2"/>
    <sheet name="Nordea overview" sheetId="6" r:id="rId3"/>
    <sheet name="Financials start" sheetId="7" r:id="rId4"/>
    <sheet name="Key financial figures     " sheetId="971" r:id="rId5"/>
    <sheet name="Key Financial Figures 2" sheetId="941" r:id="rId6"/>
    <sheet name="NII - bridge   " sheetId="903" r:id="rId7"/>
    <sheet name="NCI, Expenses, Loan losses " sheetId="956" r:id="rId8"/>
    <sheet name="Net loan losses    " sheetId="957" r:id="rId9"/>
    <sheet name="PeB" sheetId="698" r:id="rId10"/>
    <sheet name="PeB Total" sheetId="942" r:id="rId11"/>
    <sheet name="PeB Spec" sheetId="943" r:id="rId12"/>
    <sheet name="BB  Start  " sheetId="719" r:id="rId13"/>
    <sheet name="BB Total" sheetId="944" r:id="rId14"/>
    <sheet name="BB Spec" sheetId="945" r:id="rId15"/>
    <sheet name="Nordea Finance " sheetId="946" r:id="rId16"/>
    <sheet name="LCI" sheetId="720" r:id="rId17"/>
    <sheet name="LC&amp;I Total" sheetId="947" r:id="rId18"/>
    <sheet name="A&amp;WM " sheetId="721" r:id="rId19"/>
    <sheet name="A&amp;WM Total" sheetId="948" r:id="rId20"/>
    <sheet name="AM " sheetId="949" r:id="rId21"/>
    <sheet name="WM and A&amp;WM other " sheetId="950" r:id="rId22"/>
    <sheet name="PB Spec " sheetId="951" r:id="rId23"/>
    <sheet name="Life &amp; Pensions - 1 " sheetId="952" r:id="rId24"/>
    <sheet name="Life &amp; Pensions - 2 " sheetId="953" r:id="rId25"/>
    <sheet name="AuM " sheetId="954" r:id="rId26"/>
    <sheet name="GF" sheetId="980" r:id="rId27"/>
    <sheet name="Group Functions" sheetId="955" r:id="rId28"/>
    <sheet name="Risk, liquidity, capital st " sheetId="323" r:id="rId29"/>
    <sheet name="Lending amount by sector" sheetId="972" r:id="rId30"/>
    <sheet name="Lending by country and indu " sheetId="973" r:id="rId31"/>
    <sheet name="Lending by industry " sheetId="974" r:id="rId32"/>
    <sheet name="Credit portfolio by BA Q3" sheetId="975" r:id="rId33"/>
    <sheet name="Credit portfolio by BA Q2" sheetId="976" r:id="rId34"/>
    <sheet name="Shipping offshore oil servi " sheetId="977" r:id="rId35"/>
    <sheet name="Impaired Loans 1 " sheetId="978" r:id="rId36"/>
    <sheet name="Impaired Loans 2 " sheetId="778" r:id="rId37"/>
    <sheet name="Loans &amp; Impairment  " sheetId="970" r:id="rId38"/>
    <sheet name="Rating, Market risk" sheetId="435" r:id="rId39"/>
    <sheet name=" LTV and amortization" sheetId="898" r:id="rId40"/>
    <sheet name="Own Funds &amp; Ratios" sheetId="958" r:id="rId41"/>
    <sheet name="REA &amp; Risk weights " sheetId="959" r:id="rId42"/>
    <sheet name="Requirement" sheetId="960" r:id="rId43"/>
    <sheet name="Market risk " sheetId="961" r:id="rId44"/>
    <sheet name="Own funds " sheetId="962" r:id="rId45"/>
    <sheet name="IRB" sheetId="963" r:id="rId46"/>
    <sheet name="REA - legal " sheetId="964" r:id="rId47"/>
    <sheet name="Bank " sheetId="965" r:id="rId48"/>
    <sheet name="Bank2 " sheetId="966" r:id="rId49"/>
    <sheet name="Bank3 " sheetId="967" r:id="rId50"/>
    <sheet name="Bank4 " sheetId="968" r:id="rId51"/>
    <sheet name="Bank5 " sheetId="969" r:id="rId52"/>
    <sheet name="Funding " sheetId="981" r:id="rId53"/>
    <sheet name="Liquidity " sheetId="916" r:id="rId54"/>
    <sheet name="Macro start" sheetId="64" r:id="rId55"/>
    <sheet name="Info - Macroeconomic data   " sheetId="901" r:id="rId56"/>
    <sheet name="Contacts and financial calendar" sheetId="68" r:id="rId57"/>
  </sheets>
  <externalReferences>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 r:id="rId176"/>
    <externalReference r:id="rId177"/>
    <externalReference r:id="rId178"/>
    <externalReference r:id="rId179"/>
    <externalReference r:id="rId180"/>
  </externalReferences>
  <definedNames>
    <definedName name="___EUR2003" localSheetId="39">'[1]Calculated forecast'!$O$2</definedName>
    <definedName name="___EUR2003" localSheetId="33">'[1]Calculated forecast'!$O$2</definedName>
    <definedName name="___EUR2003" localSheetId="32">'[1]Calculated forecast'!$O$2</definedName>
    <definedName name="___EUR2003" localSheetId="52">'[1]Calculated forecast'!$O$2</definedName>
    <definedName name="___EUR2003" localSheetId="35">'[1]Calculated forecast'!$O$2</definedName>
    <definedName name="___EUR2003" localSheetId="36">'[2]Calculated forecast'!$O$2</definedName>
    <definedName name="___EUR2003" localSheetId="55">'[3]Calculated forecast'!$O$2</definedName>
    <definedName name="___EUR2003" localSheetId="29">'[1]Calculated forecast'!$O$2</definedName>
    <definedName name="___EUR2003" localSheetId="53">'[4]Calculated forecast'!$O$2</definedName>
    <definedName name="___EUR2003" localSheetId="7">'[5]Calculated forecast'!$O$2</definedName>
    <definedName name="___EUR2003" localSheetId="8">'[5]Calculated forecast'!$O$2</definedName>
    <definedName name="___EUR2003" localSheetId="6">'[5]Calculated forecast'!$O$2</definedName>
    <definedName name="___EUR2003" localSheetId="34">'[1]Calculated forecast'!$O$2</definedName>
    <definedName name="___EUR2003">'[6]Calculated forecast'!$O$2</definedName>
    <definedName name="__EUR2003" localSheetId="39">'[1]Calculated forecast'!$O$2</definedName>
    <definedName name="__EUR2003" localSheetId="33">'[1]Calculated forecast'!$O$2</definedName>
    <definedName name="__EUR2003" localSheetId="32">'[1]Calculated forecast'!$O$2</definedName>
    <definedName name="__EUR2003" localSheetId="52">'[1]Calculated forecast'!$O$2</definedName>
    <definedName name="__EUR2003" localSheetId="35">'[1]Calculated forecast'!$O$2</definedName>
    <definedName name="__EUR2003" localSheetId="36">'[2]Calculated forecast'!$O$2</definedName>
    <definedName name="__EUR2003" localSheetId="55">'[3]Calculated forecast'!$O$2</definedName>
    <definedName name="__EUR2003" localSheetId="29">'[1]Calculated forecast'!$O$2</definedName>
    <definedName name="__EUR2003" localSheetId="53">'[4]Calculated forecast'!$O$2</definedName>
    <definedName name="__EUR2003" localSheetId="7">'[5]Calculated forecast'!$O$2</definedName>
    <definedName name="__EUR2003" localSheetId="8">'[5]Calculated forecast'!$O$2</definedName>
    <definedName name="__EUR2003" localSheetId="6">'[5]Calculated forecast'!$O$2</definedName>
    <definedName name="__EUR2003" localSheetId="34">'[1]Calculated forecast'!$O$2</definedName>
    <definedName name="__EUR2003">'[6]Calculated forecast'!$O$2</definedName>
    <definedName name="__inv1" localSheetId="39">#REF!</definedName>
    <definedName name="__inv1" localSheetId="18">#REF!</definedName>
    <definedName name="__inv1" localSheetId="12">#REF!</definedName>
    <definedName name="__inv1" localSheetId="33">#REF!</definedName>
    <definedName name="__inv1" localSheetId="32">#REF!</definedName>
    <definedName name="__inv1" localSheetId="52">#REF!</definedName>
    <definedName name="__inv1" localSheetId="35">#REF!</definedName>
    <definedName name="__inv1" localSheetId="36">#REF!</definedName>
    <definedName name="__inv1" localSheetId="55">#REF!</definedName>
    <definedName name="__inv1" localSheetId="4">#REF!</definedName>
    <definedName name="__inv1" localSheetId="16">#REF!</definedName>
    <definedName name="__inv1" localSheetId="29">#REF!</definedName>
    <definedName name="__inv1" localSheetId="53">#REF!</definedName>
    <definedName name="__inv1" localSheetId="37">#REF!</definedName>
    <definedName name="__inv1" localSheetId="7">#REF!</definedName>
    <definedName name="__inv1" localSheetId="8">#REF!</definedName>
    <definedName name="__inv1" localSheetId="6">#REF!</definedName>
    <definedName name="__inv1" localSheetId="9">#REF!</definedName>
    <definedName name="__inv1" localSheetId="34">#REF!</definedName>
    <definedName name="__inv1">#REF!</definedName>
    <definedName name="__Key1" localSheetId="39">#REF!</definedName>
    <definedName name="__Key1" localSheetId="18">#REF!</definedName>
    <definedName name="__Key1" localSheetId="12">#REF!</definedName>
    <definedName name="__Key1" localSheetId="33">#REF!</definedName>
    <definedName name="__Key1" localSheetId="32">#REF!</definedName>
    <definedName name="__Key1" localSheetId="52">#REF!</definedName>
    <definedName name="__Key1" localSheetId="35">#REF!</definedName>
    <definedName name="__Key1" localSheetId="36">#REF!</definedName>
    <definedName name="__Key1" localSheetId="55">#REF!</definedName>
    <definedName name="__Key1" localSheetId="4">#REF!</definedName>
    <definedName name="__Key1" localSheetId="16">#REF!</definedName>
    <definedName name="__Key1" localSheetId="29">#REF!</definedName>
    <definedName name="__Key1" localSheetId="53">#REF!</definedName>
    <definedName name="__Key1" localSheetId="37">#REF!</definedName>
    <definedName name="__Key1" localSheetId="7">#REF!</definedName>
    <definedName name="__Key1" localSheetId="8">#REF!</definedName>
    <definedName name="__Key1" localSheetId="6">#REF!</definedName>
    <definedName name="__Key1" localSheetId="9">#REF!</definedName>
    <definedName name="__Key1" localSheetId="34">#REF!</definedName>
    <definedName name="__Key1">#REF!</definedName>
    <definedName name="__key2" localSheetId="39">#REF!</definedName>
    <definedName name="__key2" localSheetId="18">#REF!</definedName>
    <definedName name="__key2" localSheetId="12">#REF!</definedName>
    <definedName name="__key2" localSheetId="33">#REF!</definedName>
    <definedName name="__key2" localSheetId="32">#REF!</definedName>
    <definedName name="__key2" localSheetId="52">#REF!</definedName>
    <definedName name="__key2" localSheetId="35">#REF!</definedName>
    <definedName name="__key2" localSheetId="36">#REF!</definedName>
    <definedName name="__key2" localSheetId="55">#REF!</definedName>
    <definedName name="__key2" localSheetId="4">#REF!</definedName>
    <definedName name="__key2" localSheetId="16">#REF!</definedName>
    <definedName name="__key2" localSheetId="29">#REF!</definedName>
    <definedName name="__key2" localSheetId="53">#REF!</definedName>
    <definedName name="__key2" localSheetId="37">#REF!</definedName>
    <definedName name="__key2" localSheetId="7">#REF!</definedName>
    <definedName name="__key2" localSheetId="8">#REF!</definedName>
    <definedName name="__key2" localSheetId="6">#REF!</definedName>
    <definedName name="__key2" localSheetId="9">#REF!</definedName>
    <definedName name="__key2" localSheetId="34">#REF!</definedName>
    <definedName name="__key2">#REF!</definedName>
    <definedName name="_AMO_UniqueIdentifier" hidden="1">"'965a6ed6-3ee4-4d00-96d5-1559ea48fc0d'"</definedName>
    <definedName name="_aum2" localSheetId="39">#REF!</definedName>
    <definedName name="_aum2" localSheetId="18">#REF!</definedName>
    <definedName name="_aum2" localSheetId="12">#REF!</definedName>
    <definedName name="_aum2" localSheetId="33">#REF!</definedName>
    <definedName name="_aum2" localSheetId="32">#REF!</definedName>
    <definedName name="_aum2" localSheetId="52">#REF!</definedName>
    <definedName name="_aum2" localSheetId="35">#REF!</definedName>
    <definedName name="_aum2" localSheetId="36">#REF!</definedName>
    <definedName name="_aum2" localSheetId="55">#REF!</definedName>
    <definedName name="_aum2" localSheetId="4">#REF!</definedName>
    <definedName name="_aum2" localSheetId="16">#REF!</definedName>
    <definedName name="_aum2" localSheetId="29">#REF!</definedName>
    <definedName name="_aum2" localSheetId="53">#REF!</definedName>
    <definedName name="_aum2" localSheetId="37">#REF!</definedName>
    <definedName name="_aum2" localSheetId="7">#REF!</definedName>
    <definedName name="_aum2" localSheetId="8">#REF!</definedName>
    <definedName name="_aum2" localSheetId="6">#REF!</definedName>
    <definedName name="_aum2" localSheetId="9">#REF!</definedName>
    <definedName name="_aum2" localSheetId="34">#REF!</definedName>
    <definedName name="_aum2">#REF!</definedName>
    <definedName name="_EUR2003" localSheetId="39">'[1]Calculated forecast'!$O$2</definedName>
    <definedName name="_EUR2003" localSheetId="33">'[1]Calculated forecast'!$O$2</definedName>
    <definedName name="_EUR2003" localSheetId="32">'[1]Calculated forecast'!$O$2</definedName>
    <definedName name="_EUR2003" localSheetId="52">'[1]Calculated forecast'!$O$2</definedName>
    <definedName name="_EUR2003" localSheetId="35">'[1]Calculated forecast'!$O$2</definedName>
    <definedName name="_EUR2003" localSheetId="36">'[2]Calculated forecast'!$O$2</definedName>
    <definedName name="_EUR2003" localSheetId="55">'[3]Calculated forecast'!$O$2</definedName>
    <definedName name="_EUR2003" localSheetId="29">'[1]Calculated forecast'!$O$2</definedName>
    <definedName name="_EUR2003" localSheetId="53">'[4]Calculated forecast'!$O$2</definedName>
    <definedName name="_EUR2003" localSheetId="7">'[5]Calculated forecast'!$O$2</definedName>
    <definedName name="_EUR2003" localSheetId="8">'[5]Calculated forecast'!$O$2</definedName>
    <definedName name="_EUR2003" localSheetId="6">'[5]Calculated forecast'!$O$2</definedName>
    <definedName name="_EUR2003" localSheetId="34">'[1]Calculated forecast'!$O$2</definedName>
    <definedName name="_EUR2003">'[6]Calculated forecast'!$O$2</definedName>
    <definedName name="_inv1" localSheetId="39">#REF!</definedName>
    <definedName name="_inv1" localSheetId="18">#REF!</definedName>
    <definedName name="_inv1" localSheetId="12">#REF!</definedName>
    <definedName name="_inv1" localSheetId="33">#REF!</definedName>
    <definedName name="_inv1" localSheetId="32">#REF!</definedName>
    <definedName name="_inv1" localSheetId="52">#REF!</definedName>
    <definedName name="_inv1" localSheetId="35">#REF!</definedName>
    <definedName name="_inv1" localSheetId="36">#REF!</definedName>
    <definedName name="_inv1" localSheetId="55">#REF!</definedName>
    <definedName name="_inv1" localSheetId="4">#REF!</definedName>
    <definedName name="_inv1" localSheetId="16">#REF!</definedName>
    <definedName name="_inv1" localSheetId="29">#REF!</definedName>
    <definedName name="_inv1" localSheetId="53">#REF!</definedName>
    <definedName name="_inv1" localSheetId="37">#REF!</definedName>
    <definedName name="_inv1" localSheetId="7">#REF!</definedName>
    <definedName name="_inv1" localSheetId="8">#REF!</definedName>
    <definedName name="_inv1" localSheetId="6">#REF!</definedName>
    <definedName name="_inv1" localSheetId="9">#REF!</definedName>
    <definedName name="_inv1" localSheetId="34">#REF!</definedName>
    <definedName name="_inv1">#REF!</definedName>
    <definedName name="_Key1" localSheetId="39">#REF!</definedName>
    <definedName name="_Key1" localSheetId="18">#REF!</definedName>
    <definedName name="_Key1" localSheetId="12">#REF!</definedName>
    <definedName name="_Key1" localSheetId="33">#REF!</definedName>
    <definedName name="_Key1" localSheetId="32">#REF!</definedName>
    <definedName name="_Key1" localSheetId="52">#REF!</definedName>
    <definedName name="_Key1" localSheetId="35">#REF!</definedName>
    <definedName name="_Key1" localSheetId="36">#REF!</definedName>
    <definedName name="_Key1" localSheetId="55">#REF!</definedName>
    <definedName name="_Key1" localSheetId="4">#REF!</definedName>
    <definedName name="_Key1" localSheetId="16">#REF!</definedName>
    <definedName name="_Key1" localSheetId="29">#REF!</definedName>
    <definedName name="_Key1" localSheetId="53">#REF!</definedName>
    <definedName name="_Key1" localSheetId="37">#REF!</definedName>
    <definedName name="_Key1" localSheetId="7">#REF!</definedName>
    <definedName name="_Key1" localSheetId="8">#REF!</definedName>
    <definedName name="_Key1" localSheetId="6">#REF!</definedName>
    <definedName name="_Key1" localSheetId="9">#REF!</definedName>
    <definedName name="_Key1" localSheetId="34">#REF!</definedName>
    <definedName name="_Key1">#REF!</definedName>
    <definedName name="_key2" localSheetId="39">#REF!</definedName>
    <definedName name="_key2" localSheetId="18">#REF!</definedName>
    <definedName name="_key2" localSheetId="12">#REF!</definedName>
    <definedName name="_key2" localSheetId="33">#REF!</definedName>
    <definedName name="_key2" localSheetId="32">#REF!</definedName>
    <definedName name="_key2" localSheetId="52">#REF!</definedName>
    <definedName name="_key2" localSheetId="35">#REF!</definedName>
    <definedName name="_key2" localSheetId="36">#REF!</definedName>
    <definedName name="_key2" localSheetId="55">#REF!</definedName>
    <definedName name="_key2" localSheetId="4">#REF!</definedName>
    <definedName name="_key2" localSheetId="16">#REF!</definedName>
    <definedName name="_key2" localSheetId="29">#REF!</definedName>
    <definedName name="_key2" localSheetId="53">#REF!</definedName>
    <definedName name="_key2" localSheetId="37">#REF!</definedName>
    <definedName name="_key2" localSheetId="7">#REF!</definedName>
    <definedName name="_key2" localSheetId="8">#REF!</definedName>
    <definedName name="_key2" localSheetId="6">#REF!</definedName>
    <definedName name="_key2" localSheetId="9">#REF!</definedName>
    <definedName name="_key2" localSheetId="34">#REF!</definedName>
    <definedName name="_key2">#REF!</definedName>
    <definedName name="_MM1" localSheetId="39">[7]XXX!$C$38</definedName>
    <definedName name="_MM1" localSheetId="33">[7]XXX!$C$38</definedName>
    <definedName name="_MM1" localSheetId="32">[7]XXX!$C$38</definedName>
    <definedName name="_MM1" localSheetId="52">[7]XXX!$C$38</definedName>
    <definedName name="_MM1" localSheetId="35">[7]XXX!$C$38</definedName>
    <definedName name="_MM1" localSheetId="36">[8]XXX!$C$38</definedName>
    <definedName name="_MM1" localSheetId="55">[9]XXX!$C$38</definedName>
    <definedName name="_MM1" localSheetId="29">[7]XXX!$C$38</definedName>
    <definedName name="_MM1" localSheetId="53">[10]XXX!$C$38</definedName>
    <definedName name="_MM1" localSheetId="7">[11]XXX!$C$38</definedName>
    <definedName name="_MM1" localSheetId="8">[11]XXX!$C$38</definedName>
    <definedName name="_MM1" localSheetId="6">[11]XXX!$C$38</definedName>
    <definedName name="_MM1" localSheetId="34">[7]XXX!$C$38</definedName>
    <definedName name="_MM1">[12]XXX!$C$38</definedName>
    <definedName name="_Order1" hidden="1">255</definedName>
    <definedName name="_Order2" hidden="1">255</definedName>
    <definedName name="_Sort" localSheetId="39" hidden="1">'[13]Work Sheet'!#REF!</definedName>
    <definedName name="_Sort" localSheetId="33" hidden="1">'[13]Work Sheet'!#REF!</definedName>
    <definedName name="_Sort" localSheetId="32" hidden="1">'[13]Work Sheet'!#REF!</definedName>
    <definedName name="_Sort" localSheetId="52" hidden="1">'[13]Work Sheet'!#REF!</definedName>
    <definedName name="_Sort" localSheetId="35" hidden="1">'[13]Work Sheet'!#REF!</definedName>
    <definedName name="_Sort" localSheetId="36" hidden="1">'[13]Work Sheet'!#REF!</definedName>
    <definedName name="_Sort" localSheetId="55" hidden="1">'[13]Work Sheet'!#REF!</definedName>
    <definedName name="_Sort" localSheetId="4" hidden="1">'[13]Work Sheet'!#REF!</definedName>
    <definedName name="_Sort" localSheetId="29" hidden="1">'[13]Work Sheet'!#REF!</definedName>
    <definedName name="_Sort" localSheetId="31" hidden="1">'[13]Work Sheet'!#REF!</definedName>
    <definedName name="_Sort" localSheetId="53" hidden="1">'[13]Work Sheet'!#REF!</definedName>
    <definedName name="_Sort" localSheetId="37" hidden="1">'[13]Work Sheet'!#REF!</definedName>
    <definedName name="_Sort" localSheetId="7" hidden="1">'[13]Work Sheet'!#REF!</definedName>
    <definedName name="_Sort" localSheetId="8" hidden="1">'[13]Work Sheet'!#REF!</definedName>
    <definedName name="_Sort" localSheetId="6" hidden="1">'[13]Work Sheet'!#REF!</definedName>
    <definedName name="_Sort" localSheetId="34" hidden="1">'[13]Work Sheet'!#REF!</definedName>
    <definedName name="_Sort" hidden="1">'[13]Work Sheet'!#REF!</definedName>
    <definedName name="_YY1" localSheetId="39">[7]XXX!$C$36</definedName>
    <definedName name="_YY1" localSheetId="33">[7]XXX!$C$36</definedName>
    <definedName name="_YY1" localSheetId="32">[7]XXX!$C$36</definedName>
    <definedName name="_YY1" localSheetId="52">[7]XXX!$C$36</definedName>
    <definedName name="_YY1" localSheetId="35">[7]XXX!$C$36</definedName>
    <definedName name="_YY1" localSheetId="36">[8]XXX!$C$36</definedName>
    <definedName name="_YY1" localSheetId="55">[9]XXX!$C$36</definedName>
    <definedName name="_YY1" localSheetId="29">[7]XXX!$C$36</definedName>
    <definedName name="_YY1" localSheetId="53">[10]XXX!$C$36</definedName>
    <definedName name="_YY1" localSheetId="7">[11]XXX!$C$36</definedName>
    <definedName name="_YY1" localSheetId="8">[11]XXX!$C$36</definedName>
    <definedName name="_YY1" localSheetId="6">[11]XXX!$C$36</definedName>
    <definedName name="_YY1" localSheetId="34">[7]XXX!$C$36</definedName>
    <definedName name="_YY1">[12]XXX!$C$36</definedName>
    <definedName name="A" localSheetId="39">#REF!</definedName>
    <definedName name="A" localSheetId="18">#REF!</definedName>
    <definedName name="A" localSheetId="12">#REF!</definedName>
    <definedName name="A" localSheetId="33">#REF!</definedName>
    <definedName name="A" localSheetId="32">#REF!</definedName>
    <definedName name="A" localSheetId="52">#REF!</definedName>
    <definedName name="A" localSheetId="35">#REF!</definedName>
    <definedName name="A" localSheetId="36">#REF!</definedName>
    <definedName name="A" localSheetId="55">#REF!</definedName>
    <definedName name="A" localSheetId="4">#REF!</definedName>
    <definedName name="A" localSheetId="16">#REF!</definedName>
    <definedName name="A" localSheetId="29">#REF!</definedName>
    <definedName name="A" localSheetId="53">#REF!</definedName>
    <definedName name="A" localSheetId="37">#REF!</definedName>
    <definedName name="A" localSheetId="7">#REF!</definedName>
    <definedName name="A" localSheetId="8">#REF!</definedName>
    <definedName name="A" localSheetId="6">#REF!</definedName>
    <definedName name="A" localSheetId="9">#REF!</definedName>
    <definedName name="A" localSheetId="34">#REF!</definedName>
    <definedName name="A">#REF!</definedName>
    <definedName name="abc" localSheetId="18">#REF!</definedName>
    <definedName name="abc" localSheetId="12">#REF!</definedName>
    <definedName name="abc" localSheetId="52">#REF!</definedName>
    <definedName name="abc" localSheetId="55">#REF!</definedName>
    <definedName name="abc" localSheetId="4">#REF!</definedName>
    <definedName name="abc" localSheetId="16">#REF!</definedName>
    <definedName name="abc" localSheetId="53">#REF!</definedName>
    <definedName name="abc" localSheetId="37">#REF!</definedName>
    <definedName name="abc" localSheetId="7">#REF!</definedName>
    <definedName name="abc" localSheetId="8">#REF!</definedName>
    <definedName name="abc" localSheetId="6">#REF!</definedName>
    <definedName name="abc" localSheetId="9">#REF!</definedName>
    <definedName name="abc">#REF!</definedName>
    <definedName name="Afr" localSheetId="39">#REF!</definedName>
    <definedName name="Afr" localSheetId="18">#REF!</definedName>
    <definedName name="Afr" localSheetId="12">#REF!</definedName>
    <definedName name="Afr" localSheetId="33">#REF!</definedName>
    <definedName name="Afr" localSheetId="32">#REF!</definedName>
    <definedName name="Afr" localSheetId="52">#REF!</definedName>
    <definedName name="Afr" localSheetId="35">#REF!</definedName>
    <definedName name="Afr" localSheetId="36">#REF!</definedName>
    <definedName name="Afr" localSheetId="55">#REF!</definedName>
    <definedName name="Afr" localSheetId="4">#REF!</definedName>
    <definedName name="Afr" localSheetId="16">#REF!</definedName>
    <definedName name="Afr" localSheetId="29">#REF!</definedName>
    <definedName name="Afr" localSheetId="53">#REF!</definedName>
    <definedName name="Afr" localSheetId="37">#REF!</definedName>
    <definedName name="Afr" localSheetId="7">#REF!</definedName>
    <definedName name="Afr" localSheetId="8">#REF!</definedName>
    <definedName name="Afr" localSheetId="6">#REF!</definedName>
    <definedName name="Afr" localSheetId="9">#REF!</definedName>
    <definedName name="Afr" localSheetId="34">#REF!</definedName>
    <definedName name="Afr">#REF!</definedName>
    <definedName name="AMKeyFig" localSheetId="39">#REF!</definedName>
    <definedName name="AMKeyFig" localSheetId="18">#REF!</definedName>
    <definedName name="AMKeyFig" localSheetId="12">#REF!</definedName>
    <definedName name="AMKeyFig" localSheetId="33">#REF!</definedName>
    <definedName name="AMKeyFig" localSheetId="32">#REF!</definedName>
    <definedName name="AMKeyFig" localSheetId="52">#REF!</definedName>
    <definedName name="AMKeyFig" localSheetId="35">#REF!</definedName>
    <definedName name="AMKeyFig" localSheetId="36">#REF!</definedName>
    <definedName name="AMKeyFig" localSheetId="55">#REF!</definedName>
    <definedName name="AMKeyFig" localSheetId="4">#REF!</definedName>
    <definedName name="AMKeyFig" localSheetId="16">#REF!</definedName>
    <definedName name="AMKeyFig" localSheetId="29">#REF!</definedName>
    <definedName name="AMKeyFig" localSheetId="53">#REF!</definedName>
    <definedName name="AMKeyFig" localSheetId="37">#REF!</definedName>
    <definedName name="AMKeyFig" localSheetId="7">#REF!</definedName>
    <definedName name="AMKeyFig" localSheetId="8">#REF!</definedName>
    <definedName name="AMKeyFig" localSheetId="6">#REF!</definedName>
    <definedName name="AMKeyFig" localSheetId="9">#REF!</definedName>
    <definedName name="AMKeyFig" localSheetId="34">#REF!</definedName>
    <definedName name="AMKeyFig">#REF!</definedName>
    <definedName name="AMKeyFigLife" localSheetId="39">#REF!</definedName>
    <definedName name="AMKeyFigLife" localSheetId="18">#REF!</definedName>
    <definedName name="AMKeyFigLife" localSheetId="12">#REF!</definedName>
    <definedName name="AMKeyFigLife" localSheetId="33">#REF!</definedName>
    <definedName name="AMKeyFigLife" localSheetId="32">#REF!</definedName>
    <definedName name="AMKeyFigLife" localSheetId="52">#REF!</definedName>
    <definedName name="AMKeyFigLife" localSheetId="35">#REF!</definedName>
    <definedName name="AMKeyFigLife" localSheetId="36">#REF!</definedName>
    <definedName name="AMKeyFigLife" localSheetId="55">#REF!</definedName>
    <definedName name="AMKeyFigLife" localSheetId="4">#REF!</definedName>
    <definedName name="AMKeyFigLife" localSheetId="16">#REF!</definedName>
    <definedName name="AMKeyFigLife" localSheetId="29">#REF!</definedName>
    <definedName name="AMKeyFigLife" localSheetId="53">#REF!</definedName>
    <definedName name="AMKeyFigLife" localSheetId="37">#REF!</definedName>
    <definedName name="AMKeyFigLife" localSheetId="7">#REF!</definedName>
    <definedName name="AMKeyFigLife" localSheetId="8">#REF!</definedName>
    <definedName name="AMKeyFigLife" localSheetId="6">#REF!</definedName>
    <definedName name="AMKeyFigLife" localSheetId="9">#REF!</definedName>
    <definedName name="AMKeyFigLife" localSheetId="34">#REF!</definedName>
    <definedName name="AMKeyFigLife">#REF!</definedName>
    <definedName name="AMVolume" localSheetId="39">#REF!</definedName>
    <definedName name="AMVolume" localSheetId="18">#REF!</definedName>
    <definedName name="AMVolume" localSheetId="12">#REF!</definedName>
    <definedName name="AMVolume" localSheetId="33">#REF!</definedName>
    <definedName name="AMVolume" localSheetId="32">#REF!</definedName>
    <definedName name="AMVolume" localSheetId="52">#REF!</definedName>
    <definedName name="AMVolume" localSheetId="35">#REF!</definedName>
    <definedName name="AMVolume" localSheetId="36">#REF!</definedName>
    <definedName name="AMVolume" localSheetId="55">#REF!</definedName>
    <definedName name="AMVolume" localSheetId="4">#REF!</definedName>
    <definedName name="AMVolume" localSheetId="16">#REF!</definedName>
    <definedName name="AMVolume" localSheetId="29">#REF!</definedName>
    <definedName name="AMVolume" localSheetId="53">#REF!</definedName>
    <definedName name="AMVolume" localSheetId="37">#REF!</definedName>
    <definedName name="AMVolume" localSheetId="7">#REF!</definedName>
    <definedName name="AMVolume" localSheetId="8">#REF!</definedName>
    <definedName name="AMVolume" localSheetId="6">#REF!</definedName>
    <definedName name="AMVolume" localSheetId="9">#REF!</definedName>
    <definedName name="AMVolume" localSheetId="34">#REF!</definedName>
    <definedName name="AMVolume">#REF!</definedName>
    <definedName name="as" localSheetId="39" hidden="1">{"5 * utfall + budget",#N/A,FALSE,"T-0298";"5 * bolag",#N/A,FALSE,"T-0298";"Unibank, utfall alla",#N/A,FALSE,"T-0298";#N/A,#N/A,FALSE,"Koncernskulder";#N/A,#N/A,FALSE,"Koncernfakturering"}</definedName>
    <definedName name="as" localSheetId="18" hidden="1">{"5 * utfall + budget",#N/A,FALSE,"T-0298";"5 * bolag",#N/A,FALSE,"T-0298";"Unibank, utfall alla",#N/A,FALSE,"T-0298";#N/A,#N/A,FALSE,"Koncernskulder";#N/A,#N/A,FALSE,"Koncernfakturering"}</definedName>
    <definedName name="as" localSheetId="12" hidden="1">{"5 * utfall + budget",#N/A,FALSE,"T-0298";"5 * bolag",#N/A,FALSE,"T-0298";"Unibank, utfall alla",#N/A,FALSE,"T-0298";#N/A,#N/A,FALSE,"Koncernskulder";#N/A,#N/A,FALSE,"Koncernfakturering"}</definedName>
    <definedName name="as" localSheetId="1" hidden="1">{"5 * utfall + budget",#N/A,FALSE,"T-0298";"5 * bolag",#N/A,FALSE,"T-0298";"Unibank, utfall alla",#N/A,FALSE,"T-0298";#N/A,#N/A,FALSE,"Koncernskulder";#N/A,#N/A,FALSE,"Koncernfakturering"}</definedName>
    <definedName name="as" localSheetId="33" hidden="1">{"5 * utfall + budget",#N/A,FALSE,"T-0298";"5 * bolag",#N/A,FALSE,"T-0298";"Unibank, utfall alla",#N/A,FALSE,"T-0298";#N/A,#N/A,FALSE,"Koncernskulder";#N/A,#N/A,FALSE,"Koncernfakturering"}</definedName>
    <definedName name="as" localSheetId="32" hidden="1">{"5 * utfall + budget",#N/A,FALSE,"T-0298";"5 * bolag",#N/A,FALSE,"T-0298";"Unibank, utfall alla",#N/A,FALSE,"T-0298";#N/A,#N/A,FALSE,"Koncernskulder";#N/A,#N/A,FALSE,"Koncernfakturering"}</definedName>
    <definedName name="as" localSheetId="52" hidden="1">{"5 * utfall + budget",#N/A,FALSE,"T-0298";"5 * bolag",#N/A,FALSE,"T-0298";"Unibank, utfall alla",#N/A,FALSE,"T-0298";#N/A,#N/A,FALSE,"Koncernskulder";#N/A,#N/A,FALSE,"Koncernfakturering"}</definedName>
    <definedName name="as" localSheetId="35" hidden="1">{"5 * utfall + budget",#N/A,FALSE,"T-0298";"5 * bolag",#N/A,FALSE,"T-0298";"Unibank, utfall alla",#N/A,FALSE,"T-0298";#N/A,#N/A,FALSE,"Koncernskulder";#N/A,#N/A,FALSE,"Koncernfakturering"}</definedName>
    <definedName name="as" localSheetId="36" hidden="1">{"5 * utfall + budget",#N/A,FALSE,"T-0298";"5 * bolag",#N/A,FALSE,"T-0298";"Unibank, utfall alla",#N/A,FALSE,"T-0298";#N/A,#N/A,FALSE,"Koncernskulder";#N/A,#N/A,FALSE,"Koncernfakturering"}</definedName>
    <definedName name="as" localSheetId="55" hidden="1">{"5 * utfall + budget",#N/A,FALSE,"T-0298";"5 * bolag",#N/A,FALSE,"T-0298";"Unibank, utfall alla",#N/A,FALSE,"T-0298";#N/A,#N/A,FALSE,"Koncernskulder";#N/A,#N/A,FALSE,"Koncernfakturering"}</definedName>
    <definedName name="as" localSheetId="4" hidden="1">{"5 * utfall + budget",#N/A,FALSE,"T-0298";"5 * bolag",#N/A,FALSE,"T-0298";"Unibank, utfall alla",#N/A,FALSE,"T-0298";#N/A,#N/A,FALSE,"Koncernskulder";#N/A,#N/A,FALSE,"Koncernfakturering"}</definedName>
    <definedName name="as" localSheetId="16" hidden="1">{"5 * utfall + budget",#N/A,FALSE,"T-0298";"5 * bolag",#N/A,FALSE,"T-0298";"Unibank, utfall alla",#N/A,FALSE,"T-0298";#N/A,#N/A,FALSE,"Koncernskulder";#N/A,#N/A,FALSE,"Koncernfakturering"}</definedName>
    <definedName name="as" localSheetId="29" hidden="1">{"5 * utfall + budget",#N/A,FALSE,"T-0298";"5 * bolag",#N/A,FALSE,"T-0298";"Unibank, utfall alla",#N/A,FALSE,"T-0298";#N/A,#N/A,FALSE,"Koncernskulder";#N/A,#N/A,FALSE,"Koncernfakturering"}</definedName>
    <definedName name="as" localSheetId="53" hidden="1">{"5 * utfall + budget",#N/A,FALSE,"T-0298";"5 * bolag",#N/A,FALSE,"T-0298";"Unibank, utfall alla",#N/A,FALSE,"T-0298";#N/A,#N/A,FALSE,"Koncernskulder";#N/A,#N/A,FALSE,"Koncernfakturering"}</definedName>
    <definedName name="as" localSheetId="37" hidden="1">{"5 * utfall + budget",#N/A,FALSE,"T-0298";"5 * bolag",#N/A,FALSE,"T-0298";"Unibank, utfall alla",#N/A,FALSE,"T-0298";#N/A,#N/A,FALSE,"Koncernskulder";#N/A,#N/A,FALSE,"Koncernfakturering"}</definedName>
    <definedName name="as" localSheetId="7" hidden="1">{"5 * utfall + budget",#N/A,FALSE,"T-0298";"5 * bolag",#N/A,FALSE,"T-0298";"Unibank, utfall alla",#N/A,FALSE,"T-0298";#N/A,#N/A,FALSE,"Koncernskulder";#N/A,#N/A,FALSE,"Koncernfakturering"}</definedName>
    <definedName name="as" localSheetId="8" hidden="1">{"5 * utfall + budget",#N/A,FALSE,"T-0298";"5 * bolag",#N/A,FALSE,"T-0298";"Unibank, utfall alla",#N/A,FALSE,"T-0298";#N/A,#N/A,FALSE,"Koncernskulder";#N/A,#N/A,FALSE,"Koncernfakturering"}</definedName>
    <definedName name="as" localSheetId="6" hidden="1">{"5 * utfall + budget",#N/A,FALSE,"T-0298";"5 * bolag",#N/A,FALSE,"T-0298";"Unibank, utfall alla",#N/A,FALSE,"T-0298";#N/A,#N/A,FALSE,"Koncernskulder";#N/A,#N/A,FALSE,"Koncernfakturering"}</definedName>
    <definedName name="as" localSheetId="40" hidden="1">{"5 * utfall + budget",#N/A,FALSE,"T-0298";"5 * bolag",#N/A,FALSE,"T-0298";"Unibank, utfall alla",#N/A,FALSE,"T-0298";#N/A,#N/A,FALSE,"Koncernskulder";#N/A,#N/A,FALSE,"Koncernfakturering"}</definedName>
    <definedName name="as" localSheetId="9" hidden="1">{"5 * utfall + budget",#N/A,FALSE,"T-0298";"5 * bolag",#N/A,FALSE,"T-0298";"Unibank, utfall alla",#N/A,FALSE,"T-0298";#N/A,#N/A,FALSE,"Koncernskulder";#N/A,#N/A,FALSE,"Koncernfakturering"}</definedName>
    <definedName name="as" localSheetId="38" hidden="1">{"5 * utfall + budget",#N/A,FALSE,"T-0298";"5 * bolag",#N/A,FALSE,"T-0298";"Unibank, utfall alla",#N/A,FALSE,"T-0298";#N/A,#N/A,FALSE,"Koncernskulder";#N/A,#N/A,FALSE,"Koncernfakturering"}</definedName>
    <definedName name="as" localSheetId="34" hidden="1">{"5 * utfall + budget",#N/A,FALSE,"T-0298";"5 * bolag",#N/A,FALSE,"T-0298";"Unibank, utfall alla",#N/A,FALSE,"T-0298";#N/A,#N/A,FALSE,"Koncernskulder";#N/A,#N/A,FALSE,"Koncernfakturering"}</definedName>
    <definedName name="as" hidden="1">{"5 * utfall + budget",#N/A,FALSE,"T-0298";"5 * bolag",#N/A,FALSE,"T-0298";"Unibank, utfall alla",#N/A,FALSE,"T-0298";#N/A,#N/A,FALSE,"Koncernskulder";#N/A,#N/A,FALSE,"Koncernfakturering"}</definedName>
    <definedName name="asset" localSheetId="39">#REF!</definedName>
    <definedName name="asset" localSheetId="18">#REF!</definedName>
    <definedName name="asset" localSheetId="12">#REF!</definedName>
    <definedName name="asset" localSheetId="33">#REF!</definedName>
    <definedName name="asset" localSheetId="32">#REF!</definedName>
    <definedName name="asset" localSheetId="52">#REF!</definedName>
    <definedName name="asset" localSheetId="35">#REF!</definedName>
    <definedName name="asset" localSheetId="36">#REF!</definedName>
    <definedName name="asset" localSheetId="55">#REF!</definedName>
    <definedName name="asset" localSheetId="4">#REF!</definedName>
    <definedName name="asset" localSheetId="16">#REF!</definedName>
    <definedName name="asset" localSheetId="29">#REF!</definedName>
    <definedName name="asset" localSheetId="53">#REF!</definedName>
    <definedName name="asset" localSheetId="37">#REF!</definedName>
    <definedName name="asset" localSheetId="7">#REF!</definedName>
    <definedName name="asset" localSheetId="8">#REF!</definedName>
    <definedName name="asset" localSheetId="6">#REF!</definedName>
    <definedName name="asset" localSheetId="9">#REF!</definedName>
    <definedName name="asset" localSheetId="34">#REF!</definedName>
    <definedName name="asset">#REF!</definedName>
    <definedName name="asset1" localSheetId="39">#REF!</definedName>
    <definedName name="asset1" localSheetId="18">#REF!</definedName>
    <definedName name="asset1" localSheetId="12">#REF!</definedName>
    <definedName name="asset1" localSheetId="33">#REF!</definedName>
    <definedName name="asset1" localSheetId="32">#REF!</definedName>
    <definedName name="asset1" localSheetId="52">#REF!</definedName>
    <definedName name="asset1" localSheetId="35">#REF!</definedName>
    <definedName name="asset1" localSheetId="36">#REF!</definedName>
    <definedName name="asset1" localSheetId="55">#REF!</definedName>
    <definedName name="asset1" localSheetId="4">#REF!</definedName>
    <definedName name="asset1" localSheetId="16">#REF!</definedName>
    <definedName name="asset1" localSheetId="29">#REF!</definedName>
    <definedName name="asset1" localSheetId="53">#REF!</definedName>
    <definedName name="asset1" localSheetId="37">#REF!</definedName>
    <definedName name="asset1" localSheetId="7">#REF!</definedName>
    <definedName name="asset1" localSheetId="8">#REF!</definedName>
    <definedName name="asset1" localSheetId="6">#REF!</definedName>
    <definedName name="asset1" localSheetId="9">#REF!</definedName>
    <definedName name="asset1" localSheetId="34">#REF!</definedName>
    <definedName name="asset1">#REF!</definedName>
    <definedName name="aum" localSheetId="39">#REF!</definedName>
    <definedName name="aum" localSheetId="18">#REF!</definedName>
    <definedName name="aum" localSheetId="12">#REF!</definedName>
    <definedName name="aum" localSheetId="33">#REF!</definedName>
    <definedName name="aum" localSheetId="32">#REF!</definedName>
    <definedName name="aum" localSheetId="52">#REF!</definedName>
    <definedName name="aum" localSheetId="35">#REF!</definedName>
    <definedName name="aum" localSheetId="36">#REF!</definedName>
    <definedName name="aum" localSheetId="55">#REF!</definedName>
    <definedName name="aum" localSheetId="4">#REF!</definedName>
    <definedName name="aum" localSheetId="16">#REF!</definedName>
    <definedName name="aum" localSheetId="29">#REF!</definedName>
    <definedName name="aum" localSheetId="53">#REF!</definedName>
    <definedName name="aum" localSheetId="37">#REF!</definedName>
    <definedName name="aum" localSheetId="7">#REF!</definedName>
    <definedName name="aum" localSheetId="8">#REF!</definedName>
    <definedName name="aum" localSheetId="6">#REF!</definedName>
    <definedName name="aum" localSheetId="9">#REF!</definedName>
    <definedName name="aum" localSheetId="34">#REF!</definedName>
    <definedName name="aum">#REF!</definedName>
    <definedName name="AUMs" localSheetId="39">#REF!</definedName>
    <definedName name="AUMs" localSheetId="18">#REF!</definedName>
    <definedName name="AUMs" localSheetId="12">#REF!</definedName>
    <definedName name="AUMs" localSheetId="33">#REF!</definedName>
    <definedName name="AUMs" localSheetId="32">#REF!</definedName>
    <definedName name="AUMs" localSheetId="52">#REF!</definedName>
    <definedName name="AUMs" localSheetId="35">#REF!</definedName>
    <definedName name="AUMs" localSheetId="36">#REF!</definedName>
    <definedName name="AUMs" localSheetId="55">#REF!</definedName>
    <definedName name="AUMs" localSheetId="4">#REF!</definedName>
    <definedName name="AUMs" localSheetId="16">#REF!</definedName>
    <definedName name="AUMs" localSheetId="29">#REF!</definedName>
    <definedName name="AUMs" localSheetId="53">#REF!</definedName>
    <definedName name="AUMs" localSheetId="37">#REF!</definedName>
    <definedName name="AUMs" localSheetId="7">#REF!</definedName>
    <definedName name="AUMs" localSheetId="8">#REF!</definedName>
    <definedName name="AUMs" localSheetId="6">#REF!</definedName>
    <definedName name="AUMs" localSheetId="9">#REF!</definedName>
    <definedName name="AUMs" localSheetId="34">#REF!</definedName>
    <definedName name="AUMs">#REF!</definedName>
    <definedName name="balance" localSheetId="39">#REF!</definedName>
    <definedName name="balance" localSheetId="18">#REF!</definedName>
    <definedName name="balance" localSheetId="12">#REF!</definedName>
    <definedName name="balance" localSheetId="33">#REF!</definedName>
    <definedName name="balance" localSheetId="32">#REF!</definedName>
    <definedName name="balance" localSheetId="52">#REF!</definedName>
    <definedName name="balance" localSheetId="35">#REF!</definedName>
    <definedName name="balance" localSheetId="36">#REF!</definedName>
    <definedName name="balance" localSheetId="55">#REF!</definedName>
    <definedName name="balance" localSheetId="4">#REF!</definedName>
    <definedName name="balance" localSheetId="16">#REF!</definedName>
    <definedName name="balance" localSheetId="29">#REF!</definedName>
    <definedName name="balance" localSheetId="53">#REF!</definedName>
    <definedName name="balance" localSheetId="37">#REF!</definedName>
    <definedName name="balance" localSheetId="7">#REF!</definedName>
    <definedName name="balance" localSheetId="8">#REF!</definedName>
    <definedName name="balance" localSheetId="6">#REF!</definedName>
    <definedName name="balance" localSheetId="9">#REF!</definedName>
    <definedName name="balance" localSheetId="34">#REF!</definedName>
    <definedName name="balance">#REF!</definedName>
    <definedName name="Balance_sheet__end_of_period" localSheetId="39">#REF!</definedName>
    <definedName name="Balance_sheet__end_of_period" localSheetId="18">#REF!</definedName>
    <definedName name="Balance_sheet__end_of_period" localSheetId="12">#REF!</definedName>
    <definedName name="Balance_sheet__end_of_period" localSheetId="33">#REF!</definedName>
    <definedName name="Balance_sheet__end_of_period" localSheetId="32">#REF!</definedName>
    <definedName name="Balance_sheet__end_of_period" localSheetId="52">#REF!</definedName>
    <definedName name="Balance_sheet__end_of_period" localSheetId="35">#REF!</definedName>
    <definedName name="Balance_sheet__end_of_period" localSheetId="36">#REF!</definedName>
    <definedName name="Balance_sheet__end_of_period" localSheetId="55">#REF!</definedName>
    <definedName name="Balance_sheet__end_of_period" localSheetId="4">#REF!</definedName>
    <definedName name="Balance_sheet__end_of_period" localSheetId="16">#REF!</definedName>
    <definedName name="Balance_sheet__end_of_period" localSheetId="29">#REF!</definedName>
    <definedName name="Balance_sheet__end_of_period" localSheetId="53">#REF!</definedName>
    <definedName name="Balance_sheet__end_of_period" localSheetId="37">#REF!</definedName>
    <definedName name="Balance_sheet__end_of_period" localSheetId="7">#REF!</definedName>
    <definedName name="Balance_sheet__end_of_period" localSheetId="8">#REF!</definedName>
    <definedName name="Balance_sheet__end_of_period" localSheetId="6">#REF!</definedName>
    <definedName name="Balance_sheet__end_of_period" localSheetId="9">#REF!</definedName>
    <definedName name="Balance_sheet__end_of_period" localSheetId="34">#REF!</definedName>
    <definedName name="Balance_sheet__end_of_period">#REF!</definedName>
    <definedName name="balancesheet" localSheetId="39">#REF!</definedName>
    <definedName name="balancesheet" localSheetId="18">#REF!</definedName>
    <definedName name="balancesheet" localSheetId="12">#REF!</definedName>
    <definedName name="balancesheet" localSheetId="33">#REF!</definedName>
    <definedName name="balancesheet" localSheetId="32">#REF!</definedName>
    <definedName name="balancesheet" localSheetId="52">#REF!</definedName>
    <definedName name="balancesheet" localSheetId="35">#REF!</definedName>
    <definedName name="balancesheet" localSheetId="36">#REF!</definedName>
    <definedName name="balancesheet" localSheetId="55">#REF!</definedName>
    <definedName name="balancesheet" localSheetId="4">#REF!</definedName>
    <definedName name="balancesheet" localSheetId="16">#REF!</definedName>
    <definedName name="balancesheet" localSheetId="29">#REF!</definedName>
    <definedName name="balancesheet" localSheetId="53">#REF!</definedName>
    <definedName name="balancesheet" localSheetId="37">#REF!</definedName>
    <definedName name="balancesheet" localSheetId="7">#REF!</definedName>
    <definedName name="balancesheet" localSheetId="8">#REF!</definedName>
    <definedName name="balancesheet" localSheetId="6">#REF!</definedName>
    <definedName name="balancesheet" localSheetId="9">#REF!</definedName>
    <definedName name="balancesheet" localSheetId="34">#REF!</definedName>
    <definedName name="balancesheet">#REF!</definedName>
    <definedName name="bankBaltics" localSheetId="39">#REF!</definedName>
    <definedName name="bankBaltics" localSheetId="18">#REF!</definedName>
    <definedName name="bankBaltics" localSheetId="12">#REF!</definedName>
    <definedName name="bankBaltics" localSheetId="33">#REF!</definedName>
    <definedName name="bankBaltics" localSheetId="32">#REF!</definedName>
    <definedName name="bankBaltics" localSheetId="52">#REF!</definedName>
    <definedName name="bankBaltics" localSheetId="35">#REF!</definedName>
    <definedName name="bankBaltics" localSheetId="36">#REF!</definedName>
    <definedName name="bankBaltics" localSheetId="55">#REF!</definedName>
    <definedName name="bankBaltics" localSheetId="4">#REF!</definedName>
    <definedName name="bankBaltics" localSheetId="16">#REF!</definedName>
    <definedName name="bankBaltics" localSheetId="29">#REF!</definedName>
    <definedName name="bankBaltics" localSheetId="53">#REF!</definedName>
    <definedName name="bankBaltics" localSheetId="37">#REF!</definedName>
    <definedName name="bankBaltics" localSheetId="7">#REF!</definedName>
    <definedName name="bankBaltics" localSheetId="8">#REF!</definedName>
    <definedName name="bankBaltics" localSheetId="6">#REF!</definedName>
    <definedName name="bankBaltics" localSheetId="9">#REF!</definedName>
    <definedName name="bankBaltics" localSheetId="34">#REF!</definedName>
    <definedName name="bankBaltics">#REF!</definedName>
    <definedName name="bankingRussia" localSheetId="39">#REF!</definedName>
    <definedName name="bankingRussia" localSheetId="18">#REF!</definedName>
    <definedName name="bankingRussia" localSheetId="12">#REF!</definedName>
    <definedName name="bankingRussia" localSheetId="33">#REF!</definedName>
    <definedName name="bankingRussia" localSheetId="32">#REF!</definedName>
    <definedName name="bankingRussia" localSheetId="52">#REF!</definedName>
    <definedName name="bankingRussia" localSheetId="35">#REF!</definedName>
    <definedName name="bankingRussia" localSheetId="36">#REF!</definedName>
    <definedName name="bankingRussia" localSheetId="55">#REF!</definedName>
    <definedName name="bankingRussia" localSheetId="4">#REF!</definedName>
    <definedName name="bankingRussia" localSheetId="16">#REF!</definedName>
    <definedName name="bankingRussia" localSheetId="29">#REF!</definedName>
    <definedName name="bankingRussia" localSheetId="53">#REF!</definedName>
    <definedName name="bankingRussia" localSheetId="37">#REF!</definedName>
    <definedName name="bankingRussia" localSheetId="7">#REF!</definedName>
    <definedName name="bankingRussia" localSheetId="8">#REF!</definedName>
    <definedName name="bankingRussia" localSheetId="6">#REF!</definedName>
    <definedName name="bankingRussia" localSheetId="9">#REF!</definedName>
    <definedName name="bankingRussia" localSheetId="34">#REF!</definedName>
    <definedName name="bankingRussia">#REF!</definedName>
    <definedName name="bankPoland" localSheetId="39">#REF!</definedName>
    <definedName name="bankPoland" localSheetId="18">#REF!</definedName>
    <definedName name="bankPoland" localSheetId="12">#REF!</definedName>
    <definedName name="bankPoland" localSheetId="33">#REF!</definedName>
    <definedName name="bankPoland" localSheetId="32">#REF!</definedName>
    <definedName name="bankPoland" localSheetId="52">#REF!</definedName>
    <definedName name="bankPoland" localSheetId="35">#REF!</definedName>
    <definedName name="bankPoland" localSheetId="36">#REF!</definedName>
    <definedName name="bankPoland" localSheetId="55">#REF!</definedName>
    <definedName name="bankPoland" localSheetId="4">#REF!</definedName>
    <definedName name="bankPoland" localSheetId="16">#REF!</definedName>
    <definedName name="bankPoland" localSheetId="29">#REF!</definedName>
    <definedName name="bankPoland" localSheetId="53">#REF!</definedName>
    <definedName name="bankPoland" localSheetId="37">#REF!</definedName>
    <definedName name="bankPoland" localSheetId="7">#REF!</definedName>
    <definedName name="bankPoland" localSheetId="8">#REF!</definedName>
    <definedName name="bankPoland" localSheetId="6">#REF!</definedName>
    <definedName name="bankPoland" localSheetId="9">#REF!</definedName>
    <definedName name="bankPoland" localSheetId="34">#REF!</definedName>
    <definedName name="bankPoland">#REF!</definedName>
    <definedName name="BAtable" localSheetId="39">#REF!</definedName>
    <definedName name="BAtable" localSheetId="18">#REF!</definedName>
    <definedName name="BAtable" localSheetId="12">#REF!</definedName>
    <definedName name="BAtable" localSheetId="33">#REF!</definedName>
    <definedName name="BAtable" localSheetId="32">#REF!</definedName>
    <definedName name="BAtable" localSheetId="52">#REF!</definedName>
    <definedName name="BAtable" localSheetId="35">#REF!</definedName>
    <definedName name="BAtable" localSheetId="36">#REF!</definedName>
    <definedName name="BAtable" localSheetId="55">#REF!</definedName>
    <definedName name="BAtable" localSheetId="4">#REF!</definedName>
    <definedName name="BAtable" localSheetId="16">#REF!</definedName>
    <definedName name="BAtable" localSheetId="29">#REF!</definedName>
    <definedName name="BAtable" localSheetId="53">#REF!</definedName>
    <definedName name="BAtable" localSheetId="37">#REF!</definedName>
    <definedName name="BAtable" localSheetId="7">#REF!</definedName>
    <definedName name="BAtable" localSheetId="8">#REF!</definedName>
    <definedName name="BAtable" localSheetId="6">#REF!</definedName>
    <definedName name="BAtable" localSheetId="9">#REF!</definedName>
    <definedName name="BAtable" localSheetId="34">#REF!</definedName>
    <definedName name="BAtable">#REF!</definedName>
    <definedName name="BB" localSheetId="39">[14]Försäkringar!$AD$2</definedName>
    <definedName name="BB" localSheetId="33">[14]Försäkringar!$AD$2</definedName>
    <definedName name="BB" localSheetId="32">[14]Försäkringar!$AD$2</definedName>
    <definedName name="BB" localSheetId="52">[14]Försäkringar!$AD$2</definedName>
    <definedName name="BB" localSheetId="35">[14]Försäkringar!$AD$2</definedName>
    <definedName name="BB" localSheetId="36">[15]Försäkringar!$AD$2</definedName>
    <definedName name="BB" localSheetId="55">[16]Försäkringar!$AD$2</definedName>
    <definedName name="BB" localSheetId="29">[14]Försäkringar!$AD$2</definedName>
    <definedName name="BB" localSheetId="53">[17]Försäkringar!$AD$2</definedName>
    <definedName name="BB" localSheetId="7">[18]Försäkringar!$AD$2</definedName>
    <definedName name="BB" localSheetId="8">[18]Försäkringar!$AD$2</definedName>
    <definedName name="BB" localSheetId="6">[18]Försäkringar!$AD$2</definedName>
    <definedName name="BB" localSheetId="34">[14]Försäkringar!$AD$2</definedName>
    <definedName name="BB">[19]Försäkringar!$AD$2</definedName>
    <definedName name="Bol" localSheetId="39">'[14]Konto koncern'!$A$6:$A$337</definedName>
    <definedName name="Bol" localSheetId="33">'[14]Konto koncern'!$A$6:$A$337</definedName>
    <definedName name="Bol" localSheetId="32">'[14]Konto koncern'!$A$6:$A$337</definedName>
    <definedName name="Bol" localSheetId="52">'[14]Konto koncern'!$A$6:$A$337</definedName>
    <definedName name="Bol" localSheetId="35">'[14]Konto koncern'!$A$6:$A$337</definedName>
    <definedName name="Bol" localSheetId="36">'[15]Konto koncern'!$A$6:$A$337</definedName>
    <definedName name="Bol" localSheetId="55">'[16]Konto koncern'!$A$6:$A$337</definedName>
    <definedName name="Bol" localSheetId="29">'[14]Konto koncern'!$A$6:$A$337</definedName>
    <definedName name="Bol" localSheetId="53">'[17]Konto koncern'!$A$6:$A$337</definedName>
    <definedName name="Bol" localSheetId="7">'[18]Konto koncern'!$A$6:$A$337</definedName>
    <definedName name="Bol" localSheetId="8">'[18]Konto koncern'!$A$6:$A$337</definedName>
    <definedName name="Bol" localSheetId="6">'[18]Konto koncern'!$A$6:$A$337</definedName>
    <definedName name="Bol" localSheetId="34">'[14]Konto koncern'!$A$6:$A$337</definedName>
    <definedName name="Bol">'[19]Konto koncern'!$A$6:$A$337</definedName>
    <definedName name="BPS" localSheetId="39">OFFSET([20]Chart!$Z$11,1,0,COUNTA([20]Chart!$Z$11:$Z$38)-1,1)</definedName>
    <definedName name="BPS" localSheetId="33">OFFSET([21]Chart!$Z$11,1,0,COUNTA([21]Chart!$Z$11:$Z$38)-1,1)</definedName>
    <definedName name="BPS" localSheetId="32">OFFSET([21]Chart!$Z$11,1,0,COUNTA([21]Chart!$Z$11:$Z$38)-1,1)</definedName>
    <definedName name="BPS" localSheetId="52">OFFSET([20]Chart!$Z$11,1,0,COUNTA([20]Chart!$Z$11:$Z$38)-1,1)</definedName>
    <definedName name="BPS" localSheetId="35">OFFSET([21]Chart!$Z$11,1,0,COUNTA([21]Chart!$Z$11:$Z$38)-1,1)</definedName>
    <definedName name="BPS" localSheetId="36">OFFSET([22]Chart!$Z$11,1,0,COUNTA([22]Chart!$Z$11:$Z$38)-1,1)</definedName>
    <definedName name="BPS" localSheetId="55">OFFSET([23]Chart!$Z$11,1,0,COUNTA([23]Chart!$Z$11:$Z$38)-1,1)</definedName>
    <definedName name="BPS" localSheetId="29">OFFSET([21]Chart!$Z$11,1,0,COUNTA([21]Chart!$Z$11:$Z$38)-1,1)</definedName>
    <definedName name="BPS" localSheetId="53">OFFSET([21]Chart!$Z$11,1,0,COUNTA([21]Chart!$Z$11:$Z$38)-1,1)</definedName>
    <definedName name="BPS" localSheetId="7">OFFSET([24]Chart!$Z$11,1,0,COUNTA([24]Chart!$Z$11:$Z$38)-1,1)</definedName>
    <definedName name="BPS" localSheetId="8">OFFSET([24]Chart!$Z$11,1,0,COUNTA([24]Chart!$Z$11:$Z$38)-1,1)</definedName>
    <definedName name="BPS" localSheetId="6">OFFSET([24]Chart!$Z$11,1,0,COUNTA([24]Chart!$Z$11:$Z$38)-1,1)</definedName>
    <definedName name="BPS" localSheetId="34">OFFSET([21]Chart!$Z$11,1,0,COUNTA([21]Chart!$Z$11:$Z$38)-1,1)</definedName>
    <definedName name="BPS">OFFSET([25]Chart!$Z$11,1,0,COUNTA([25]Chart!$Z$11:$Z$38)-1,1)</definedName>
    <definedName name="BPSVerticalchart" localSheetId="39">IF([20]Chart!$AG$16=1,OFFSET([20]Chart!$Z$11,1,0,COUNTA([20]Chart!$Z$11:$Z$33)-1,1),IF([20]Chart!$AG$16=2,OFFSET([20]Chart!$Z$11,1,0,COUNTA([20]Chart!$Z$11:$Z$38)-1,1),IF([20]Chart!$AG$16=3,OFFSET([20]Chart!$Z$11,1,0,COUNTA([20]Chart!$Z$11:$Z$21)-1,1),IF([20]Chart!$AG$16=4,OFFSET([20]Chart!$Z$11,1,0,COUNTA([20]Chart!$Z$11:$Z$28)-1,1)))))</definedName>
    <definedName name="BPSVerticalchart" localSheetId="33">IF([21]Chart!$AG$16=1,OFFSET([21]Chart!$Z$11,1,0,COUNTA([21]Chart!$Z$11:$Z$33)-1,1),IF([21]Chart!$AG$16=2,OFFSET([21]Chart!$Z$11,1,0,COUNTA([21]Chart!$Z$11:$Z$38)-1,1),IF([21]Chart!$AG$16=3,OFFSET([21]Chart!$Z$11,1,0,COUNTA([21]Chart!$Z$11:$Z$21)-1,1),IF([21]Chart!$AG$16=4,OFFSET([21]Chart!$Z$11,1,0,COUNTA([21]Chart!$Z$11:$Z$28)-1,1)))))</definedName>
    <definedName name="BPSVerticalchart" localSheetId="32">IF([21]Chart!$AG$16=1,OFFSET([21]Chart!$Z$11,1,0,COUNTA([21]Chart!$Z$11:$Z$33)-1,1),IF([21]Chart!$AG$16=2,OFFSET([21]Chart!$Z$11,1,0,COUNTA([21]Chart!$Z$11:$Z$38)-1,1),IF([21]Chart!$AG$16=3,OFFSET([21]Chart!$Z$11,1,0,COUNTA([21]Chart!$Z$11:$Z$21)-1,1),IF([21]Chart!$AG$16=4,OFFSET([21]Chart!$Z$11,1,0,COUNTA([21]Chart!$Z$11:$Z$28)-1,1)))))</definedName>
    <definedName name="BPSVerticalchart" localSheetId="52">IF([20]Chart!$AG$16=1,OFFSET([20]Chart!$Z$11,1,0,COUNTA([20]Chart!$Z$11:$Z$33)-1,1),IF([20]Chart!$AG$16=2,OFFSET([20]Chart!$Z$11,1,0,COUNTA([20]Chart!$Z$11:$Z$38)-1,1),IF([20]Chart!$AG$16=3,OFFSET([20]Chart!$Z$11,1,0,COUNTA([20]Chart!$Z$11:$Z$21)-1,1),IF([20]Chart!$AG$16=4,OFFSET([20]Chart!$Z$11,1,0,COUNTA([20]Chart!$Z$11:$Z$28)-1,1)))))</definedName>
    <definedName name="BPSVerticalchart" localSheetId="35">IF([21]Chart!$AG$16=1,OFFSET([21]Chart!$Z$11,1,0,COUNTA([21]Chart!$Z$11:$Z$33)-1,1),IF([21]Chart!$AG$16=2,OFFSET([21]Chart!$Z$11,1,0,COUNTA([21]Chart!$Z$11:$Z$38)-1,1),IF([21]Chart!$AG$16=3,OFFSET([21]Chart!$Z$11,1,0,COUNTA([21]Chart!$Z$11:$Z$21)-1,1),IF([21]Chart!$AG$16=4,OFFSET([21]Chart!$Z$11,1,0,COUNTA([21]Chart!$Z$11:$Z$28)-1,1)))))</definedName>
    <definedName name="BPSVerticalchart" localSheetId="36">IF([22]Chart!$AG$16=1,OFFSET([22]Chart!$Z$11,1,0,COUNTA([22]Chart!$Z$11:$Z$33)-1,1),IF([22]Chart!$AG$16=2,OFFSET([22]Chart!$Z$11,1,0,COUNTA([22]Chart!$Z$11:$Z$38)-1,1),IF([22]Chart!$AG$16=3,OFFSET([22]Chart!$Z$11,1,0,COUNTA([22]Chart!$Z$11:$Z$21)-1,1),IF([22]Chart!$AG$16=4,OFFSET([22]Chart!$Z$11,1,0,COUNTA([22]Chart!$Z$11:$Z$28)-1,1)))))</definedName>
    <definedName name="BPSVerticalchart" localSheetId="55">IF([23]Chart!$AG$16=1,OFFSET([23]Chart!$Z$11,1,0,COUNTA([23]Chart!$Z$11:$Z$33)-1,1),IF([23]Chart!$AG$16=2,OFFSET([23]Chart!$Z$11,1,0,COUNTA([23]Chart!$Z$11:$Z$38)-1,1),IF([23]Chart!$AG$16=3,OFFSET([23]Chart!$Z$11,1,0,COUNTA([23]Chart!$Z$11:$Z$21)-1,1),IF([23]Chart!$AG$16=4,OFFSET([23]Chart!$Z$11,1,0,COUNTA([23]Chart!$Z$11:$Z$28)-1,1)))))</definedName>
    <definedName name="BPSVerticalchart" localSheetId="29">IF([21]Chart!$AG$16=1,OFFSET([21]Chart!$Z$11,1,0,COUNTA([21]Chart!$Z$11:$Z$33)-1,1),IF([21]Chart!$AG$16=2,OFFSET([21]Chart!$Z$11,1,0,COUNTA([21]Chart!$Z$11:$Z$38)-1,1),IF([21]Chart!$AG$16=3,OFFSET([21]Chart!$Z$11,1,0,COUNTA([21]Chart!$Z$11:$Z$21)-1,1),IF([21]Chart!$AG$16=4,OFFSET([21]Chart!$Z$11,1,0,COUNTA([21]Chart!$Z$11:$Z$28)-1,1)))))</definedName>
    <definedName name="BPSVerticalchart" localSheetId="53">IF([21]Chart!$AG$16=1,OFFSET([21]Chart!$Z$11,1,0,COUNTA([21]Chart!$Z$11:$Z$33)-1,1),IF([21]Chart!$AG$16=2,OFFSET([21]Chart!$Z$11,1,0,COUNTA([21]Chart!$Z$11:$Z$38)-1,1),IF([21]Chart!$AG$16=3,OFFSET([21]Chart!$Z$11,1,0,COUNTA([21]Chart!$Z$11:$Z$21)-1,1),IF([21]Chart!$AG$16=4,OFFSET([21]Chart!$Z$11,1,0,COUNTA([21]Chart!$Z$11:$Z$28)-1,1)))))</definedName>
    <definedName name="BPSVerticalchart" localSheetId="7">IF([24]Chart!$AG$16=1,OFFSET([24]Chart!$Z$11,1,0,COUNTA([24]Chart!$Z$11:$Z$33)-1,1),IF([24]Chart!$AG$16=2,OFFSET([24]Chart!$Z$11,1,0,COUNTA([24]Chart!$Z$11:$Z$38)-1,1),IF([24]Chart!$AG$16=3,OFFSET([24]Chart!$Z$11,1,0,COUNTA([24]Chart!$Z$11:$Z$21)-1,1),IF([24]Chart!$AG$16=4,OFFSET([24]Chart!$Z$11,1,0,COUNTA([24]Chart!$Z$11:$Z$28)-1,1)))))</definedName>
    <definedName name="BPSVerticalchart" localSheetId="8">IF([24]Chart!$AG$16=1,OFFSET([24]Chart!$Z$11,1,0,COUNTA([24]Chart!$Z$11:$Z$33)-1,1),IF([24]Chart!$AG$16=2,OFFSET([24]Chart!$Z$11,1,0,COUNTA([24]Chart!$Z$11:$Z$38)-1,1),IF([24]Chart!$AG$16=3,OFFSET([24]Chart!$Z$11,1,0,COUNTA([24]Chart!$Z$11:$Z$21)-1,1),IF([24]Chart!$AG$16=4,OFFSET([24]Chart!$Z$11,1,0,COUNTA([24]Chart!$Z$11:$Z$28)-1,1)))))</definedName>
    <definedName name="BPSVerticalchart" localSheetId="6">IF([24]Chart!$AG$16=1,OFFSET([24]Chart!$Z$11,1,0,COUNTA([24]Chart!$Z$11:$Z$33)-1,1),IF([24]Chart!$AG$16=2,OFFSET([24]Chart!$Z$11,1,0,COUNTA([24]Chart!$Z$11:$Z$38)-1,1),IF([24]Chart!$AG$16=3,OFFSET([24]Chart!$Z$11,1,0,COUNTA([24]Chart!$Z$11:$Z$21)-1,1),IF([24]Chart!$AG$16=4,OFFSET([24]Chart!$Z$11,1,0,COUNTA([24]Chart!$Z$11:$Z$28)-1,1)))))</definedName>
    <definedName name="BPSVerticalchart" localSheetId="34">IF([21]Chart!$AG$16=1,OFFSET([21]Chart!$Z$11,1,0,COUNTA([21]Chart!$Z$11:$Z$33)-1,1),IF([21]Chart!$AG$16=2,OFFSET([21]Chart!$Z$11,1,0,COUNTA([21]Chart!$Z$11:$Z$38)-1,1),IF([21]Chart!$AG$16=3,OFFSET([21]Chart!$Z$11,1,0,COUNTA([21]Chart!$Z$11:$Z$21)-1,1),IF([21]Chart!$AG$16=4,OFFSET([21]Chart!$Z$11,1,0,COUNTA([21]Chart!$Z$11:$Z$28)-1,1)))))</definedName>
    <definedName name="BPSVerticalchart">IF([25]Chart!$AG$16=1,OFFSET([25]Chart!$Z$11,1,0,COUNTA([25]Chart!$Z$11:$Z$33)-1,1),IF([25]Chart!$AG$16=2,OFFSET([25]Chart!$Z$11,1,0,COUNTA([25]Chart!$Z$11:$Z$38)-1,1),IF([25]Chart!$AG$16=3,OFFSET([25]Chart!$Z$11,1,0,COUNTA([25]Chart!$Z$11:$Z$21)-1,1),IF([25]Chart!$AG$16=4,OFFSET([25]Chart!$Z$11,1,0,COUNTA([25]Chart!$Z$11:$Z$28)-1,1)))))</definedName>
    <definedName name="business" localSheetId="39">#REF!</definedName>
    <definedName name="business" localSheetId="18">#REF!</definedName>
    <definedName name="business" localSheetId="12">#REF!</definedName>
    <definedName name="business" localSheetId="33">#REF!</definedName>
    <definedName name="business" localSheetId="32">#REF!</definedName>
    <definedName name="business" localSheetId="52">#REF!</definedName>
    <definedName name="business" localSheetId="35">#REF!</definedName>
    <definedName name="business" localSheetId="36">#REF!</definedName>
    <definedName name="business" localSheetId="55">#REF!</definedName>
    <definedName name="business" localSheetId="4">#REF!</definedName>
    <definedName name="business" localSheetId="16">#REF!</definedName>
    <definedName name="business" localSheetId="29">#REF!</definedName>
    <definedName name="business" localSheetId="53">#REF!</definedName>
    <definedName name="business" localSheetId="37">#REF!</definedName>
    <definedName name="business" localSheetId="7">#REF!</definedName>
    <definedName name="business" localSheetId="8">#REF!</definedName>
    <definedName name="business" localSheetId="6">#REF!</definedName>
    <definedName name="business" localSheetId="9">#REF!</definedName>
    <definedName name="business" localSheetId="34">#REF!</definedName>
    <definedName name="business">#REF!</definedName>
    <definedName name="cap.adequacy" localSheetId="39">#REF!</definedName>
    <definedName name="cap.adequacy" localSheetId="18">#REF!</definedName>
    <definedName name="cap.adequacy" localSheetId="12">#REF!</definedName>
    <definedName name="cap.adequacy" localSheetId="33">#REF!</definedName>
    <definedName name="cap.adequacy" localSheetId="32">#REF!</definedName>
    <definedName name="cap.adequacy" localSheetId="52">#REF!</definedName>
    <definedName name="cap.adequacy" localSheetId="35">#REF!</definedName>
    <definedName name="cap.adequacy" localSheetId="36">#REF!</definedName>
    <definedName name="cap.adequacy" localSheetId="55">#REF!</definedName>
    <definedName name="cap.adequacy" localSheetId="4">#REF!</definedName>
    <definedName name="cap.adequacy" localSheetId="16">#REF!</definedName>
    <definedName name="cap.adequacy" localSheetId="29">#REF!</definedName>
    <definedName name="cap.adequacy" localSheetId="53">#REF!</definedName>
    <definedName name="cap.adequacy" localSheetId="37">#REF!</definedName>
    <definedName name="cap.adequacy" localSheetId="7">#REF!</definedName>
    <definedName name="cap.adequacy" localSheetId="8">#REF!</definedName>
    <definedName name="cap.adequacy" localSheetId="6">#REF!</definedName>
    <definedName name="cap.adequacy" localSheetId="9">#REF!</definedName>
    <definedName name="cap.adequacy" localSheetId="34">#REF!</definedName>
    <definedName name="cap.adequacy">#REF!</definedName>
    <definedName name="Capital_adequacy" localSheetId="39">#REF!</definedName>
    <definedName name="Capital_adequacy" localSheetId="18">#REF!</definedName>
    <definedName name="Capital_adequacy" localSheetId="12">#REF!</definedName>
    <definedName name="Capital_adequacy" localSheetId="33">#REF!</definedName>
    <definedName name="Capital_adequacy" localSheetId="32">#REF!</definedName>
    <definedName name="Capital_adequacy" localSheetId="52">#REF!</definedName>
    <definedName name="Capital_adequacy" localSheetId="35">#REF!</definedName>
    <definedName name="Capital_adequacy" localSheetId="36">#REF!</definedName>
    <definedName name="Capital_adequacy" localSheetId="55">#REF!</definedName>
    <definedName name="Capital_adequacy" localSheetId="4">#REF!</definedName>
    <definedName name="Capital_adequacy" localSheetId="16">#REF!</definedName>
    <definedName name="Capital_adequacy" localSheetId="29">#REF!</definedName>
    <definedName name="Capital_adequacy" localSheetId="53">#REF!</definedName>
    <definedName name="Capital_adequacy" localSheetId="37">#REF!</definedName>
    <definedName name="Capital_adequacy" localSheetId="7">#REF!</definedName>
    <definedName name="Capital_adequacy" localSheetId="8">#REF!</definedName>
    <definedName name="Capital_adequacy" localSheetId="6">#REF!</definedName>
    <definedName name="Capital_adequacy" localSheetId="9">#REF!</definedName>
    <definedName name="Capital_adequacy" localSheetId="34">#REF!</definedName>
    <definedName name="Capital_adequacy">#REF!</definedName>
    <definedName name="Carol" localSheetId="18">#REF!</definedName>
    <definedName name="Carol" localSheetId="12">#REF!</definedName>
    <definedName name="Carol" localSheetId="52">#REF!</definedName>
    <definedName name="Carol" localSheetId="55">#REF!</definedName>
    <definedName name="Carol" localSheetId="4">#REF!</definedName>
    <definedName name="Carol" localSheetId="16">#REF!</definedName>
    <definedName name="Carol" localSheetId="53">#REF!</definedName>
    <definedName name="Carol" localSheetId="37">#REF!</definedName>
    <definedName name="Carol" localSheetId="7">#REF!</definedName>
    <definedName name="Carol" localSheetId="8">#REF!</definedName>
    <definedName name="Carol" localSheetId="6">#REF!</definedName>
    <definedName name="Carol" localSheetId="9">#REF!</definedName>
    <definedName name="Carol">#REF!</definedName>
    <definedName name="cashflow" localSheetId="39">#REF!</definedName>
    <definedName name="cashflow" localSheetId="18">#REF!</definedName>
    <definedName name="cashflow" localSheetId="12">#REF!</definedName>
    <definedName name="cashflow" localSheetId="33">#REF!</definedName>
    <definedName name="cashflow" localSheetId="32">#REF!</definedName>
    <definedName name="cashflow" localSheetId="52">#REF!</definedName>
    <definedName name="cashflow" localSheetId="35">#REF!</definedName>
    <definedName name="cashflow" localSheetId="36">#REF!</definedName>
    <definedName name="cashflow" localSheetId="55">#REF!</definedName>
    <definedName name="cashflow" localSheetId="4">#REF!</definedName>
    <definedName name="cashflow" localSheetId="16">#REF!</definedName>
    <definedName name="cashflow" localSheetId="29">#REF!</definedName>
    <definedName name="cashflow" localSheetId="53">#REF!</definedName>
    <definedName name="cashflow" localSheetId="37">#REF!</definedName>
    <definedName name="cashflow" localSheetId="7">#REF!</definedName>
    <definedName name="cashflow" localSheetId="8">#REF!</definedName>
    <definedName name="cashflow" localSheetId="6">#REF!</definedName>
    <definedName name="cashflow" localSheetId="9">#REF!</definedName>
    <definedName name="cashflow" localSheetId="34">#REF!</definedName>
    <definedName name="cashflow">#REF!</definedName>
    <definedName name="CIBKeyFig" localSheetId="39">#REF!</definedName>
    <definedName name="CIBKeyFig" localSheetId="18">#REF!</definedName>
    <definedName name="CIBKeyFig" localSheetId="12">#REF!</definedName>
    <definedName name="CIBKeyFig" localSheetId="33">#REF!</definedName>
    <definedName name="CIBKeyFig" localSheetId="32">#REF!</definedName>
    <definedName name="CIBKeyFig" localSheetId="52">#REF!</definedName>
    <definedName name="CIBKeyFig" localSheetId="35">#REF!</definedName>
    <definedName name="CIBKeyFig" localSheetId="36">#REF!</definedName>
    <definedName name="CIBKeyFig" localSheetId="55">#REF!</definedName>
    <definedName name="CIBKeyFig" localSheetId="4">#REF!</definedName>
    <definedName name="CIBKeyFig" localSheetId="16">#REF!</definedName>
    <definedName name="CIBKeyFig" localSheetId="29">#REF!</definedName>
    <definedName name="CIBKeyFig" localSheetId="53">#REF!</definedName>
    <definedName name="CIBKeyFig" localSheetId="37">#REF!</definedName>
    <definedName name="CIBKeyFig" localSheetId="7">#REF!</definedName>
    <definedName name="CIBKeyFig" localSheetId="8">#REF!</definedName>
    <definedName name="CIBKeyFig" localSheetId="6">#REF!</definedName>
    <definedName name="CIBKeyFig" localSheetId="9">#REF!</definedName>
    <definedName name="CIBKeyFig" localSheetId="34">#REF!</definedName>
    <definedName name="CIBKeyFig">#REF!</definedName>
    <definedName name="CIBOP" localSheetId="39">#REF!</definedName>
    <definedName name="CIBOP" localSheetId="18">#REF!</definedName>
    <definedName name="CIBOP" localSheetId="12">#REF!</definedName>
    <definedName name="CIBOP" localSheetId="33">#REF!</definedName>
    <definedName name="CIBOP" localSheetId="32">#REF!</definedName>
    <definedName name="CIBOP" localSheetId="52">#REF!</definedName>
    <definedName name="CIBOP" localSheetId="35">#REF!</definedName>
    <definedName name="CIBOP" localSheetId="36">#REF!</definedName>
    <definedName name="CIBOP" localSheetId="55">#REF!</definedName>
    <definedName name="CIBOP" localSheetId="4">#REF!</definedName>
    <definedName name="CIBOP" localSheetId="16">#REF!</definedName>
    <definedName name="CIBOP" localSheetId="29">#REF!</definedName>
    <definedName name="CIBOP" localSheetId="53">#REF!</definedName>
    <definedName name="CIBOP" localSheetId="37">#REF!</definedName>
    <definedName name="CIBOP" localSheetId="7">#REF!</definedName>
    <definedName name="CIBOP" localSheetId="8">#REF!</definedName>
    <definedName name="CIBOP" localSheetId="6">#REF!</definedName>
    <definedName name="CIBOP" localSheetId="9">#REF!</definedName>
    <definedName name="CIBOP" localSheetId="34">#REF!</definedName>
    <definedName name="CIBOP">#REF!</definedName>
    <definedName name="cmb" localSheetId="39">#REF!</definedName>
    <definedName name="cmb" localSheetId="18">#REF!</definedName>
    <definedName name="cmb" localSheetId="12">#REF!</definedName>
    <definedName name="cmb" localSheetId="33">#REF!</definedName>
    <definedName name="cmb" localSheetId="32">#REF!</definedName>
    <definedName name="cmb" localSheetId="52">#REF!</definedName>
    <definedName name="cmb" localSheetId="35">#REF!</definedName>
    <definedName name="cmb" localSheetId="36">#REF!</definedName>
    <definedName name="cmb" localSheetId="55">#REF!</definedName>
    <definedName name="cmb" localSheetId="4">#REF!</definedName>
    <definedName name="cmb" localSheetId="16">#REF!</definedName>
    <definedName name="cmb" localSheetId="29">#REF!</definedName>
    <definedName name="cmb" localSheetId="53">#REF!</definedName>
    <definedName name="cmb" localSheetId="37">#REF!</definedName>
    <definedName name="cmb" localSheetId="7">#REF!</definedName>
    <definedName name="cmb" localSheetId="8">#REF!</definedName>
    <definedName name="cmb" localSheetId="6">#REF!</definedName>
    <definedName name="cmb" localSheetId="9">#REF!</definedName>
    <definedName name="cmb" localSheetId="34">#REF!</definedName>
    <definedName name="cmb">#REF!</definedName>
    <definedName name="cmb_cmb" localSheetId="39">#REF!</definedName>
    <definedName name="cmb_cmb" localSheetId="18">#REF!</definedName>
    <definedName name="cmb_cmb" localSheetId="12">#REF!</definedName>
    <definedName name="cmb_cmb" localSheetId="33">#REF!</definedName>
    <definedName name="cmb_cmb" localSheetId="32">#REF!</definedName>
    <definedName name="cmb_cmb" localSheetId="52">#REF!</definedName>
    <definedName name="cmb_cmb" localSheetId="35">#REF!</definedName>
    <definedName name="cmb_cmb" localSheetId="36">#REF!</definedName>
    <definedName name="cmb_cmb" localSheetId="55">#REF!</definedName>
    <definedName name="cmb_cmb" localSheetId="4">#REF!</definedName>
    <definedName name="cmb_cmb" localSheetId="16">#REF!</definedName>
    <definedName name="cmb_cmb" localSheetId="29">#REF!</definedName>
    <definedName name="cmb_cmb" localSheetId="53">#REF!</definedName>
    <definedName name="cmb_cmb" localSheetId="37">#REF!</definedName>
    <definedName name="cmb_cmb" localSheetId="7">#REF!</definedName>
    <definedName name="cmb_cmb" localSheetId="8">#REF!</definedName>
    <definedName name="cmb_cmb" localSheetId="6">#REF!</definedName>
    <definedName name="cmb_cmb" localSheetId="9">#REF!</definedName>
    <definedName name="cmb_cmb" localSheetId="34">#REF!</definedName>
    <definedName name="cmb_cmb">#REF!</definedName>
    <definedName name="cmp" localSheetId="39">#REF!</definedName>
    <definedName name="cmp" localSheetId="18">#REF!</definedName>
    <definedName name="cmp" localSheetId="12">#REF!</definedName>
    <definedName name="cmp" localSheetId="33">#REF!</definedName>
    <definedName name="cmp" localSheetId="32">#REF!</definedName>
    <definedName name="cmp" localSheetId="52">#REF!</definedName>
    <definedName name="cmp" localSheetId="35">#REF!</definedName>
    <definedName name="cmp" localSheetId="36">#REF!</definedName>
    <definedName name="cmp" localSheetId="55">#REF!</definedName>
    <definedName name="cmp" localSheetId="4">#REF!</definedName>
    <definedName name="cmp" localSheetId="16">#REF!</definedName>
    <definedName name="cmp" localSheetId="29">#REF!</definedName>
    <definedName name="cmp" localSheetId="53">#REF!</definedName>
    <definedName name="cmp" localSheetId="37">#REF!</definedName>
    <definedName name="cmp" localSheetId="7">#REF!</definedName>
    <definedName name="cmp" localSheetId="8">#REF!</definedName>
    <definedName name="cmp" localSheetId="6">#REF!</definedName>
    <definedName name="cmp" localSheetId="9">#REF!</definedName>
    <definedName name="cmp" localSheetId="34">#REF!</definedName>
    <definedName name="cmp">#REF!</definedName>
    <definedName name="CONS" localSheetId="39">OFFSET('[26]Chart Losses'!$M$7,COUNT('[26]Chart Losses'!$M$7:$M$50)-'[26]Chart Losses'!$H$1,,'[26]Chart Losses'!$H$1)</definedName>
    <definedName name="CONS" localSheetId="33">OFFSET('[27]Chart Losses'!$M$7,COUNT('[27]Chart Losses'!$M$7:$M$50)-'[27]Chart Losses'!$H$1,,'[27]Chart Losses'!$H$1)</definedName>
    <definedName name="CONS" localSheetId="32">OFFSET('[27]Chart Losses'!$M$7,COUNT('[27]Chart Losses'!$M$7:$M$50)-'[27]Chart Losses'!$H$1,,'[27]Chart Losses'!$H$1)</definedName>
    <definedName name="CONS" localSheetId="52">OFFSET('[26]Chart Losses'!$M$7,COUNT('[26]Chart Losses'!$M$7:$M$50)-'[26]Chart Losses'!$H$1,,'[26]Chart Losses'!$H$1)</definedName>
    <definedName name="CONS" localSheetId="35">OFFSET('[27]Chart Losses'!$M$7,COUNT('[27]Chart Losses'!$M$7:$M$50)-'[27]Chart Losses'!$H$1,,'[27]Chart Losses'!$H$1)</definedName>
    <definedName name="CONS" localSheetId="36">OFFSET('[28]Chart Losses'!$M$7,COUNT('[28]Chart Losses'!$M$7:$M$50)-'[28]Chart Losses'!$H$1,,'[28]Chart Losses'!$H$1)</definedName>
    <definedName name="CONS" localSheetId="55">OFFSET('[29]Chart Losses'!$M$7,COUNT('[29]Chart Losses'!$M$7:$M$50)-'[29]Chart Losses'!$H$1,,'[29]Chart Losses'!$H$1)</definedName>
    <definedName name="CONS" localSheetId="29">OFFSET('[27]Chart Losses'!$M$7,COUNT('[27]Chart Losses'!$M$7:$M$50)-'[27]Chart Losses'!$H$1,,'[27]Chart Losses'!$H$1)</definedName>
    <definedName name="CONS" localSheetId="53">OFFSET('[27]Chart Losses'!$M$7,COUNT('[27]Chart Losses'!$M$7:$M$50)-'[27]Chart Losses'!$H$1,,'[27]Chart Losses'!$H$1)</definedName>
    <definedName name="CONS" localSheetId="7">OFFSET('[30]Chart Losses'!$M$7,COUNT('[30]Chart Losses'!$M$7:$M$50)-'[30]Chart Losses'!$H$1,,'[30]Chart Losses'!$H$1)</definedName>
    <definedName name="CONS" localSheetId="8">OFFSET('[30]Chart Losses'!$M$7,COUNT('[30]Chart Losses'!$M$7:$M$50)-'[30]Chart Losses'!$H$1,,'[30]Chart Losses'!$H$1)</definedName>
    <definedName name="CONS" localSheetId="6">OFFSET('[30]Chart Losses'!$M$7,COUNT('[30]Chart Losses'!$M$7:$M$50)-'[30]Chart Losses'!$H$1,,'[30]Chart Losses'!$H$1)</definedName>
    <definedName name="CONS" localSheetId="34">OFFSET('[27]Chart Losses'!$M$7,COUNT('[27]Chart Losses'!$M$7:$M$50)-'[27]Chart Losses'!$H$1,,'[27]Chart Losses'!$H$1)</definedName>
    <definedName name="CONS">OFFSET('[31]Chart Losses'!$M$7,COUNT('[31]Chart Losses'!$M$7:$M$50)-'[31]Chart Losses'!$H$1,,'[31]Chart Losses'!$H$1)</definedName>
    <definedName name="CORP" localSheetId="39">OFFSET('[26]Chart Losses'!$J$7,COUNT('[26]Chart Losses'!$J$7:$J$50)-'[26]Chart Losses'!$H$1,,'[26]Chart Losses'!$H$1)</definedName>
    <definedName name="CORP" localSheetId="33">OFFSET('[27]Chart Losses'!$J$7,COUNT('[27]Chart Losses'!$J$7:$J$50)-'[27]Chart Losses'!$H$1,,'[27]Chart Losses'!$H$1)</definedName>
    <definedName name="CORP" localSheetId="32">OFFSET('[27]Chart Losses'!$J$7,COUNT('[27]Chart Losses'!$J$7:$J$50)-'[27]Chart Losses'!$H$1,,'[27]Chart Losses'!$H$1)</definedName>
    <definedName name="CORP" localSheetId="52">OFFSET('[26]Chart Losses'!$J$7,COUNT('[26]Chart Losses'!$J$7:$J$50)-'[26]Chart Losses'!$H$1,,'[26]Chart Losses'!$H$1)</definedName>
    <definedName name="CORP" localSheetId="35">OFFSET('[27]Chart Losses'!$J$7,COUNT('[27]Chart Losses'!$J$7:$J$50)-'[27]Chart Losses'!$H$1,,'[27]Chart Losses'!$H$1)</definedName>
    <definedName name="CORP" localSheetId="36">OFFSET('[28]Chart Losses'!$J$7,COUNT('[28]Chart Losses'!$J$7:$J$50)-'[28]Chart Losses'!$H$1,,'[28]Chart Losses'!$H$1)</definedName>
    <definedName name="CORP" localSheetId="55">OFFSET('[29]Chart Losses'!$J$7,COUNT('[29]Chart Losses'!$J$7:$J$50)-'[29]Chart Losses'!$H$1,,'[29]Chart Losses'!$H$1)</definedName>
    <definedName name="CORP" localSheetId="29">OFFSET('[27]Chart Losses'!$J$7,COUNT('[27]Chart Losses'!$J$7:$J$50)-'[27]Chart Losses'!$H$1,,'[27]Chart Losses'!$H$1)</definedName>
    <definedName name="CORP" localSheetId="53">OFFSET('[27]Chart Losses'!$J$7,COUNT('[27]Chart Losses'!$J$7:$J$50)-'[27]Chart Losses'!$H$1,,'[27]Chart Losses'!$H$1)</definedName>
    <definedName name="CORP" localSheetId="7">OFFSET('[30]Chart Losses'!$J$7,COUNT('[30]Chart Losses'!$J$7:$J$50)-'[30]Chart Losses'!$H$1,,'[30]Chart Losses'!$H$1)</definedName>
    <definedName name="CORP" localSheetId="8">OFFSET('[30]Chart Losses'!$J$7,COUNT('[30]Chart Losses'!$J$7:$J$50)-'[30]Chart Losses'!$H$1,,'[30]Chart Losses'!$H$1)</definedName>
    <definedName name="CORP" localSheetId="6">OFFSET('[30]Chart Losses'!$J$7,COUNT('[30]Chart Losses'!$J$7:$J$50)-'[30]Chart Losses'!$H$1,,'[30]Chart Losses'!$H$1)</definedName>
    <definedName name="CORP" localSheetId="34">OFFSET('[27]Chart Losses'!$J$7,COUNT('[27]Chart Losses'!$J$7:$J$50)-'[27]Chart Losses'!$H$1,,'[27]Chart Losses'!$H$1)</definedName>
    <definedName name="CORP">OFFSET('[31]Chart Losses'!$J$7,COUNT('[31]Chart Losses'!$J$7:$J$50)-'[31]Chart Losses'!$H$1,,'[31]Chart Losses'!$H$1)</definedName>
    <definedName name="corp.inst" localSheetId="39">#REF!</definedName>
    <definedName name="corp.inst" localSheetId="18">#REF!</definedName>
    <definedName name="corp.inst" localSheetId="12">#REF!</definedName>
    <definedName name="corp.inst" localSheetId="33">#REF!</definedName>
    <definedName name="corp.inst" localSheetId="32">#REF!</definedName>
    <definedName name="corp.inst" localSheetId="52">#REF!</definedName>
    <definedName name="corp.inst" localSheetId="35">#REF!</definedName>
    <definedName name="corp.inst" localSheetId="36">#REF!</definedName>
    <definedName name="corp.inst" localSheetId="55">#REF!</definedName>
    <definedName name="corp.inst" localSheetId="4">#REF!</definedName>
    <definedName name="corp.inst" localSheetId="16">#REF!</definedName>
    <definedName name="corp.inst" localSheetId="29">#REF!</definedName>
    <definedName name="corp.inst" localSheetId="53">#REF!</definedName>
    <definedName name="corp.inst" localSheetId="37">#REF!</definedName>
    <definedName name="corp.inst" localSheetId="7">#REF!</definedName>
    <definedName name="corp.inst" localSheetId="8">#REF!</definedName>
    <definedName name="corp.inst" localSheetId="6">#REF!</definedName>
    <definedName name="corp.inst" localSheetId="9">#REF!</definedName>
    <definedName name="corp.inst" localSheetId="34">#REF!</definedName>
    <definedName name="corp.inst">#REF!</definedName>
    <definedName name="corp1" localSheetId="39">#REF!</definedName>
    <definedName name="corp1" localSheetId="18">#REF!</definedName>
    <definedName name="corp1" localSheetId="12">#REF!</definedName>
    <definedName name="corp1" localSheetId="33">#REF!</definedName>
    <definedName name="corp1" localSheetId="32">#REF!</definedName>
    <definedName name="corp1" localSheetId="52">#REF!</definedName>
    <definedName name="corp1" localSheetId="35">#REF!</definedName>
    <definedName name="corp1" localSheetId="36">#REF!</definedName>
    <definedName name="corp1" localSheetId="55">#REF!</definedName>
    <definedName name="corp1" localSheetId="4">#REF!</definedName>
    <definedName name="corp1" localSheetId="16">#REF!</definedName>
    <definedName name="corp1" localSheetId="29">#REF!</definedName>
    <definedName name="corp1" localSheetId="53">#REF!</definedName>
    <definedName name="corp1" localSheetId="37">#REF!</definedName>
    <definedName name="corp1" localSheetId="7">#REF!</definedName>
    <definedName name="corp1" localSheetId="8">#REF!</definedName>
    <definedName name="corp1" localSheetId="6">#REF!</definedName>
    <definedName name="corp1" localSheetId="9">#REF!</definedName>
    <definedName name="corp1" localSheetId="34">#REF!</definedName>
    <definedName name="corp1">#REF!</definedName>
    <definedName name="_xlnm.Criteria" localSheetId="39">#REF!</definedName>
    <definedName name="_xlnm.Criteria" localSheetId="18">#REF!</definedName>
    <definedName name="_xlnm.Criteria" localSheetId="12">#REF!</definedName>
    <definedName name="_xlnm.Criteria" localSheetId="33">#REF!</definedName>
    <definedName name="_xlnm.Criteria" localSheetId="32">#REF!</definedName>
    <definedName name="_xlnm.Criteria" localSheetId="52">#REF!</definedName>
    <definedName name="_xlnm.Criteria" localSheetId="35">#REF!</definedName>
    <definedName name="_xlnm.Criteria" localSheetId="36">#REF!</definedName>
    <definedName name="_xlnm.Criteria" localSheetId="55">#REF!</definedName>
    <definedName name="_xlnm.Criteria" localSheetId="4">#REF!</definedName>
    <definedName name="_xlnm.Criteria" localSheetId="16">#REF!</definedName>
    <definedName name="_xlnm.Criteria" localSheetId="29">#REF!</definedName>
    <definedName name="_xlnm.Criteria" localSheetId="53">#REF!</definedName>
    <definedName name="_xlnm.Criteria" localSheetId="37">#REF!</definedName>
    <definedName name="_xlnm.Criteria" localSheetId="7">#REF!</definedName>
    <definedName name="_xlnm.Criteria" localSheetId="8">#REF!</definedName>
    <definedName name="_xlnm.Criteria" localSheetId="6">#REF!</definedName>
    <definedName name="_xlnm.Criteria" localSheetId="9">#REF!</definedName>
    <definedName name="_xlnm.Criteria" localSheetId="34">#REF!</definedName>
    <definedName name="_xlnm.Criteria">#REF!</definedName>
    <definedName name="cru_ytd" localSheetId="39">#REF!</definedName>
    <definedName name="cru_ytd" localSheetId="18">#REF!</definedName>
    <definedName name="cru_ytd" localSheetId="12">#REF!</definedName>
    <definedName name="cru_ytd" localSheetId="33">#REF!</definedName>
    <definedName name="cru_ytd" localSheetId="32">#REF!</definedName>
    <definedName name="cru_ytd" localSheetId="52">#REF!</definedName>
    <definedName name="cru_ytd" localSheetId="35">#REF!</definedName>
    <definedName name="cru_ytd" localSheetId="36">#REF!</definedName>
    <definedName name="cru_ytd" localSheetId="55">#REF!</definedName>
    <definedName name="cru_ytd" localSheetId="4">#REF!</definedName>
    <definedName name="cru_ytd" localSheetId="16">#REF!</definedName>
    <definedName name="cru_ytd" localSheetId="29">#REF!</definedName>
    <definedName name="cru_ytd" localSheetId="53">#REF!</definedName>
    <definedName name="cru_ytd" localSheetId="37">#REF!</definedName>
    <definedName name="cru_ytd" localSheetId="7">#REF!</definedName>
    <definedName name="cru_ytd" localSheetId="8">#REF!</definedName>
    <definedName name="cru_ytd" localSheetId="6">#REF!</definedName>
    <definedName name="cru_ytd" localSheetId="9">#REF!</definedName>
    <definedName name="cru_ytd" localSheetId="34">#REF!</definedName>
    <definedName name="cru_ytd">#REF!</definedName>
    <definedName name="cru_ytd_eng" localSheetId="39">#REF!</definedName>
    <definedName name="cru_ytd_eng" localSheetId="18">#REF!</definedName>
    <definedName name="cru_ytd_eng" localSheetId="12">#REF!</definedName>
    <definedName name="cru_ytd_eng" localSheetId="33">#REF!</definedName>
    <definedName name="cru_ytd_eng" localSheetId="32">#REF!</definedName>
    <definedName name="cru_ytd_eng" localSheetId="52">#REF!</definedName>
    <definedName name="cru_ytd_eng" localSheetId="35">#REF!</definedName>
    <definedName name="cru_ytd_eng" localSheetId="36">#REF!</definedName>
    <definedName name="cru_ytd_eng" localSheetId="55">#REF!</definedName>
    <definedName name="cru_ytd_eng" localSheetId="4">#REF!</definedName>
    <definedName name="cru_ytd_eng" localSheetId="16">#REF!</definedName>
    <definedName name="cru_ytd_eng" localSheetId="29">#REF!</definedName>
    <definedName name="cru_ytd_eng" localSheetId="53">#REF!</definedName>
    <definedName name="cru_ytd_eng" localSheetId="37">#REF!</definedName>
    <definedName name="cru_ytd_eng" localSheetId="7">#REF!</definedName>
    <definedName name="cru_ytd_eng" localSheetId="8">#REF!</definedName>
    <definedName name="cru_ytd_eng" localSheetId="6">#REF!</definedName>
    <definedName name="cru_ytd_eng" localSheetId="9">#REF!</definedName>
    <definedName name="cru_ytd_eng" localSheetId="34">#REF!</definedName>
    <definedName name="cru_ytd_eng">#REF!</definedName>
    <definedName name="csAllowDetailBudgeting">1</definedName>
    <definedName name="csAllowLocalConsolidation">1</definedName>
    <definedName name="csAppName">"FlFcBkFmGhGaFj@bAeDmE`CoA`DbAk"</definedName>
    <definedName name="csDesignMode">1</definedName>
    <definedName name="csDetailBudgetingURL">"FlFcBkFmGhGaD`@c@eEj@oFdFhEdAlAgEoE`@iAeBmBdDkAn@fDoEgFdCcEeEfAaEkEhAjEcBgFoDi@d@aAeGdCkCgAjCkA`DmEbAnDnAnBdDjEaCbDkDaGf@cDb@m@dD`EiE`GhClBeDoAb@eDcEkBl"</definedName>
    <definedName name="csKeepAlive">5</definedName>
    <definedName name="csLocalConsolidationOnSubmit">1</definedName>
    <definedName name="csNFC_XL_Pensionfunds_Dim01">"="</definedName>
    <definedName name="csNFC_XL_Pensionfunds_Dim02">"="</definedName>
    <definedName name="csNFC_XL_Pensionfunds_Dim03">"="</definedName>
    <definedName name="csNFC_XL_Pensionfunds_Dim04">"="</definedName>
    <definedName name="csNFC_XL_Pensionfunds_Dim05">"="</definedName>
    <definedName name="csNFC_XL_Pensionfunds_Dim06">"="</definedName>
    <definedName name="csNFC_XL_Pensionfunds_Dim07">"="</definedName>
    <definedName name="csNFC_XL_Pensionfunds_Dim08">"="</definedName>
    <definedName name="csNFC_XL_Pensionfunds_Dim09">"="</definedName>
    <definedName name="csNFC_XL_Pensionfunds_Dim10">"="</definedName>
    <definedName name="csNFC_XL_Pensionfunds_Dim11" localSheetId="39">#REF!</definedName>
    <definedName name="csNFC_XL_Pensionfunds_Dim11" localSheetId="18">#REF!</definedName>
    <definedName name="csNFC_XL_Pensionfunds_Dim11" localSheetId="12">#REF!</definedName>
    <definedName name="csNFC_XL_Pensionfunds_Dim11" localSheetId="33">#REF!</definedName>
    <definedName name="csNFC_XL_Pensionfunds_Dim11" localSheetId="32">#REF!</definedName>
    <definedName name="csNFC_XL_Pensionfunds_Dim11" localSheetId="52">#REF!</definedName>
    <definedName name="csNFC_XL_Pensionfunds_Dim11" localSheetId="35">#REF!</definedName>
    <definedName name="csNFC_XL_Pensionfunds_Dim11" localSheetId="36">#REF!</definedName>
    <definedName name="csNFC_XL_Pensionfunds_Dim11" localSheetId="55">#REF!</definedName>
    <definedName name="csNFC_XL_Pensionfunds_Dim11" localSheetId="4">#REF!</definedName>
    <definedName name="csNFC_XL_Pensionfunds_Dim11" localSheetId="16">#REF!</definedName>
    <definedName name="csNFC_XL_Pensionfunds_Dim11" localSheetId="29">#REF!</definedName>
    <definedName name="csNFC_XL_Pensionfunds_Dim11" localSheetId="53">#REF!</definedName>
    <definedName name="csNFC_XL_Pensionfunds_Dim11" localSheetId="37">#REF!</definedName>
    <definedName name="csNFC_XL_Pensionfunds_Dim11" localSheetId="7">#REF!</definedName>
    <definedName name="csNFC_XL_Pensionfunds_Dim11" localSheetId="8">#REF!</definedName>
    <definedName name="csNFC_XL_Pensionfunds_Dim11" localSheetId="6">#REF!</definedName>
    <definedName name="csNFC_XL_Pensionfunds_Dim11" localSheetId="9">#REF!</definedName>
    <definedName name="csNFC_XL_Pensionfunds_Dim11" localSheetId="34">#REF!</definedName>
    <definedName name="csNFC_XL_Pensionfunds_Dim11">#REF!</definedName>
    <definedName name="csNFC_XL_Pensionfunds_Dim12">"="</definedName>
    <definedName name="csNFC_XL_PensionfundsAnchor" localSheetId="39">#REF!</definedName>
    <definedName name="csNFC_XL_PensionfundsAnchor" localSheetId="18">#REF!</definedName>
    <definedName name="csNFC_XL_PensionfundsAnchor" localSheetId="12">#REF!</definedName>
    <definedName name="csNFC_XL_PensionfundsAnchor" localSheetId="33">#REF!</definedName>
    <definedName name="csNFC_XL_PensionfundsAnchor" localSheetId="32">#REF!</definedName>
    <definedName name="csNFC_XL_PensionfundsAnchor" localSheetId="52">#REF!</definedName>
    <definedName name="csNFC_XL_PensionfundsAnchor" localSheetId="35">#REF!</definedName>
    <definedName name="csNFC_XL_PensionfundsAnchor" localSheetId="36">#REF!</definedName>
    <definedName name="csNFC_XL_PensionfundsAnchor" localSheetId="55">#REF!</definedName>
    <definedName name="csNFC_XL_PensionfundsAnchor" localSheetId="4">#REF!</definedName>
    <definedName name="csNFC_XL_PensionfundsAnchor" localSheetId="16">#REF!</definedName>
    <definedName name="csNFC_XL_PensionfundsAnchor" localSheetId="29">#REF!</definedName>
    <definedName name="csNFC_XL_PensionfundsAnchor" localSheetId="53">#REF!</definedName>
    <definedName name="csNFC_XL_PensionfundsAnchor" localSheetId="37">#REF!</definedName>
    <definedName name="csNFC_XL_PensionfundsAnchor" localSheetId="7">#REF!</definedName>
    <definedName name="csNFC_XL_PensionfundsAnchor" localSheetId="8">#REF!</definedName>
    <definedName name="csNFC_XL_PensionfundsAnchor" localSheetId="6">#REF!</definedName>
    <definedName name="csNFC_XL_PensionfundsAnchor" localSheetId="9">#REF!</definedName>
    <definedName name="csNFC_XL_PensionfundsAnchor" localSheetId="34">#REF!</definedName>
    <definedName name="csNFC_XL_PensionfundsAnchor">#REF!</definedName>
    <definedName name="csRefreshOnOpen">1</definedName>
    <definedName name="csRefreshOnRotate">1</definedName>
    <definedName name="Currency" localSheetId="39">[32]Factors!$B$13</definedName>
    <definedName name="Currency" localSheetId="33">[32]Factors!$B$13</definedName>
    <definedName name="Currency" localSheetId="32">[32]Factors!$B$13</definedName>
    <definedName name="Currency" localSheetId="52">[32]Factors!$B$13</definedName>
    <definedName name="Currency" localSheetId="35">[32]Factors!$B$13</definedName>
    <definedName name="Currency" localSheetId="36">[33]Factors!$B$13</definedName>
    <definedName name="Currency" localSheetId="55">[34]Factors!$B$13</definedName>
    <definedName name="Currency" localSheetId="29">[32]Factors!$B$13</definedName>
    <definedName name="Currency" localSheetId="53">[35]Factors!$B$13</definedName>
    <definedName name="Currency" localSheetId="7">[36]Factors!$B$13</definedName>
    <definedName name="Currency" localSheetId="8">[36]Factors!$B$13</definedName>
    <definedName name="Currency" localSheetId="6">[36]Factors!$B$13</definedName>
    <definedName name="Currency" localSheetId="34">[32]Factors!$B$13</definedName>
    <definedName name="Currency">[37]Factors!$B$13</definedName>
    <definedName name="cust" localSheetId="39">#REF!</definedName>
    <definedName name="cust" localSheetId="18">#REF!</definedName>
    <definedName name="cust" localSheetId="12">#REF!</definedName>
    <definedName name="cust" localSheetId="33">#REF!</definedName>
    <definedName name="cust" localSheetId="32">#REF!</definedName>
    <definedName name="cust" localSheetId="52">#REF!</definedName>
    <definedName name="cust" localSheetId="35">#REF!</definedName>
    <definedName name="cust" localSheetId="36">#REF!</definedName>
    <definedName name="cust" localSheetId="55">#REF!</definedName>
    <definedName name="cust" localSheetId="4">#REF!</definedName>
    <definedName name="cust" localSheetId="16">#REF!</definedName>
    <definedName name="cust" localSheetId="29">#REF!</definedName>
    <definedName name="cust" localSheetId="53">#REF!</definedName>
    <definedName name="cust" localSheetId="37">#REF!</definedName>
    <definedName name="cust" localSheetId="7">#REF!</definedName>
    <definedName name="cust" localSheetId="8">#REF!</definedName>
    <definedName name="cust" localSheetId="6">#REF!</definedName>
    <definedName name="cust" localSheetId="9">#REF!</definedName>
    <definedName name="cust" localSheetId="34">#REF!</definedName>
    <definedName name="cust">#REF!</definedName>
    <definedName name="cust_segm" localSheetId="39">#REF!</definedName>
    <definedName name="cust_segm" localSheetId="18">#REF!</definedName>
    <definedName name="cust_segm" localSheetId="12">#REF!</definedName>
    <definedName name="cust_segm" localSheetId="33">#REF!</definedName>
    <definedName name="cust_segm" localSheetId="32">#REF!</definedName>
    <definedName name="cust_segm" localSheetId="52">#REF!</definedName>
    <definedName name="cust_segm" localSheetId="35">#REF!</definedName>
    <definedName name="cust_segm" localSheetId="36">#REF!</definedName>
    <definedName name="cust_segm" localSheetId="55">#REF!</definedName>
    <definedName name="cust_segm" localSheetId="4">#REF!</definedName>
    <definedName name="cust_segm" localSheetId="16">#REF!</definedName>
    <definedName name="cust_segm" localSheetId="29">#REF!</definedName>
    <definedName name="cust_segm" localSheetId="53">#REF!</definedName>
    <definedName name="cust_segm" localSheetId="37">#REF!</definedName>
    <definedName name="cust_segm" localSheetId="7">#REF!</definedName>
    <definedName name="cust_segm" localSheetId="8">#REF!</definedName>
    <definedName name="cust_segm" localSheetId="6">#REF!</definedName>
    <definedName name="cust_segm" localSheetId="9">#REF!</definedName>
    <definedName name="cust_segm" localSheetId="34">#REF!</definedName>
    <definedName name="cust_segm">#REF!</definedName>
    <definedName name="DanskMdRapport" localSheetId="39">[38]Månedsrapport!$A$1:$F$103</definedName>
    <definedName name="DanskMdRapport" localSheetId="33">[38]Månedsrapport!$A$1:$F$103</definedName>
    <definedName name="DanskMdRapport" localSheetId="32">[38]Månedsrapport!$A$1:$F$103</definedName>
    <definedName name="DanskMdRapport" localSheetId="52">[38]Månedsrapport!$A$1:$F$103</definedName>
    <definedName name="DanskMdRapport" localSheetId="35">[38]Månedsrapport!$A$1:$F$103</definedName>
    <definedName name="DanskMdRapport" localSheetId="36">[39]Månedsrapport!$A$1:$F$103</definedName>
    <definedName name="DanskMdRapport" localSheetId="55">[40]Månedsrapport!$A$1:$F$103</definedName>
    <definedName name="DanskMdRapport" localSheetId="29">[38]Månedsrapport!$A$1:$F$103</definedName>
    <definedName name="DanskMdRapport" localSheetId="53">[41]Månedsrapport!$A$1:$F$103</definedName>
    <definedName name="DanskMdRapport" localSheetId="7">[42]Månedsrapport!$A$1:$F$103</definedName>
    <definedName name="DanskMdRapport" localSheetId="8">[42]Månedsrapport!$A$1:$F$103</definedName>
    <definedName name="DanskMdRapport" localSheetId="6">[42]Månedsrapport!$A$1:$F$103</definedName>
    <definedName name="DanskMdRapport" localSheetId="34">[38]Månedsrapport!$A$1:$F$103</definedName>
    <definedName name="DanskMdRapport">[43]Månedsrapport!$A$1:$F$103</definedName>
    <definedName name="data_imp_start" localSheetId="39">[44]Beholdningsdata!#REF!</definedName>
    <definedName name="data_imp_start" localSheetId="33">[44]Beholdningsdata!#REF!</definedName>
    <definedName name="data_imp_start" localSheetId="32">[44]Beholdningsdata!#REF!</definedName>
    <definedName name="data_imp_start" localSheetId="52">[44]Beholdningsdata!#REF!</definedName>
    <definedName name="data_imp_start" localSheetId="35">[44]Beholdningsdata!#REF!</definedName>
    <definedName name="data_imp_start" localSheetId="36">[44]Beholdningsdata!#REF!</definedName>
    <definedName name="data_imp_start" localSheetId="55">[44]Beholdningsdata!#REF!</definedName>
    <definedName name="data_imp_start" localSheetId="4">[44]Beholdningsdata!#REF!</definedName>
    <definedName name="data_imp_start" localSheetId="29">[44]Beholdningsdata!#REF!</definedName>
    <definedName name="data_imp_start" localSheetId="53">[44]Beholdningsdata!#REF!</definedName>
    <definedName name="data_imp_start" localSheetId="37">[44]Beholdningsdata!#REF!</definedName>
    <definedName name="data_imp_start" localSheetId="7">[44]Beholdningsdata!#REF!</definedName>
    <definedName name="data_imp_start" localSheetId="8">[44]Beholdningsdata!#REF!</definedName>
    <definedName name="data_imp_start" localSheetId="6">[44]Beholdningsdata!#REF!</definedName>
    <definedName name="data_imp_start" localSheetId="34">[44]Beholdningsdata!#REF!</definedName>
    <definedName name="data_imp_start">[44]Beholdningsdata!#REF!</definedName>
    <definedName name="_xlnm.Database" localSheetId="39">#REF!</definedName>
    <definedName name="_xlnm.Database" localSheetId="18">#REF!</definedName>
    <definedName name="_xlnm.Database" localSheetId="12">#REF!</definedName>
    <definedName name="_xlnm.Database" localSheetId="33">#REF!</definedName>
    <definedName name="_xlnm.Database" localSheetId="32">#REF!</definedName>
    <definedName name="_xlnm.Database" localSheetId="52">#REF!</definedName>
    <definedName name="_xlnm.Database" localSheetId="35">#REF!</definedName>
    <definedName name="_xlnm.Database" localSheetId="36">#REF!</definedName>
    <definedName name="_xlnm.Database" localSheetId="55">#REF!</definedName>
    <definedName name="_xlnm.Database" localSheetId="4">#REF!</definedName>
    <definedName name="_xlnm.Database" localSheetId="16">#REF!</definedName>
    <definedName name="_xlnm.Database" localSheetId="29">#REF!</definedName>
    <definedName name="_xlnm.Database" localSheetId="53">#REF!</definedName>
    <definedName name="_xlnm.Database" localSheetId="37">#REF!</definedName>
    <definedName name="_xlnm.Database" localSheetId="7">#REF!</definedName>
    <definedName name="_xlnm.Database" localSheetId="8">#REF!</definedName>
    <definedName name="_xlnm.Database" localSheetId="6">#REF!</definedName>
    <definedName name="_xlnm.Database" localSheetId="9">#REF!</definedName>
    <definedName name="_xlnm.Database" localSheetId="34">#REF!</definedName>
    <definedName name="_xlnm.Database">#REF!</definedName>
    <definedName name="Date" localSheetId="39">'[45]Input Sheet'!$A$1</definedName>
    <definedName name="Date" localSheetId="33">'[45]Input Sheet'!$A$1</definedName>
    <definedName name="Date" localSheetId="32">'[45]Input Sheet'!$A$1</definedName>
    <definedName name="Date" localSheetId="52">'[45]Input Sheet'!$A$1</definedName>
    <definedName name="Date" localSheetId="35">'[45]Input Sheet'!$A$1</definedName>
    <definedName name="Date" localSheetId="36">'[46]Input Sheet'!$A$1</definedName>
    <definedName name="Date" localSheetId="55">'[47]Input Sheet'!$A$1</definedName>
    <definedName name="Date" localSheetId="29">'[45]Input Sheet'!$A$1</definedName>
    <definedName name="Date" localSheetId="53">'[48]Input Sheet'!$A$1</definedName>
    <definedName name="Date" localSheetId="7">'[49]Input Sheet'!$A$1</definedName>
    <definedName name="Date" localSheetId="8">'[49]Input Sheet'!$A$1</definedName>
    <definedName name="Date" localSheetId="6">'[49]Input Sheet'!$A$1</definedName>
    <definedName name="Date" localSheetId="34">'[45]Input Sheet'!$A$1</definedName>
    <definedName name="Date">'[50]Input Sheet'!$A$1</definedName>
    <definedName name="DatoValg" localSheetId="39">[38]HelpSheet!$C$5:$C$16</definedName>
    <definedName name="DatoValg" localSheetId="33">[38]HelpSheet!$C$5:$C$16</definedName>
    <definedName name="DatoValg" localSheetId="32">[38]HelpSheet!$C$5:$C$16</definedName>
    <definedName name="DatoValg" localSheetId="52">[38]HelpSheet!$C$5:$C$16</definedName>
    <definedName name="DatoValg" localSheetId="35">[38]HelpSheet!$C$5:$C$16</definedName>
    <definedName name="DatoValg" localSheetId="36">[39]HelpSheet!$C$5:$C$16</definedName>
    <definedName name="DatoValg" localSheetId="55">[40]HelpSheet!$C$5:$C$16</definedName>
    <definedName name="DatoValg" localSheetId="29">[38]HelpSheet!$C$5:$C$16</definedName>
    <definedName name="DatoValg" localSheetId="53">[41]HelpSheet!$C$5:$C$16</definedName>
    <definedName name="DatoValg" localSheetId="7">[42]HelpSheet!$C$5:$C$16</definedName>
    <definedName name="DatoValg" localSheetId="8">[42]HelpSheet!$C$5:$C$16</definedName>
    <definedName name="DatoValg" localSheetId="6">[42]HelpSheet!$C$5:$C$16</definedName>
    <definedName name="DatoValg" localSheetId="34">[38]HelpSheet!$C$5:$C$16</definedName>
    <definedName name="DatoValg">[43]HelpSheet!$C$5:$C$16</definedName>
    <definedName name="DATUM" localSheetId="39">OFFSET('[26]Chart Losses'!$H$7,COUNT('[26]Chart Losses'!$H$7:$H$50)-'[26]Chart Losses'!$H$1,,'[26]Chart Losses'!$H$1)</definedName>
    <definedName name="DATUM" localSheetId="33">OFFSET('[27]Chart Losses'!$H$7,COUNT('[27]Chart Losses'!$H$7:$H$50)-'[27]Chart Losses'!$H$1,,'[27]Chart Losses'!$H$1)</definedName>
    <definedName name="DATUM" localSheetId="32">OFFSET('[27]Chart Losses'!$H$7,COUNT('[27]Chart Losses'!$H$7:$H$50)-'[27]Chart Losses'!$H$1,,'[27]Chart Losses'!$H$1)</definedName>
    <definedName name="DATUM" localSheetId="52">OFFSET('[26]Chart Losses'!$H$7,COUNT('[26]Chart Losses'!$H$7:$H$50)-'[26]Chart Losses'!$H$1,,'[26]Chart Losses'!$H$1)</definedName>
    <definedName name="DATUM" localSheetId="35">OFFSET('[27]Chart Losses'!$H$7,COUNT('[27]Chart Losses'!$H$7:$H$50)-'[27]Chart Losses'!$H$1,,'[27]Chart Losses'!$H$1)</definedName>
    <definedName name="DATUM" localSheetId="36">OFFSET('[28]Chart Losses'!$H$7,COUNT('[28]Chart Losses'!$H$7:$H$50)-'[28]Chart Losses'!$H$1,,'[28]Chart Losses'!$H$1)</definedName>
    <definedName name="DATUM" localSheetId="55">OFFSET('[29]Chart Losses'!$H$7,COUNT('[29]Chart Losses'!$H$7:$H$50)-'[29]Chart Losses'!$H$1,,'[29]Chart Losses'!$H$1)</definedName>
    <definedName name="DATUM" localSheetId="29">OFFSET('[27]Chart Losses'!$H$7,COUNT('[27]Chart Losses'!$H$7:$H$50)-'[27]Chart Losses'!$H$1,,'[27]Chart Losses'!$H$1)</definedName>
    <definedName name="DATUM" localSheetId="53">OFFSET('[27]Chart Losses'!$H$7,COUNT('[27]Chart Losses'!$H$7:$H$50)-'[27]Chart Losses'!$H$1,,'[27]Chart Losses'!$H$1)</definedName>
    <definedName name="DATUM" localSheetId="7">OFFSET('[30]Chart Losses'!$H$7,COUNT('[30]Chart Losses'!$H$7:$H$50)-'[30]Chart Losses'!$H$1,,'[30]Chart Losses'!$H$1)</definedName>
    <definedName name="DATUM" localSheetId="8">OFFSET('[30]Chart Losses'!$H$7,COUNT('[30]Chart Losses'!$H$7:$H$50)-'[30]Chart Losses'!$H$1,,'[30]Chart Losses'!$H$1)</definedName>
    <definedName name="DATUM" localSheetId="6">OFFSET('[30]Chart Losses'!$H$7,COUNT('[30]Chart Losses'!$H$7:$H$50)-'[30]Chart Losses'!$H$1,,'[30]Chart Losses'!$H$1)</definedName>
    <definedName name="DATUM" localSheetId="34">OFFSET('[27]Chart Losses'!$H$7,COUNT('[27]Chart Losses'!$H$7:$H$50)-'[27]Chart Losses'!$H$1,,'[27]Chart Losses'!$H$1)</definedName>
    <definedName name="DATUM">OFFSET('[31]Chart Losses'!$H$7,COUNT('[31]Chart Losses'!$H$7:$H$50)-'[31]Chart Losses'!$H$1,,'[31]Chart Losses'!$H$1)</definedName>
    <definedName name="DB" localSheetId="39">'[14]Konto koncern'!$A$3:$O$335</definedName>
    <definedName name="DB" localSheetId="33">'[14]Konto koncern'!$A$3:$O$335</definedName>
    <definedName name="DB" localSheetId="32">'[14]Konto koncern'!$A$3:$O$335</definedName>
    <definedName name="DB" localSheetId="52">'[14]Konto koncern'!$A$3:$O$335</definedName>
    <definedName name="DB" localSheetId="35">'[14]Konto koncern'!$A$3:$O$335</definedName>
    <definedName name="DB" localSheetId="36">'[15]Konto koncern'!$A$3:$O$335</definedName>
    <definedName name="DB" localSheetId="55">'[16]Konto koncern'!$A$3:$O$335</definedName>
    <definedName name="DB" localSheetId="29">'[14]Konto koncern'!$A$3:$O$335</definedName>
    <definedName name="DB" localSheetId="53">'[17]Konto koncern'!$A$3:$O$335</definedName>
    <definedName name="DB" localSheetId="7">'[18]Konto koncern'!$A$3:$O$335</definedName>
    <definedName name="DB" localSheetId="8">'[18]Konto koncern'!$A$3:$O$335</definedName>
    <definedName name="DB" localSheetId="6">'[18]Konto koncern'!$A$3:$O$335</definedName>
    <definedName name="DB" localSheetId="34">'[14]Konto koncern'!$A$3:$O$335</definedName>
    <definedName name="DB">'[19]Konto koncern'!$A$3:$O$335</definedName>
    <definedName name="dddd" localSheetId="39" hidden="1">{#N/A,#N/A,TRUE,"Forside";#N/A,#N/A,TRUE,"Contents";#N/A,#N/A,TRUE,"Opera. income stat.";#N/A,#N/A,TRUE,"Business area ";#N/A,#N/A,TRUE,"Statutory income statem."}</definedName>
    <definedName name="dddd" localSheetId="18" hidden="1">{#N/A,#N/A,TRUE,"Forside";#N/A,#N/A,TRUE,"Contents";#N/A,#N/A,TRUE,"Opera. income stat.";#N/A,#N/A,TRUE,"Business area ";#N/A,#N/A,TRUE,"Statutory income statem."}</definedName>
    <definedName name="dddd" localSheetId="12" hidden="1">{#N/A,#N/A,TRUE,"Forside";#N/A,#N/A,TRUE,"Contents";#N/A,#N/A,TRUE,"Opera. income stat.";#N/A,#N/A,TRUE,"Business area ";#N/A,#N/A,TRUE,"Statutory income statem."}</definedName>
    <definedName name="dddd" localSheetId="1" hidden="1">{#N/A,#N/A,TRUE,"Forside";#N/A,#N/A,TRUE,"Contents";#N/A,#N/A,TRUE,"Opera. income stat.";#N/A,#N/A,TRUE,"Business area ";#N/A,#N/A,TRUE,"Statutory income statem."}</definedName>
    <definedName name="dddd" localSheetId="33" hidden="1">{#N/A,#N/A,TRUE,"Forside";#N/A,#N/A,TRUE,"Contents";#N/A,#N/A,TRUE,"Opera. income stat.";#N/A,#N/A,TRUE,"Business area ";#N/A,#N/A,TRUE,"Statutory income statem."}</definedName>
    <definedName name="dddd" localSheetId="32" hidden="1">{#N/A,#N/A,TRUE,"Forside";#N/A,#N/A,TRUE,"Contents";#N/A,#N/A,TRUE,"Opera. income stat.";#N/A,#N/A,TRUE,"Business area ";#N/A,#N/A,TRUE,"Statutory income statem."}</definedName>
    <definedName name="dddd" localSheetId="52" hidden="1">{#N/A,#N/A,TRUE,"Forside";#N/A,#N/A,TRUE,"Contents";#N/A,#N/A,TRUE,"Opera. income stat.";#N/A,#N/A,TRUE,"Business area ";#N/A,#N/A,TRUE,"Statutory income statem."}</definedName>
    <definedName name="dddd" localSheetId="35" hidden="1">{#N/A,#N/A,TRUE,"Forside";#N/A,#N/A,TRUE,"Contents";#N/A,#N/A,TRUE,"Opera. income stat.";#N/A,#N/A,TRUE,"Business area ";#N/A,#N/A,TRUE,"Statutory income statem."}</definedName>
    <definedName name="dddd" localSheetId="36" hidden="1">{#N/A,#N/A,TRUE,"Forside";#N/A,#N/A,TRUE,"Contents";#N/A,#N/A,TRUE,"Opera. income stat.";#N/A,#N/A,TRUE,"Business area ";#N/A,#N/A,TRUE,"Statutory income statem."}</definedName>
    <definedName name="dddd" localSheetId="55" hidden="1">{#N/A,#N/A,TRUE,"Forside";#N/A,#N/A,TRUE,"Contents";#N/A,#N/A,TRUE,"Opera. income stat.";#N/A,#N/A,TRUE,"Business area ";#N/A,#N/A,TRUE,"Statutory income statem."}</definedName>
    <definedName name="dddd" localSheetId="4" hidden="1">{#N/A,#N/A,TRUE,"Forside";#N/A,#N/A,TRUE,"Contents";#N/A,#N/A,TRUE,"Opera. income stat.";#N/A,#N/A,TRUE,"Business area ";#N/A,#N/A,TRUE,"Statutory income statem."}</definedName>
    <definedName name="dddd" localSheetId="16" hidden="1">{#N/A,#N/A,TRUE,"Forside";#N/A,#N/A,TRUE,"Contents";#N/A,#N/A,TRUE,"Opera. income stat.";#N/A,#N/A,TRUE,"Business area ";#N/A,#N/A,TRUE,"Statutory income statem."}</definedName>
    <definedName name="dddd" localSheetId="29" hidden="1">{#N/A,#N/A,TRUE,"Forside";#N/A,#N/A,TRUE,"Contents";#N/A,#N/A,TRUE,"Opera. income stat.";#N/A,#N/A,TRUE,"Business area ";#N/A,#N/A,TRUE,"Statutory income statem."}</definedName>
    <definedName name="dddd" localSheetId="53" hidden="1">{#N/A,#N/A,TRUE,"Forside";#N/A,#N/A,TRUE,"Contents";#N/A,#N/A,TRUE,"Opera. income stat.";#N/A,#N/A,TRUE,"Business area ";#N/A,#N/A,TRUE,"Statutory income statem."}</definedName>
    <definedName name="dddd" localSheetId="37" hidden="1">{#N/A,#N/A,TRUE,"Forside";#N/A,#N/A,TRUE,"Contents";#N/A,#N/A,TRUE,"Opera. income stat.";#N/A,#N/A,TRUE,"Business area ";#N/A,#N/A,TRUE,"Statutory income statem."}</definedName>
    <definedName name="dddd" localSheetId="7" hidden="1">{#N/A,#N/A,TRUE,"Forside";#N/A,#N/A,TRUE,"Contents";#N/A,#N/A,TRUE,"Opera. income stat.";#N/A,#N/A,TRUE,"Business area ";#N/A,#N/A,TRUE,"Statutory income statem."}</definedName>
    <definedName name="dddd" localSheetId="8" hidden="1">{#N/A,#N/A,TRUE,"Forside";#N/A,#N/A,TRUE,"Contents";#N/A,#N/A,TRUE,"Opera. income stat.";#N/A,#N/A,TRUE,"Business area ";#N/A,#N/A,TRUE,"Statutory income statem."}</definedName>
    <definedName name="dddd" localSheetId="6" hidden="1">{#N/A,#N/A,TRUE,"Forside";#N/A,#N/A,TRUE,"Contents";#N/A,#N/A,TRUE,"Opera. income stat.";#N/A,#N/A,TRUE,"Business area ";#N/A,#N/A,TRUE,"Statutory income statem."}</definedName>
    <definedName name="dddd" localSheetId="40" hidden="1">{#N/A,#N/A,TRUE,"Forside";#N/A,#N/A,TRUE,"Contents";#N/A,#N/A,TRUE,"Opera. income stat.";#N/A,#N/A,TRUE,"Business area ";#N/A,#N/A,TRUE,"Statutory income statem."}</definedName>
    <definedName name="dddd" localSheetId="9" hidden="1">{#N/A,#N/A,TRUE,"Forside";#N/A,#N/A,TRUE,"Contents";#N/A,#N/A,TRUE,"Opera. income stat.";#N/A,#N/A,TRUE,"Business area ";#N/A,#N/A,TRUE,"Statutory income statem."}</definedName>
    <definedName name="dddd" localSheetId="38" hidden="1">{#N/A,#N/A,TRUE,"Forside";#N/A,#N/A,TRUE,"Contents";#N/A,#N/A,TRUE,"Opera. income stat.";#N/A,#N/A,TRUE,"Business area ";#N/A,#N/A,TRUE,"Statutory income statem."}</definedName>
    <definedName name="dddd" localSheetId="34" hidden="1">{#N/A,#N/A,TRUE,"Forside";#N/A,#N/A,TRUE,"Contents";#N/A,#N/A,TRUE,"Opera. income stat.";#N/A,#N/A,TRUE,"Business area ";#N/A,#N/A,TRUE,"Statutory income statem."}</definedName>
    <definedName name="dddd" hidden="1">{#N/A,#N/A,TRUE,"Forside";#N/A,#N/A,TRUE,"Contents";#N/A,#N/A,TRUE,"Opera. income stat.";#N/A,#N/A,TRUE,"Business area ";#N/A,#N/A,TRUE,"Statutory income statem."}</definedName>
    <definedName name="DeafaultedLoans" localSheetId="39">#REF!</definedName>
    <definedName name="DeafaultedLoans" localSheetId="18">#REF!</definedName>
    <definedName name="DeafaultedLoans" localSheetId="12">#REF!</definedName>
    <definedName name="DeafaultedLoans" localSheetId="33">#REF!</definedName>
    <definedName name="DeafaultedLoans" localSheetId="32">#REF!</definedName>
    <definedName name="DeafaultedLoans" localSheetId="52">#REF!</definedName>
    <definedName name="DeafaultedLoans" localSheetId="35">#REF!</definedName>
    <definedName name="DeafaultedLoans" localSheetId="36">#REF!</definedName>
    <definedName name="DeafaultedLoans" localSheetId="55">#REF!</definedName>
    <definedName name="DeafaultedLoans" localSheetId="4">#REF!</definedName>
    <definedName name="DeafaultedLoans" localSheetId="16">#REF!</definedName>
    <definedName name="DeafaultedLoans" localSheetId="29">#REF!</definedName>
    <definedName name="DeafaultedLoans" localSheetId="53">#REF!</definedName>
    <definedName name="DeafaultedLoans" localSheetId="37">#REF!</definedName>
    <definedName name="DeafaultedLoans" localSheetId="7">#REF!</definedName>
    <definedName name="DeafaultedLoans" localSheetId="8">#REF!</definedName>
    <definedName name="DeafaultedLoans" localSheetId="6">#REF!</definedName>
    <definedName name="DeafaultedLoans" localSheetId="9">#REF!</definedName>
    <definedName name="DeafaultedLoans" localSheetId="34">#REF!</definedName>
    <definedName name="DeafaultedLoans">#REF!</definedName>
    <definedName name="Denmark" localSheetId="39">[51]Sheet1!$C$17</definedName>
    <definedName name="Denmark" localSheetId="33">[51]Sheet1!$C$17</definedName>
    <definedName name="Denmark" localSheetId="32">[51]Sheet1!$C$17</definedName>
    <definedName name="Denmark" localSheetId="52">[51]Sheet1!$C$17</definedName>
    <definedName name="Denmark" localSheetId="35">[51]Sheet1!$C$17</definedName>
    <definedName name="Denmark" localSheetId="36">[52]Sheet1!$C$17</definedName>
    <definedName name="Denmark" localSheetId="55">[53]Sheet1!$C$17</definedName>
    <definedName name="Denmark" localSheetId="29">[51]Sheet1!$C$17</definedName>
    <definedName name="Denmark" localSheetId="53">[54]Sheet1!$C$17</definedName>
    <definedName name="Denmark" localSheetId="7">[55]Sheet1!$C$17</definedName>
    <definedName name="Denmark" localSheetId="8">[55]Sheet1!$C$17</definedName>
    <definedName name="Denmark" localSheetId="6">[55]Sheet1!$C$17</definedName>
    <definedName name="Denmark" localSheetId="34">[51]Sheet1!$C$17</definedName>
    <definedName name="Denmark">[56]Sheet1!$C$17</definedName>
    <definedName name="derivatives" localSheetId="39">#REF!</definedName>
    <definedName name="derivatives" localSheetId="18">#REF!</definedName>
    <definedName name="derivatives" localSheetId="12">#REF!</definedName>
    <definedName name="derivatives" localSheetId="33">#REF!</definedName>
    <definedName name="derivatives" localSheetId="32">#REF!</definedName>
    <definedName name="derivatives" localSheetId="52">#REF!</definedName>
    <definedName name="derivatives" localSheetId="35">#REF!</definedName>
    <definedName name="derivatives" localSheetId="36">#REF!</definedName>
    <definedName name="derivatives" localSheetId="55">#REF!</definedName>
    <definedName name="derivatives" localSheetId="4">#REF!</definedName>
    <definedName name="derivatives" localSheetId="16">#REF!</definedName>
    <definedName name="derivatives" localSheetId="29">#REF!</definedName>
    <definedName name="derivatives" localSheetId="53">#REF!</definedName>
    <definedName name="derivatives" localSheetId="37">#REF!</definedName>
    <definedName name="derivatives" localSheetId="7">#REF!</definedName>
    <definedName name="derivatives" localSheetId="8">#REF!</definedName>
    <definedName name="derivatives" localSheetId="6">#REF!</definedName>
    <definedName name="derivatives" localSheetId="9">#REF!</definedName>
    <definedName name="derivatives" localSheetId="34">#REF!</definedName>
    <definedName name="derivatives">#REF!</definedName>
    <definedName name="DK_DKK_V" localSheetId="39">[51]Sheet1!$C$21</definedName>
    <definedName name="DK_DKK_V" localSheetId="33">[51]Sheet1!$C$21</definedName>
    <definedName name="DK_DKK_V" localSheetId="32">[51]Sheet1!$C$21</definedName>
    <definedName name="DK_DKK_V" localSheetId="52">[51]Sheet1!$C$21</definedName>
    <definedName name="DK_DKK_V" localSheetId="35">[51]Sheet1!$C$21</definedName>
    <definedName name="DK_DKK_V" localSheetId="36">[52]Sheet1!$C$21</definedName>
    <definedName name="DK_DKK_V" localSheetId="55">[53]Sheet1!$C$21</definedName>
    <definedName name="DK_DKK_V" localSheetId="29">[51]Sheet1!$C$21</definedName>
    <definedName name="DK_DKK_V" localSheetId="53">[54]Sheet1!$C$21</definedName>
    <definedName name="DK_DKK_V" localSheetId="7">[55]Sheet1!$C$21</definedName>
    <definedName name="DK_DKK_V" localSheetId="8">[55]Sheet1!$C$21</definedName>
    <definedName name="DK_DKK_V" localSheetId="6">[55]Sheet1!$C$21</definedName>
    <definedName name="DK_DKK_V" localSheetId="34">[51]Sheet1!$C$21</definedName>
    <definedName name="DK_DKK_V">[56]Sheet1!$C$21</definedName>
    <definedName name="DK_EURO_V" localSheetId="39">[57]Sheet1!$C$12</definedName>
    <definedName name="DK_EURO_V" localSheetId="33">[57]Sheet1!$C$12</definedName>
    <definedName name="DK_EURO_V" localSheetId="32">[57]Sheet1!$C$12</definedName>
    <definedName name="DK_EURO_V" localSheetId="52">[57]Sheet1!$C$12</definedName>
    <definedName name="DK_EURO_V" localSheetId="35">[57]Sheet1!$C$12</definedName>
    <definedName name="DK_EURO_V" localSheetId="36">[58]Sheet1!$C$12</definedName>
    <definedName name="DK_EURO_V" localSheetId="55">[59]Sheet1!$C$12</definedName>
    <definedName name="DK_EURO_V" localSheetId="29">[57]Sheet1!$C$12</definedName>
    <definedName name="DK_EURO_V" localSheetId="53">[60]Sheet1!$C$12</definedName>
    <definedName name="DK_EURO_V" localSheetId="7">[61]Sheet1!$C$12</definedName>
    <definedName name="DK_EURO_V" localSheetId="8">[61]Sheet1!$C$12</definedName>
    <definedName name="DK_EURO_V" localSheetId="6">[61]Sheet1!$C$12</definedName>
    <definedName name="DK_EURO_V" localSheetId="34">[57]Sheet1!$C$12</definedName>
    <definedName name="DK_EURO_V">[62]Sheet1!$C$12</definedName>
    <definedName name="dollarkurs" localSheetId="39">[63]Forecast!$C$182</definedName>
    <definedName name="dollarkurs" localSheetId="33">[63]Forecast!$C$182</definedName>
    <definedName name="dollarkurs" localSheetId="32">[63]Forecast!$C$182</definedName>
    <definedName name="dollarkurs" localSheetId="52">[63]Forecast!$C$182</definedName>
    <definedName name="dollarkurs" localSheetId="35">[63]Forecast!$C$182</definedName>
    <definedName name="dollarkurs" localSheetId="36">[64]Forecast!$C$182</definedName>
    <definedName name="dollarkurs" localSheetId="55">[65]Forecast!$C$182</definedName>
    <definedName name="dollarkurs" localSheetId="29">[63]Forecast!$C$182</definedName>
    <definedName name="dollarkurs" localSheetId="53">[66]Forecast!$C$182</definedName>
    <definedName name="dollarkurs" localSheetId="7">[67]Forecast!$C$182</definedName>
    <definedName name="dollarkurs" localSheetId="8">[67]Forecast!$C$182</definedName>
    <definedName name="dollarkurs" localSheetId="6">[67]Forecast!$C$182</definedName>
    <definedName name="dollarkurs" localSheetId="34">[63]Forecast!$C$182</definedName>
    <definedName name="dollarkurs">[68]Forecast!$C$182</definedName>
    <definedName name="EngelskMdRapport" localSheetId="39">[38]Månedsrapport!#REF!</definedName>
    <definedName name="EngelskMdRapport" localSheetId="33">[38]Månedsrapport!#REF!</definedName>
    <definedName name="EngelskMdRapport" localSheetId="32">[38]Månedsrapport!#REF!</definedName>
    <definedName name="EngelskMdRapport" localSheetId="52">[38]Månedsrapport!#REF!</definedName>
    <definedName name="EngelskMdRapport" localSheetId="35">[38]Månedsrapport!#REF!</definedName>
    <definedName name="EngelskMdRapport" localSheetId="36">[39]Månedsrapport!#REF!</definedName>
    <definedName name="EngelskMdRapport" localSheetId="55">[40]Månedsrapport!#REF!</definedName>
    <definedName name="EngelskMdRapport" localSheetId="4">[38]Månedsrapport!#REF!</definedName>
    <definedName name="EngelskMdRapport" localSheetId="29">[38]Månedsrapport!#REF!</definedName>
    <definedName name="EngelskMdRapport" localSheetId="53">[41]Månedsrapport!#REF!</definedName>
    <definedName name="EngelskMdRapport" localSheetId="37">[43]Månedsrapport!#REF!</definedName>
    <definedName name="EngelskMdRapport" localSheetId="7">[42]Månedsrapport!#REF!</definedName>
    <definedName name="EngelskMdRapport" localSheetId="8">[42]Månedsrapport!#REF!</definedName>
    <definedName name="EngelskMdRapport" localSheetId="6">[42]Månedsrapport!#REF!</definedName>
    <definedName name="EngelskMdRapport" localSheetId="34">[38]Månedsrapport!#REF!</definedName>
    <definedName name="EngelskMdRapport">[43]Månedsrapport!#REF!</definedName>
    <definedName name="EUR" localSheetId="39">'[69]Budget 2001'!$J$1</definedName>
    <definedName name="EUR" localSheetId="33">'[69]Budget 2001'!$J$1</definedName>
    <definedName name="EUR" localSheetId="32">'[69]Budget 2001'!$J$1</definedName>
    <definedName name="EUR" localSheetId="52">'[69]Budget 2001'!$J$1</definedName>
    <definedName name="EUR" localSheetId="35">'[69]Budget 2001'!$J$1</definedName>
    <definedName name="EUR" localSheetId="36">'[70]Budget 2001'!$J$1</definedName>
    <definedName name="EUR" localSheetId="55">'[71]Budget 2001'!$J$1</definedName>
    <definedName name="EUR" localSheetId="29">'[69]Budget 2001'!$J$1</definedName>
    <definedName name="EUR" localSheetId="53">'[72]Budget 2001'!$J$1</definedName>
    <definedName name="EUR" localSheetId="7">'[73]Budget 2001'!$J$1</definedName>
    <definedName name="EUR" localSheetId="8">'[73]Budget 2001'!$J$1</definedName>
    <definedName name="EUR" localSheetId="6">'[73]Budget 2001'!$J$1</definedName>
    <definedName name="EUR" localSheetId="34">'[69]Budget 2001'!$J$1</definedName>
    <definedName name="EUR">'[74]Budget 2001'!$J$1</definedName>
    <definedName name="EUR_1.kv." localSheetId="39">#REF!</definedName>
    <definedName name="EUR_1.kv." localSheetId="18">#REF!</definedName>
    <definedName name="EUR_1.kv." localSheetId="12">#REF!</definedName>
    <definedName name="EUR_1.kv." localSheetId="33">#REF!</definedName>
    <definedName name="EUR_1.kv." localSheetId="32">#REF!</definedName>
    <definedName name="EUR_1.kv." localSheetId="52">#REF!</definedName>
    <definedName name="EUR_1.kv." localSheetId="35">#REF!</definedName>
    <definedName name="EUR_1.kv." localSheetId="36">#REF!</definedName>
    <definedName name="EUR_1.kv." localSheetId="55">#REF!</definedName>
    <definedName name="EUR_1.kv." localSheetId="4">#REF!</definedName>
    <definedName name="EUR_1.kv." localSheetId="16">#REF!</definedName>
    <definedName name="EUR_1.kv." localSheetId="29">#REF!</definedName>
    <definedName name="EUR_1.kv." localSheetId="53">#REF!</definedName>
    <definedName name="EUR_1.kv." localSheetId="37">#REF!</definedName>
    <definedName name="EUR_1.kv." localSheetId="7">#REF!</definedName>
    <definedName name="EUR_1.kv." localSheetId="8">#REF!</definedName>
    <definedName name="EUR_1.kv." localSheetId="6">#REF!</definedName>
    <definedName name="EUR_1.kv." localSheetId="9">#REF!</definedName>
    <definedName name="EUR_1.kv." localSheetId="34">#REF!</definedName>
    <definedName name="EUR_1.kv.">#REF!</definedName>
    <definedName name="EUR_2.kv." localSheetId="39">#REF!</definedName>
    <definedName name="EUR_2.kv." localSheetId="18">#REF!</definedName>
    <definedName name="EUR_2.kv." localSheetId="12">#REF!</definedName>
    <definedName name="EUR_2.kv." localSheetId="33">#REF!</definedName>
    <definedName name="EUR_2.kv." localSheetId="32">#REF!</definedName>
    <definedName name="EUR_2.kv." localSheetId="52">#REF!</definedName>
    <definedName name="EUR_2.kv." localSheetId="35">#REF!</definedName>
    <definedName name="EUR_2.kv." localSheetId="36">#REF!</definedName>
    <definedName name="EUR_2.kv." localSheetId="55">#REF!</definedName>
    <definedName name="EUR_2.kv." localSheetId="4">#REF!</definedName>
    <definedName name="EUR_2.kv." localSheetId="16">#REF!</definedName>
    <definedName name="EUR_2.kv." localSheetId="29">#REF!</definedName>
    <definedName name="EUR_2.kv." localSheetId="53">#REF!</definedName>
    <definedName name="EUR_2.kv." localSheetId="37">#REF!</definedName>
    <definedName name="EUR_2.kv." localSheetId="7">#REF!</definedName>
    <definedName name="EUR_2.kv." localSheetId="8">#REF!</definedName>
    <definedName name="EUR_2.kv." localSheetId="6">#REF!</definedName>
    <definedName name="EUR_2.kv." localSheetId="9">#REF!</definedName>
    <definedName name="EUR_2.kv." localSheetId="34">#REF!</definedName>
    <definedName name="EUR_2.kv.">#REF!</definedName>
    <definedName name="EUR_3.kv." localSheetId="39">#REF!</definedName>
    <definedName name="EUR_3.kv." localSheetId="18">#REF!</definedName>
    <definedName name="EUR_3.kv." localSheetId="12">#REF!</definedName>
    <definedName name="EUR_3.kv." localSheetId="33">#REF!</definedName>
    <definedName name="EUR_3.kv." localSheetId="32">#REF!</definedName>
    <definedName name="EUR_3.kv." localSheetId="52">#REF!</definedName>
    <definedName name="EUR_3.kv." localSheetId="35">#REF!</definedName>
    <definedName name="EUR_3.kv." localSheetId="36">#REF!</definedName>
    <definedName name="EUR_3.kv." localSheetId="55">#REF!</definedName>
    <definedName name="EUR_3.kv." localSheetId="4">#REF!</definedName>
    <definedName name="EUR_3.kv." localSheetId="16">#REF!</definedName>
    <definedName name="EUR_3.kv." localSheetId="29">#REF!</definedName>
    <definedName name="EUR_3.kv." localSheetId="53">#REF!</definedName>
    <definedName name="EUR_3.kv." localSheetId="37">#REF!</definedName>
    <definedName name="EUR_3.kv." localSheetId="7">#REF!</definedName>
    <definedName name="EUR_3.kv." localSheetId="8">#REF!</definedName>
    <definedName name="EUR_3.kv." localSheetId="6">#REF!</definedName>
    <definedName name="EUR_3.kv." localSheetId="9">#REF!</definedName>
    <definedName name="EUR_3.kv." localSheetId="34">#REF!</definedName>
    <definedName name="EUR_3.kv.">#REF!</definedName>
    <definedName name="EUR_30.06." localSheetId="39">#REF!</definedName>
    <definedName name="EUR_30.06." localSheetId="18">#REF!</definedName>
    <definedName name="EUR_30.06." localSheetId="12">#REF!</definedName>
    <definedName name="EUR_30.06." localSheetId="33">#REF!</definedName>
    <definedName name="EUR_30.06." localSheetId="32">#REF!</definedName>
    <definedName name="EUR_30.06." localSheetId="52">#REF!</definedName>
    <definedName name="EUR_30.06." localSheetId="35">#REF!</definedName>
    <definedName name="EUR_30.06." localSheetId="36">#REF!</definedName>
    <definedName name="EUR_30.06." localSheetId="55">#REF!</definedName>
    <definedName name="EUR_30.06." localSheetId="4">#REF!</definedName>
    <definedName name="EUR_30.06." localSheetId="16">#REF!</definedName>
    <definedName name="EUR_30.06." localSheetId="29">#REF!</definedName>
    <definedName name="EUR_30.06." localSheetId="53">#REF!</definedName>
    <definedName name="EUR_30.06." localSheetId="37">#REF!</definedName>
    <definedName name="EUR_30.06." localSheetId="7">#REF!</definedName>
    <definedName name="EUR_30.06." localSheetId="8">#REF!</definedName>
    <definedName name="EUR_30.06." localSheetId="6">#REF!</definedName>
    <definedName name="EUR_30.06." localSheetId="9">#REF!</definedName>
    <definedName name="EUR_30.06." localSheetId="34">#REF!</definedName>
    <definedName name="EUR_30.06.">#REF!</definedName>
    <definedName name="EUR_30.09." localSheetId="39">#REF!</definedName>
    <definedName name="EUR_30.09." localSheetId="18">#REF!</definedName>
    <definedName name="EUR_30.09." localSheetId="12">#REF!</definedName>
    <definedName name="EUR_30.09." localSheetId="33">#REF!</definedName>
    <definedName name="EUR_30.09." localSheetId="32">#REF!</definedName>
    <definedName name="EUR_30.09." localSheetId="52">#REF!</definedName>
    <definedName name="EUR_30.09." localSheetId="35">#REF!</definedName>
    <definedName name="EUR_30.09." localSheetId="36">#REF!</definedName>
    <definedName name="EUR_30.09." localSheetId="55">#REF!</definedName>
    <definedName name="EUR_30.09." localSheetId="4">#REF!</definedName>
    <definedName name="EUR_30.09." localSheetId="16">#REF!</definedName>
    <definedName name="EUR_30.09." localSheetId="29">#REF!</definedName>
    <definedName name="EUR_30.09." localSheetId="53">#REF!</definedName>
    <definedName name="EUR_30.09." localSheetId="37">#REF!</definedName>
    <definedName name="EUR_30.09." localSheetId="7">#REF!</definedName>
    <definedName name="EUR_30.09." localSheetId="8">#REF!</definedName>
    <definedName name="EUR_30.09." localSheetId="6">#REF!</definedName>
    <definedName name="EUR_30.09." localSheetId="9">#REF!</definedName>
    <definedName name="EUR_30.09." localSheetId="34">#REF!</definedName>
    <definedName name="EUR_30.09.">#REF!</definedName>
    <definedName name="EUR_31.03." localSheetId="39">#REF!</definedName>
    <definedName name="EUR_31.03." localSheetId="18">#REF!</definedName>
    <definedName name="EUR_31.03." localSheetId="12">#REF!</definedName>
    <definedName name="EUR_31.03." localSheetId="33">#REF!</definedName>
    <definedName name="EUR_31.03." localSheetId="32">#REF!</definedName>
    <definedName name="EUR_31.03." localSheetId="52">#REF!</definedName>
    <definedName name="EUR_31.03." localSheetId="35">#REF!</definedName>
    <definedName name="EUR_31.03." localSheetId="36">#REF!</definedName>
    <definedName name="EUR_31.03." localSheetId="55">#REF!</definedName>
    <definedName name="EUR_31.03." localSheetId="4">#REF!</definedName>
    <definedName name="EUR_31.03." localSheetId="16">#REF!</definedName>
    <definedName name="EUR_31.03." localSheetId="29">#REF!</definedName>
    <definedName name="EUR_31.03." localSheetId="53">#REF!</definedName>
    <definedName name="EUR_31.03." localSheetId="37">#REF!</definedName>
    <definedName name="EUR_31.03." localSheetId="7">#REF!</definedName>
    <definedName name="EUR_31.03." localSheetId="8">#REF!</definedName>
    <definedName name="EUR_31.03." localSheetId="6">#REF!</definedName>
    <definedName name="EUR_31.03." localSheetId="9">#REF!</definedName>
    <definedName name="EUR_31.03." localSheetId="34">#REF!</definedName>
    <definedName name="EUR_31.03.">#REF!</definedName>
    <definedName name="EUR_4.kv." localSheetId="39">#REF!</definedName>
    <definedName name="EUR_4.kv." localSheetId="18">#REF!</definedName>
    <definedName name="EUR_4.kv." localSheetId="12">#REF!</definedName>
    <definedName name="EUR_4.kv." localSheetId="33">#REF!</definedName>
    <definedName name="EUR_4.kv." localSheetId="32">#REF!</definedName>
    <definedName name="EUR_4.kv." localSheetId="52">#REF!</definedName>
    <definedName name="EUR_4.kv." localSheetId="35">#REF!</definedName>
    <definedName name="EUR_4.kv." localSheetId="36">#REF!</definedName>
    <definedName name="EUR_4.kv." localSheetId="55">#REF!</definedName>
    <definedName name="EUR_4.kv." localSheetId="4">#REF!</definedName>
    <definedName name="EUR_4.kv." localSheetId="16">#REF!</definedName>
    <definedName name="EUR_4.kv." localSheetId="29">#REF!</definedName>
    <definedName name="EUR_4.kv." localSheetId="53">#REF!</definedName>
    <definedName name="EUR_4.kv." localSheetId="37">#REF!</definedName>
    <definedName name="EUR_4.kv." localSheetId="7">#REF!</definedName>
    <definedName name="EUR_4.kv." localSheetId="8">#REF!</definedName>
    <definedName name="EUR_4.kv." localSheetId="6">#REF!</definedName>
    <definedName name="EUR_4.kv." localSheetId="9">#REF!</definedName>
    <definedName name="EUR_4.kv." localSheetId="34">#REF!</definedName>
    <definedName name="EUR_4.kv.">#REF!</definedName>
    <definedName name="EUR_Primo" localSheetId="39">#REF!</definedName>
    <definedName name="EUR_Primo" localSheetId="18">#REF!</definedName>
    <definedName name="EUR_Primo" localSheetId="12">#REF!</definedName>
    <definedName name="EUR_Primo" localSheetId="33">#REF!</definedName>
    <definedName name="EUR_Primo" localSheetId="32">#REF!</definedName>
    <definedName name="EUR_Primo" localSheetId="52">#REF!</definedName>
    <definedName name="EUR_Primo" localSheetId="35">#REF!</definedName>
    <definedName name="EUR_Primo" localSheetId="36">#REF!</definedName>
    <definedName name="EUR_Primo" localSheetId="55">#REF!</definedName>
    <definedName name="EUR_Primo" localSheetId="4">#REF!</definedName>
    <definedName name="EUR_Primo" localSheetId="16">#REF!</definedName>
    <definedName name="EUR_Primo" localSheetId="29">#REF!</definedName>
    <definedName name="EUR_Primo" localSheetId="53">#REF!</definedName>
    <definedName name="EUR_Primo" localSheetId="37">#REF!</definedName>
    <definedName name="EUR_Primo" localSheetId="7">#REF!</definedName>
    <definedName name="EUR_Primo" localSheetId="8">#REF!</definedName>
    <definedName name="EUR_Primo" localSheetId="6">#REF!</definedName>
    <definedName name="EUR_Primo" localSheetId="9">#REF!</definedName>
    <definedName name="EUR_Primo" localSheetId="34">#REF!</definedName>
    <definedName name="EUR_Primo">#REF!</definedName>
    <definedName name="EUR_Ultimo" localSheetId="39">#REF!</definedName>
    <definedName name="EUR_Ultimo" localSheetId="18">#REF!</definedName>
    <definedName name="EUR_Ultimo" localSheetId="12">#REF!</definedName>
    <definedName name="EUR_Ultimo" localSheetId="33">#REF!</definedName>
    <definedName name="EUR_Ultimo" localSheetId="32">#REF!</definedName>
    <definedName name="EUR_Ultimo" localSheetId="52">#REF!</definedName>
    <definedName name="EUR_Ultimo" localSheetId="35">#REF!</definedName>
    <definedName name="EUR_Ultimo" localSheetId="36">#REF!</definedName>
    <definedName name="EUR_Ultimo" localSheetId="55">#REF!</definedName>
    <definedName name="EUR_Ultimo" localSheetId="4">#REF!</definedName>
    <definedName name="EUR_Ultimo" localSheetId="16">#REF!</definedName>
    <definedName name="EUR_Ultimo" localSheetId="29">#REF!</definedName>
    <definedName name="EUR_Ultimo" localSheetId="53">#REF!</definedName>
    <definedName name="EUR_Ultimo" localSheetId="37">#REF!</definedName>
    <definedName name="EUR_Ultimo" localSheetId="7">#REF!</definedName>
    <definedName name="EUR_Ultimo" localSheetId="8">#REF!</definedName>
    <definedName name="EUR_Ultimo" localSheetId="6">#REF!</definedName>
    <definedName name="EUR_Ultimo" localSheetId="9">#REF!</definedName>
    <definedName name="EUR_Ultimo" localSheetId="34">#REF!</definedName>
    <definedName name="EUR_Ultimo">#REF!</definedName>
    <definedName name="euro" localSheetId="39">'[75]KF 97-01'!$Q$39</definedName>
    <definedName name="euro" localSheetId="33">'[75]KF 97-01'!$Q$39</definedName>
    <definedName name="euro" localSheetId="32">'[75]KF 97-01'!$Q$39</definedName>
    <definedName name="euro" localSheetId="52">'[75]KF 97-01'!$Q$39</definedName>
    <definedName name="euro" localSheetId="35">'[75]KF 97-01'!$Q$39</definedName>
    <definedName name="euro" localSheetId="36">'[76]KF 97-01'!$Q$39</definedName>
    <definedName name="euro" localSheetId="55">'[77]KF 97-01'!$Q$39</definedName>
    <definedName name="euro" localSheetId="29">'[75]KF 97-01'!$Q$39</definedName>
    <definedName name="euro" localSheetId="53">'[78]KF 97-01'!$Q$39</definedName>
    <definedName name="euro" localSheetId="7">'[79]KF 97-01'!$Q$39</definedName>
    <definedName name="euro" localSheetId="8">'[79]KF 97-01'!$Q$39</definedName>
    <definedName name="euro" localSheetId="6">'[79]KF 97-01'!$Q$39</definedName>
    <definedName name="euro" localSheetId="34">'[75]KF 97-01'!$Q$39</definedName>
    <definedName name="euro">'[80]KF 97-01'!$Q$39</definedName>
    <definedName name="Euro01" localSheetId="39">[38]Valutakurser!$F$8</definedName>
    <definedName name="Euro01" localSheetId="33">[38]Valutakurser!$F$8</definedName>
    <definedName name="Euro01" localSheetId="32">[38]Valutakurser!$F$8</definedName>
    <definedName name="Euro01" localSheetId="52">[38]Valutakurser!$F$8</definedName>
    <definedName name="Euro01" localSheetId="35">[38]Valutakurser!$F$8</definedName>
    <definedName name="Euro01" localSheetId="36">[39]Valutakurser!$F$8</definedName>
    <definedName name="Euro01" localSheetId="55">[40]Valutakurser!$F$8</definedName>
    <definedName name="Euro01" localSheetId="29">[38]Valutakurser!$F$8</definedName>
    <definedName name="Euro01" localSheetId="53">[41]Valutakurser!$F$8</definedName>
    <definedName name="Euro01" localSheetId="7">[42]Valutakurser!$F$8</definedName>
    <definedName name="Euro01" localSheetId="8">[42]Valutakurser!$F$8</definedName>
    <definedName name="Euro01" localSheetId="6">[42]Valutakurser!$F$8</definedName>
    <definedName name="Euro01" localSheetId="34">[38]Valutakurser!$F$8</definedName>
    <definedName name="Euro01">[43]Valutakurser!$F$8</definedName>
    <definedName name="Euro02" localSheetId="39">[38]Valutakurser!$G$8</definedName>
    <definedName name="Euro02" localSheetId="33">[38]Valutakurser!$G$8</definedName>
    <definedName name="Euro02" localSheetId="32">[38]Valutakurser!$G$8</definedName>
    <definedName name="Euro02" localSheetId="52">[38]Valutakurser!$G$8</definedName>
    <definedName name="Euro02" localSheetId="35">[38]Valutakurser!$G$8</definedName>
    <definedName name="Euro02" localSheetId="36">[39]Valutakurser!$G$8</definedName>
    <definedName name="Euro02" localSheetId="55">[40]Valutakurser!$G$8</definedName>
    <definedName name="Euro02" localSheetId="29">[38]Valutakurser!$G$8</definedName>
    <definedName name="Euro02" localSheetId="53">[41]Valutakurser!$G$8</definedName>
    <definedName name="Euro02" localSheetId="7">[42]Valutakurser!$G$8</definedName>
    <definedName name="Euro02" localSheetId="8">[42]Valutakurser!$G$8</definedName>
    <definedName name="Euro02" localSheetId="6">[42]Valutakurser!$G$8</definedName>
    <definedName name="Euro02" localSheetId="34">[38]Valutakurser!$G$8</definedName>
    <definedName name="Euro02">[43]Valutakurser!$G$8</definedName>
    <definedName name="Euro03" localSheetId="39">[38]Valutakurser!$H$8</definedName>
    <definedName name="Euro03" localSheetId="33">[38]Valutakurser!$H$8</definedName>
    <definedName name="Euro03" localSheetId="32">[38]Valutakurser!$H$8</definedName>
    <definedName name="Euro03" localSheetId="52">[38]Valutakurser!$H$8</definedName>
    <definedName name="Euro03" localSheetId="35">[38]Valutakurser!$H$8</definedName>
    <definedName name="Euro03" localSheetId="36">[39]Valutakurser!$H$8</definedName>
    <definedName name="Euro03" localSheetId="55">[40]Valutakurser!$H$8</definedName>
    <definedName name="Euro03" localSheetId="29">[38]Valutakurser!$H$8</definedName>
    <definedName name="Euro03" localSheetId="53">[41]Valutakurser!$H$8</definedName>
    <definedName name="Euro03" localSheetId="7">[42]Valutakurser!$H$8</definedName>
    <definedName name="Euro03" localSheetId="8">[42]Valutakurser!$H$8</definedName>
    <definedName name="Euro03" localSheetId="6">[42]Valutakurser!$H$8</definedName>
    <definedName name="Euro03" localSheetId="34">[38]Valutakurser!$H$8</definedName>
    <definedName name="Euro03">[43]Valutakurser!$H$8</definedName>
    <definedName name="Euro04" localSheetId="39">[38]Valutakurser!$I$8</definedName>
    <definedName name="Euro04" localSheetId="33">[38]Valutakurser!$I$8</definedName>
    <definedName name="Euro04" localSheetId="32">[38]Valutakurser!$I$8</definedName>
    <definedName name="Euro04" localSheetId="52">[38]Valutakurser!$I$8</definedName>
    <definedName name="Euro04" localSheetId="35">[38]Valutakurser!$I$8</definedName>
    <definedName name="Euro04" localSheetId="36">[39]Valutakurser!$I$8</definedName>
    <definedName name="Euro04" localSheetId="55">[40]Valutakurser!$I$8</definedName>
    <definedName name="Euro04" localSheetId="29">[38]Valutakurser!$I$8</definedName>
    <definedName name="Euro04" localSheetId="53">[41]Valutakurser!$I$8</definedName>
    <definedName name="Euro04" localSheetId="7">[42]Valutakurser!$I$8</definedName>
    <definedName name="Euro04" localSheetId="8">[42]Valutakurser!$I$8</definedName>
    <definedName name="Euro04" localSheetId="6">[42]Valutakurser!$I$8</definedName>
    <definedName name="Euro04" localSheetId="34">[38]Valutakurser!$I$8</definedName>
    <definedName name="Euro04">[43]Valutakurser!$I$8</definedName>
    <definedName name="Euro05" localSheetId="39">[38]Valutakurser!$J$8</definedName>
    <definedName name="Euro05" localSheetId="33">[38]Valutakurser!$J$8</definedName>
    <definedName name="Euro05" localSheetId="32">[38]Valutakurser!$J$8</definedName>
    <definedName name="Euro05" localSheetId="52">[38]Valutakurser!$J$8</definedName>
    <definedName name="Euro05" localSheetId="35">[38]Valutakurser!$J$8</definedName>
    <definedName name="Euro05" localSheetId="36">[39]Valutakurser!$J$8</definedName>
    <definedName name="Euro05" localSheetId="55">[40]Valutakurser!$J$8</definedName>
    <definedName name="Euro05" localSheetId="29">[38]Valutakurser!$J$8</definedName>
    <definedName name="Euro05" localSheetId="53">[41]Valutakurser!$J$8</definedName>
    <definedName name="Euro05" localSheetId="7">[42]Valutakurser!$J$8</definedName>
    <definedName name="Euro05" localSheetId="8">[42]Valutakurser!$J$8</definedName>
    <definedName name="Euro05" localSheetId="6">[42]Valutakurser!$J$8</definedName>
    <definedName name="Euro05" localSheetId="34">[38]Valutakurser!$J$8</definedName>
    <definedName name="Euro05">[43]Valutakurser!$J$8</definedName>
    <definedName name="Euro06" localSheetId="39">[38]Valutakurser!$K$8</definedName>
    <definedName name="Euro06" localSheetId="33">[38]Valutakurser!$K$8</definedName>
    <definedName name="Euro06" localSheetId="32">[38]Valutakurser!$K$8</definedName>
    <definedName name="Euro06" localSheetId="52">[38]Valutakurser!$K$8</definedName>
    <definedName name="Euro06" localSheetId="35">[38]Valutakurser!$K$8</definedName>
    <definedName name="Euro06" localSheetId="36">[39]Valutakurser!$K$8</definedName>
    <definedName name="Euro06" localSheetId="55">[40]Valutakurser!$K$8</definedName>
    <definedName name="Euro06" localSheetId="29">[38]Valutakurser!$K$8</definedName>
    <definedName name="Euro06" localSheetId="53">[41]Valutakurser!$K$8</definedName>
    <definedName name="Euro06" localSheetId="7">[42]Valutakurser!$K$8</definedName>
    <definedName name="Euro06" localSheetId="8">[42]Valutakurser!$K$8</definedName>
    <definedName name="Euro06" localSheetId="6">[42]Valutakurser!$K$8</definedName>
    <definedName name="Euro06" localSheetId="34">[38]Valutakurser!$K$8</definedName>
    <definedName name="Euro06">[43]Valutakurser!$K$8</definedName>
    <definedName name="Euro07" localSheetId="39">[38]Valutakurser!$L$8</definedName>
    <definedName name="Euro07" localSheetId="33">[38]Valutakurser!$L$8</definedName>
    <definedName name="Euro07" localSheetId="32">[38]Valutakurser!$L$8</definedName>
    <definedName name="Euro07" localSheetId="52">[38]Valutakurser!$L$8</definedName>
    <definedName name="Euro07" localSheetId="35">[38]Valutakurser!$L$8</definedName>
    <definedName name="Euro07" localSheetId="36">[39]Valutakurser!$L$8</definedName>
    <definedName name="Euro07" localSheetId="55">[40]Valutakurser!$L$8</definedName>
    <definedName name="Euro07" localSheetId="29">[38]Valutakurser!$L$8</definedName>
    <definedName name="Euro07" localSheetId="53">[41]Valutakurser!$L$8</definedName>
    <definedName name="Euro07" localSheetId="7">[42]Valutakurser!$L$8</definedName>
    <definedName name="Euro07" localSheetId="8">[42]Valutakurser!$L$8</definedName>
    <definedName name="Euro07" localSheetId="6">[42]Valutakurser!$L$8</definedName>
    <definedName name="Euro07" localSheetId="34">[38]Valutakurser!$L$8</definedName>
    <definedName name="Euro07">[43]Valutakurser!$L$8</definedName>
    <definedName name="Euro08" localSheetId="39">[38]Valutakurser!$M$8</definedName>
    <definedName name="Euro08" localSheetId="33">[38]Valutakurser!$M$8</definedName>
    <definedName name="Euro08" localSheetId="32">[38]Valutakurser!$M$8</definedName>
    <definedName name="Euro08" localSheetId="52">[38]Valutakurser!$M$8</definedName>
    <definedName name="Euro08" localSheetId="35">[38]Valutakurser!$M$8</definedName>
    <definedName name="Euro08" localSheetId="36">[39]Valutakurser!$M$8</definedName>
    <definedName name="Euro08" localSheetId="55">[40]Valutakurser!$M$8</definedName>
    <definedName name="Euro08" localSheetId="29">[38]Valutakurser!$M$8</definedName>
    <definedName name="Euro08" localSheetId="53">[41]Valutakurser!$M$8</definedName>
    <definedName name="Euro08" localSheetId="7">[42]Valutakurser!$M$8</definedName>
    <definedName name="Euro08" localSheetId="8">[42]Valutakurser!$M$8</definedName>
    <definedName name="Euro08" localSheetId="6">[42]Valutakurser!$M$8</definedName>
    <definedName name="Euro08" localSheetId="34">[38]Valutakurser!$M$8</definedName>
    <definedName name="Euro08">[43]Valutakurser!$M$8</definedName>
    <definedName name="Euro09" localSheetId="39">[38]Valutakurser!$N$8</definedName>
    <definedName name="Euro09" localSheetId="33">[38]Valutakurser!$N$8</definedName>
    <definedName name="Euro09" localSheetId="32">[38]Valutakurser!$N$8</definedName>
    <definedName name="Euro09" localSheetId="52">[38]Valutakurser!$N$8</definedName>
    <definedName name="Euro09" localSheetId="35">[38]Valutakurser!$N$8</definedName>
    <definedName name="Euro09" localSheetId="36">[39]Valutakurser!$N$8</definedName>
    <definedName name="Euro09" localSheetId="55">[40]Valutakurser!$N$8</definedName>
    <definedName name="Euro09" localSheetId="29">[38]Valutakurser!$N$8</definedName>
    <definedName name="Euro09" localSheetId="53">[41]Valutakurser!$N$8</definedName>
    <definedName name="Euro09" localSheetId="7">[42]Valutakurser!$N$8</definedName>
    <definedName name="Euro09" localSheetId="8">[42]Valutakurser!$N$8</definedName>
    <definedName name="Euro09" localSheetId="6">[42]Valutakurser!$N$8</definedName>
    <definedName name="Euro09" localSheetId="34">[38]Valutakurser!$N$8</definedName>
    <definedName name="Euro09">[43]Valutakurser!$N$8</definedName>
    <definedName name="Euro10" localSheetId="39">[38]Valutakurser!$O$8</definedName>
    <definedName name="Euro10" localSheetId="33">[38]Valutakurser!$O$8</definedName>
    <definedName name="Euro10" localSheetId="32">[38]Valutakurser!$O$8</definedName>
    <definedName name="Euro10" localSheetId="52">[38]Valutakurser!$O$8</definedName>
    <definedName name="Euro10" localSheetId="35">[38]Valutakurser!$O$8</definedName>
    <definedName name="Euro10" localSheetId="36">[39]Valutakurser!$O$8</definedName>
    <definedName name="Euro10" localSheetId="55">[40]Valutakurser!$O$8</definedName>
    <definedName name="Euro10" localSheetId="29">[38]Valutakurser!$O$8</definedName>
    <definedName name="Euro10" localSheetId="53">[41]Valutakurser!$O$8</definedName>
    <definedName name="Euro10" localSheetId="7">[42]Valutakurser!$O$8</definedName>
    <definedName name="Euro10" localSheetId="8">[42]Valutakurser!$O$8</definedName>
    <definedName name="Euro10" localSheetId="6">[42]Valutakurser!$O$8</definedName>
    <definedName name="Euro10" localSheetId="34">[38]Valutakurser!$O$8</definedName>
    <definedName name="Euro10">[43]Valutakurser!$O$8</definedName>
    <definedName name="Euro11" localSheetId="39">[38]Valutakurser!$P$8</definedName>
    <definedName name="Euro11" localSheetId="33">[38]Valutakurser!$P$8</definedName>
    <definedName name="Euro11" localSheetId="32">[38]Valutakurser!$P$8</definedName>
    <definedName name="Euro11" localSheetId="52">[38]Valutakurser!$P$8</definedName>
    <definedName name="Euro11" localSheetId="35">[38]Valutakurser!$P$8</definedName>
    <definedName name="Euro11" localSheetId="36">[39]Valutakurser!$P$8</definedName>
    <definedName name="Euro11" localSheetId="55">[40]Valutakurser!$P$8</definedName>
    <definedName name="Euro11" localSheetId="29">[38]Valutakurser!$P$8</definedName>
    <definedName name="Euro11" localSheetId="53">[41]Valutakurser!$P$8</definedName>
    <definedName name="Euro11" localSheetId="7">[42]Valutakurser!$P$8</definedName>
    <definedName name="Euro11" localSheetId="8">[42]Valutakurser!$P$8</definedName>
    <definedName name="Euro11" localSheetId="6">[42]Valutakurser!$P$8</definedName>
    <definedName name="Euro11" localSheetId="34">[38]Valutakurser!$P$8</definedName>
    <definedName name="Euro11">[43]Valutakurser!$P$8</definedName>
    <definedName name="Euro12" localSheetId="39">[38]Valutakurser!$Q$8</definedName>
    <definedName name="Euro12" localSheetId="33">[38]Valutakurser!$Q$8</definedName>
    <definedName name="Euro12" localSheetId="32">[38]Valutakurser!$Q$8</definedName>
    <definedName name="Euro12" localSheetId="52">[38]Valutakurser!$Q$8</definedName>
    <definedName name="Euro12" localSheetId="35">[38]Valutakurser!$Q$8</definedName>
    <definedName name="Euro12" localSheetId="36">[39]Valutakurser!$Q$8</definedName>
    <definedName name="Euro12" localSheetId="55">[40]Valutakurser!$Q$8</definedName>
    <definedName name="Euro12" localSheetId="29">[38]Valutakurser!$Q$8</definedName>
    <definedName name="Euro12" localSheetId="53">[41]Valutakurser!$Q$8</definedName>
    <definedName name="Euro12" localSheetId="7">[42]Valutakurser!$Q$8</definedName>
    <definedName name="Euro12" localSheetId="8">[42]Valutakurser!$Q$8</definedName>
    <definedName name="Euro12" localSheetId="6">[42]Valutakurser!$Q$8</definedName>
    <definedName name="Euro12" localSheetId="34">[38]Valutakurser!$Q$8</definedName>
    <definedName name="Euro12">[43]Valutakurser!$Q$8</definedName>
    <definedName name="EuroBeregnet" localSheetId="39">[38]Investment_assets!$C$47:$AX$55</definedName>
    <definedName name="EuroBeregnet" localSheetId="33">[38]Investment_assets!$C$47:$AX$55</definedName>
    <definedName name="EuroBeregnet" localSheetId="32">[38]Investment_assets!$C$47:$AX$55</definedName>
    <definedName name="EuroBeregnet" localSheetId="52">[38]Investment_assets!$C$47:$AX$55</definedName>
    <definedName name="EuroBeregnet" localSheetId="35">[38]Investment_assets!$C$47:$AX$55</definedName>
    <definedName name="EuroBeregnet" localSheetId="36">[39]Investment_assets!$C$47:$AX$55</definedName>
    <definedName name="EuroBeregnet" localSheetId="55">[40]Investment_assets!$C$47:$AX$55</definedName>
    <definedName name="EuroBeregnet" localSheetId="29">[38]Investment_assets!$C$47:$AX$55</definedName>
    <definedName name="EuroBeregnet" localSheetId="53">[41]Investment_assets!$C$47:$AX$55</definedName>
    <definedName name="EuroBeregnet" localSheetId="7">[42]Investment_assets!$C$47:$AX$55</definedName>
    <definedName name="EuroBeregnet" localSheetId="8">[42]Investment_assets!$C$47:$AX$55</definedName>
    <definedName name="EuroBeregnet" localSheetId="6">[42]Investment_assets!$C$47:$AX$55</definedName>
    <definedName name="EuroBeregnet" localSheetId="34">[38]Investment_assets!$C$47:$AX$55</definedName>
    <definedName name="EuroBeregnet">[43]Investment_assets!$C$47:$AX$55</definedName>
    <definedName name="EuroKurs1" localSheetId="39">[38]HelpSheet!$G$21</definedName>
    <definedName name="EuroKurs1" localSheetId="33">[38]HelpSheet!$G$21</definedName>
    <definedName name="EuroKurs1" localSheetId="32">[38]HelpSheet!$G$21</definedName>
    <definedName name="EuroKurs1" localSheetId="52">[38]HelpSheet!$G$21</definedName>
    <definedName name="EuroKurs1" localSheetId="35">[38]HelpSheet!$G$21</definedName>
    <definedName name="EuroKurs1" localSheetId="36">[39]HelpSheet!$G$21</definedName>
    <definedName name="EuroKurs1" localSheetId="55">[40]HelpSheet!$G$21</definedName>
    <definedName name="EuroKurs1" localSheetId="29">[38]HelpSheet!$G$21</definedName>
    <definedName name="EuroKurs1" localSheetId="53">[41]HelpSheet!$G$21</definedName>
    <definedName name="EuroKurs1" localSheetId="7">[42]HelpSheet!$G$21</definedName>
    <definedName name="EuroKurs1" localSheetId="8">[42]HelpSheet!$G$21</definedName>
    <definedName name="EuroKurs1" localSheetId="6">[42]HelpSheet!$G$21</definedName>
    <definedName name="EuroKurs1" localSheetId="34">[38]HelpSheet!$G$21</definedName>
    <definedName name="EuroKurs1">[43]HelpSheet!$G$21</definedName>
    <definedName name="EuroKurs2" localSheetId="39">[38]HelpSheet!$G$23</definedName>
    <definedName name="EuroKurs2" localSheetId="33">[38]HelpSheet!$G$23</definedName>
    <definedName name="EuroKurs2" localSheetId="32">[38]HelpSheet!$G$23</definedName>
    <definedName name="EuroKurs2" localSheetId="52">[38]HelpSheet!$G$23</definedName>
    <definedName name="EuroKurs2" localSheetId="35">[38]HelpSheet!$G$23</definedName>
    <definedName name="EuroKurs2" localSheetId="36">[39]HelpSheet!$G$23</definedName>
    <definedName name="EuroKurs2" localSheetId="55">[40]HelpSheet!$G$23</definedName>
    <definedName name="EuroKurs2" localSheetId="29">[38]HelpSheet!$G$23</definedName>
    <definedName name="EuroKurs2" localSheetId="53">[41]HelpSheet!$G$23</definedName>
    <definedName name="EuroKurs2" localSheetId="7">[42]HelpSheet!$G$23</definedName>
    <definedName name="EuroKurs2" localSheetId="8">[42]HelpSheet!$G$23</definedName>
    <definedName name="EuroKurs2" localSheetId="6">[42]HelpSheet!$G$23</definedName>
    <definedName name="EuroKurs2" localSheetId="34">[38]HelpSheet!$G$23</definedName>
    <definedName name="EuroKurs2">[43]HelpSheet!$G$23</definedName>
    <definedName name="EuroKurs3" localSheetId="39">[38]HelpSheet!$G$25</definedName>
    <definedName name="EuroKurs3" localSheetId="33">[38]HelpSheet!$G$25</definedName>
    <definedName name="EuroKurs3" localSheetId="32">[38]HelpSheet!$G$25</definedName>
    <definedName name="EuroKurs3" localSheetId="52">[38]HelpSheet!$G$25</definedName>
    <definedName name="EuroKurs3" localSheetId="35">[38]HelpSheet!$G$25</definedName>
    <definedName name="EuroKurs3" localSheetId="36">[39]HelpSheet!$G$25</definedName>
    <definedName name="EuroKurs3" localSheetId="55">[40]HelpSheet!$G$25</definedName>
    <definedName name="EuroKurs3" localSheetId="29">[38]HelpSheet!$G$25</definedName>
    <definedName name="EuroKurs3" localSheetId="53">[41]HelpSheet!$G$25</definedName>
    <definedName name="EuroKurs3" localSheetId="7">[42]HelpSheet!$G$25</definedName>
    <definedName name="EuroKurs3" localSheetId="8">[42]HelpSheet!$G$25</definedName>
    <definedName name="EuroKurs3" localSheetId="6">[42]HelpSheet!$G$25</definedName>
    <definedName name="EuroKurs3" localSheetId="34">[38]HelpSheet!$G$25</definedName>
    <definedName name="EuroKurs3">[43]HelpSheet!$G$25</definedName>
    <definedName name="EuroLastYear" localSheetId="39">[38]Valutakurser!$E$8</definedName>
    <definedName name="EuroLastYear" localSheetId="33">[38]Valutakurser!$E$8</definedName>
    <definedName name="EuroLastYear" localSheetId="32">[38]Valutakurser!$E$8</definedName>
    <definedName name="EuroLastYear" localSheetId="52">[38]Valutakurser!$E$8</definedName>
    <definedName name="EuroLastYear" localSheetId="35">[38]Valutakurser!$E$8</definedName>
    <definedName name="EuroLastYear" localSheetId="36">[39]Valutakurser!$E$8</definedName>
    <definedName name="EuroLastYear" localSheetId="55">[40]Valutakurser!$E$8</definedName>
    <definedName name="EuroLastYear" localSheetId="29">[38]Valutakurser!$E$8</definedName>
    <definedName name="EuroLastYear" localSheetId="53">[41]Valutakurser!$E$8</definedName>
    <definedName name="EuroLastYear" localSheetId="7">[42]Valutakurser!$E$8</definedName>
    <definedName name="EuroLastYear" localSheetId="8">[42]Valutakurser!$E$8</definedName>
    <definedName name="EuroLastYear" localSheetId="6">[42]Valutakurser!$E$8</definedName>
    <definedName name="EuroLastYear" localSheetId="34">[38]Valutakurser!$E$8</definedName>
    <definedName name="EuroLastYear">[43]Valutakurser!$E$8</definedName>
    <definedName name="Exch.rate" localSheetId="39">'[81]LTS&amp;L'!$I$5</definedName>
    <definedName name="Exch.rate" localSheetId="33">'[81]LTS&amp;L'!$I$5</definedName>
    <definedName name="Exch.rate" localSheetId="32">'[81]LTS&amp;L'!$I$5</definedName>
    <definedName name="Exch.rate" localSheetId="52">'[81]LTS&amp;L'!$I$5</definedName>
    <definedName name="Exch.rate" localSheetId="35">'[81]LTS&amp;L'!$I$5</definedName>
    <definedName name="Exch.rate" localSheetId="36">'[82]LTS&amp;L'!$I$5</definedName>
    <definedName name="Exch.rate" localSheetId="55">'[83]LTS&amp;L'!$I$5</definedName>
    <definedName name="Exch.rate" localSheetId="29">'[81]LTS&amp;L'!$I$5</definedName>
    <definedName name="Exch.rate" localSheetId="53">'[84]LTS&amp;L'!$I$5</definedName>
    <definedName name="Exch.rate" localSheetId="7">'[85]LTS&amp;L'!$I$5</definedName>
    <definedName name="Exch.rate" localSheetId="8">'[85]LTS&amp;L'!$I$5</definedName>
    <definedName name="Exch.rate" localSheetId="6">'[85]LTS&amp;L'!$I$5</definedName>
    <definedName name="Exch.rate" localSheetId="34">'[81]LTS&amp;L'!$I$5</definedName>
    <definedName name="Exch.rate">'[86]LTS&amp;L'!$I$5</definedName>
    <definedName name="exchange" localSheetId="39">#REF!</definedName>
    <definedName name="exchange" localSheetId="18">#REF!</definedName>
    <definedName name="exchange" localSheetId="12">#REF!</definedName>
    <definedName name="exchange" localSheetId="33">#REF!</definedName>
    <definedName name="exchange" localSheetId="32">#REF!</definedName>
    <definedName name="exchange" localSheetId="52">#REF!</definedName>
    <definedName name="exchange" localSheetId="35">#REF!</definedName>
    <definedName name="exchange" localSheetId="36">#REF!</definedName>
    <definedName name="exchange" localSheetId="55">#REF!</definedName>
    <definedName name="exchange" localSheetId="4">#REF!</definedName>
    <definedName name="exchange" localSheetId="16">#REF!</definedName>
    <definedName name="exchange" localSheetId="29">#REF!</definedName>
    <definedName name="exchange" localSheetId="53">#REF!</definedName>
    <definedName name="exchange" localSheetId="37">#REF!</definedName>
    <definedName name="exchange" localSheetId="7">#REF!</definedName>
    <definedName name="exchange" localSheetId="8">#REF!</definedName>
    <definedName name="exchange" localSheetId="6">#REF!</definedName>
    <definedName name="exchange" localSheetId="9">#REF!</definedName>
    <definedName name="exchange" localSheetId="34">#REF!</definedName>
    <definedName name="exchange">#REF!</definedName>
    <definedName name="Exchange_rates_applied" localSheetId="39">#REF!</definedName>
    <definedName name="Exchange_rates_applied" localSheetId="18">#REF!</definedName>
    <definedName name="Exchange_rates_applied" localSheetId="12">#REF!</definedName>
    <definedName name="Exchange_rates_applied" localSheetId="33">#REF!</definedName>
    <definedName name="Exchange_rates_applied" localSheetId="32">#REF!</definedName>
    <definedName name="Exchange_rates_applied" localSheetId="52">#REF!</definedName>
    <definedName name="Exchange_rates_applied" localSheetId="35">#REF!</definedName>
    <definedName name="Exchange_rates_applied" localSheetId="36">#REF!</definedName>
    <definedName name="Exchange_rates_applied" localSheetId="55">#REF!</definedName>
    <definedName name="Exchange_rates_applied" localSheetId="4">#REF!</definedName>
    <definedName name="Exchange_rates_applied" localSheetId="16">#REF!</definedName>
    <definedName name="Exchange_rates_applied" localSheetId="29">#REF!</definedName>
    <definedName name="Exchange_rates_applied" localSheetId="53">#REF!</definedName>
    <definedName name="Exchange_rates_applied" localSheetId="37">#REF!</definedName>
    <definedName name="Exchange_rates_applied" localSheetId="7">#REF!</definedName>
    <definedName name="Exchange_rates_applied" localSheetId="8">#REF!</definedName>
    <definedName name="Exchange_rates_applied" localSheetId="6">#REF!</definedName>
    <definedName name="Exchange_rates_applied" localSheetId="9">#REF!</definedName>
    <definedName name="Exchange_rates_applied" localSheetId="34">#REF!</definedName>
    <definedName name="Exchange_rates_applied">#REF!</definedName>
    <definedName name="_xlnm.Extract" localSheetId="39">#REF!</definedName>
    <definedName name="_xlnm.Extract" localSheetId="18">#REF!</definedName>
    <definedName name="_xlnm.Extract" localSheetId="12">#REF!</definedName>
    <definedName name="_xlnm.Extract" localSheetId="33">#REF!</definedName>
    <definedName name="_xlnm.Extract" localSheetId="32">#REF!</definedName>
    <definedName name="_xlnm.Extract" localSheetId="52">#REF!</definedName>
    <definedName name="_xlnm.Extract" localSheetId="35">#REF!</definedName>
    <definedName name="_xlnm.Extract" localSheetId="36">#REF!</definedName>
    <definedName name="_xlnm.Extract" localSheetId="55">#REF!</definedName>
    <definedName name="_xlnm.Extract" localSheetId="4">#REF!</definedName>
    <definedName name="_xlnm.Extract" localSheetId="16">#REF!</definedName>
    <definedName name="_xlnm.Extract" localSheetId="29">#REF!</definedName>
    <definedName name="_xlnm.Extract" localSheetId="53">#REF!</definedName>
    <definedName name="_xlnm.Extract" localSheetId="37">#REF!</definedName>
    <definedName name="_xlnm.Extract" localSheetId="7">#REF!</definedName>
    <definedName name="_xlnm.Extract" localSheetId="8">#REF!</definedName>
    <definedName name="_xlnm.Extract" localSheetId="6">#REF!</definedName>
    <definedName name="_xlnm.Extract" localSheetId="9">#REF!</definedName>
    <definedName name="_xlnm.Extract" localSheetId="34">#REF!</definedName>
    <definedName name="_xlnm.Extract">#REF!</definedName>
    <definedName name="ff" localSheetId="39">[87]English!$B$162:$I$213</definedName>
    <definedName name="ff" localSheetId="33">[87]English!$B$162:$I$213</definedName>
    <definedName name="ff" localSheetId="32">[87]English!$B$162:$I$213</definedName>
    <definedName name="ff" localSheetId="52">[87]English!$B$162:$I$213</definedName>
    <definedName name="ff" localSheetId="35">[87]English!$B$162:$I$213</definedName>
    <definedName name="ff" localSheetId="36">[88]English!$B$162:$I$213</definedName>
    <definedName name="ff" localSheetId="55">[89]English!$B$162:$I$213</definedName>
    <definedName name="ff" localSheetId="29">[87]English!$B$162:$I$213</definedName>
    <definedName name="ff" localSheetId="53">[90]English!$B$162:$I$213</definedName>
    <definedName name="ff" localSheetId="7">[91]English!$B$162:$I$213</definedName>
    <definedName name="ff" localSheetId="8">[91]English!$B$162:$I$213</definedName>
    <definedName name="ff" localSheetId="6">[91]English!$B$162:$I$213</definedName>
    <definedName name="ff" localSheetId="34">[87]English!$B$162:$I$213</definedName>
    <definedName name="ff">[92]English!$B$162:$I$213</definedName>
    <definedName name="FI_EURO_V" localSheetId="39">[57]Sheet1!$C$13</definedName>
    <definedName name="FI_EURO_V" localSheetId="33">[57]Sheet1!$C$13</definedName>
    <definedName name="FI_EURO_V" localSheetId="32">[57]Sheet1!$C$13</definedName>
    <definedName name="FI_EURO_V" localSheetId="52">[57]Sheet1!$C$13</definedName>
    <definedName name="FI_EURO_V" localSheetId="35">[57]Sheet1!$C$13</definedName>
    <definedName name="FI_EURO_V" localSheetId="36">[58]Sheet1!$C$13</definedName>
    <definedName name="FI_EURO_V" localSheetId="55">[59]Sheet1!$C$13</definedName>
    <definedName name="FI_EURO_V" localSheetId="29">[57]Sheet1!$C$13</definedName>
    <definedName name="FI_EURO_V" localSheetId="53">[60]Sheet1!$C$13</definedName>
    <definedName name="FI_EURO_V" localSheetId="7">[61]Sheet1!$C$13</definedName>
    <definedName name="FI_EURO_V" localSheetId="8">[61]Sheet1!$C$13</definedName>
    <definedName name="FI_EURO_V" localSheetId="6">[61]Sheet1!$C$13</definedName>
    <definedName name="FI_EURO_V" localSheetId="34">[57]Sheet1!$C$13</definedName>
    <definedName name="FI_EURO_V">[62]Sheet1!$C$13</definedName>
    <definedName name="FID" localSheetId="39">#REF!</definedName>
    <definedName name="FID" localSheetId="18">#REF!</definedName>
    <definedName name="FID" localSheetId="12">#REF!</definedName>
    <definedName name="FID" localSheetId="33">#REF!</definedName>
    <definedName name="FID" localSheetId="32">#REF!</definedName>
    <definedName name="FID" localSheetId="52">#REF!</definedName>
    <definedName name="FID" localSheetId="35">#REF!</definedName>
    <definedName name="FID" localSheetId="36">#REF!</definedName>
    <definedName name="FID" localSheetId="55">#REF!</definedName>
    <definedName name="FID" localSheetId="4">#REF!</definedName>
    <definedName name="FID" localSheetId="16">#REF!</definedName>
    <definedName name="FID" localSheetId="29">#REF!</definedName>
    <definedName name="FID" localSheetId="53">#REF!</definedName>
    <definedName name="FID" localSheetId="37">#REF!</definedName>
    <definedName name="FID" localSheetId="7">#REF!</definedName>
    <definedName name="FID" localSheetId="8">#REF!</definedName>
    <definedName name="FID" localSheetId="6">#REF!</definedName>
    <definedName name="FID" localSheetId="9">#REF!</definedName>
    <definedName name="FID" localSheetId="34">#REF!</definedName>
    <definedName name="FID">#REF!</definedName>
    <definedName name="fid_sosi" localSheetId="39">#REF!</definedName>
    <definedName name="fid_sosi" localSheetId="18">#REF!</definedName>
    <definedName name="fid_sosi" localSheetId="12">#REF!</definedName>
    <definedName name="fid_sosi" localSheetId="33">#REF!</definedName>
    <definedName name="fid_sosi" localSheetId="32">#REF!</definedName>
    <definedName name="fid_sosi" localSheetId="52">#REF!</definedName>
    <definedName name="fid_sosi" localSheetId="35">#REF!</definedName>
    <definedName name="fid_sosi" localSheetId="36">#REF!</definedName>
    <definedName name="fid_sosi" localSheetId="55">#REF!</definedName>
    <definedName name="fid_sosi" localSheetId="4">#REF!</definedName>
    <definedName name="fid_sosi" localSheetId="16">#REF!</definedName>
    <definedName name="fid_sosi" localSheetId="29">#REF!</definedName>
    <definedName name="fid_sosi" localSheetId="53">#REF!</definedName>
    <definedName name="fid_sosi" localSheetId="37">#REF!</definedName>
    <definedName name="fid_sosi" localSheetId="7">#REF!</definedName>
    <definedName name="fid_sosi" localSheetId="8">#REF!</definedName>
    <definedName name="fid_sosi" localSheetId="6">#REF!</definedName>
    <definedName name="fid_sosi" localSheetId="9">#REF!</definedName>
    <definedName name="fid_sosi" localSheetId="34">#REF!</definedName>
    <definedName name="fid_sosi">#REF!</definedName>
    <definedName name="FIM_1.kv." localSheetId="39">#REF!</definedName>
    <definedName name="FIM_1.kv." localSheetId="18">#REF!</definedName>
    <definedName name="FIM_1.kv." localSheetId="12">#REF!</definedName>
    <definedName name="FIM_1.kv." localSheetId="33">#REF!</definedName>
    <definedName name="FIM_1.kv." localSheetId="32">#REF!</definedName>
    <definedName name="FIM_1.kv." localSheetId="52">#REF!</definedName>
    <definedName name="FIM_1.kv." localSheetId="35">#REF!</definedName>
    <definedName name="FIM_1.kv." localSheetId="36">#REF!</definedName>
    <definedName name="FIM_1.kv." localSheetId="55">#REF!</definedName>
    <definedName name="FIM_1.kv." localSheetId="4">#REF!</definedName>
    <definedName name="FIM_1.kv." localSheetId="16">#REF!</definedName>
    <definedName name="FIM_1.kv." localSheetId="29">#REF!</definedName>
    <definedName name="FIM_1.kv." localSheetId="53">#REF!</definedName>
    <definedName name="FIM_1.kv." localSheetId="37">#REF!</definedName>
    <definedName name="FIM_1.kv." localSheetId="7">#REF!</definedName>
    <definedName name="FIM_1.kv." localSheetId="8">#REF!</definedName>
    <definedName name="FIM_1.kv." localSheetId="6">#REF!</definedName>
    <definedName name="FIM_1.kv." localSheetId="9">#REF!</definedName>
    <definedName name="FIM_1.kv." localSheetId="34">#REF!</definedName>
    <definedName name="FIM_1.kv.">#REF!</definedName>
    <definedName name="FIM_2.kv." localSheetId="39">#REF!</definedName>
    <definedName name="FIM_2.kv." localSheetId="18">#REF!</definedName>
    <definedName name="FIM_2.kv." localSheetId="12">#REF!</definedName>
    <definedName name="FIM_2.kv." localSheetId="33">#REF!</definedName>
    <definedName name="FIM_2.kv." localSheetId="32">#REF!</definedName>
    <definedName name="FIM_2.kv." localSheetId="52">#REF!</definedName>
    <definedName name="FIM_2.kv." localSheetId="35">#REF!</definedName>
    <definedName name="FIM_2.kv." localSheetId="36">#REF!</definedName>
    <definedName name="FIM_2.kv." localSheetId="55">#REF!</definedName>
    <definedName name="FIM_2.kv." localSheetId="4">#REF!</definedName>
    <definedName name="FIM_2.kv." localSheetId="16">#REF!</definedName>
    <definedName name="FIM_2.kv." localSheetId="29">#REF!</definedName>
    <definedName name="FIM_2.kv." localSheetId="53">#REF!</definedName>
    <definedName name="FIM_2.kv." localSheetId="37">#REF!</definedName>
    <definedName name="FIM_2.kv." localSheetId="7">#REF!</definedName>
    <definedName name="FIM_2.kv." localSheetId="8">#REF!</definedName>
    <definedName name="FIM_2.kv." localSheetId="6">#REF!</definedName>
    <definedName name="FIM_2.kv." localSheetId="9">#REF!</definedName>
    <definedName name="FIM_2.kv." localSheetId="34">#REF!</definedName>
    <definedName name="FIM_2.kv.">#REF!</definedName>
    <definedName name="FIM_3.kv." localSheetId="39">#REF!</definedName>
    <definedName name="FIM_3.kv." localSheetId="18">#REF!</definedName>
    <definedName name="FIM_3.kv." localSheetId="12">#REF!</definedName>
    <definedName name="FIM_3.kv." localSheetId="33">#REF!</definedName>
    <definedName name="FIM_3.kv." localSheetId="32">#REF!</definedName>
    <definedName name="FIM_3.kv." localSheetId="52">#REF!</definedName>
    <definedName name="FIM_3.kv." localSheetId="35">#REF!</definedName>
    <definedName name="FIM_3.kv." localSheetId="36">#REF!</definedName>
    <definedName name="FIM_3.kv." localSheetId="55">#REF!</definedName>
    <definedName name="FIM_3.kv." localSheetId="4">#REF!</definedName>
    <definedName name="FIM_3.kv." localSheetId="16">#REF!</definedName>
    <definedName name="FIM_3.kv." localSheetId="29">#REF!</definedName>
    <definedName name="FIM_3.kv." localSheetId="53">#REF!</definedName>
    <definedName name="FIM_3.kv." localSheetId="37">#REF!</definedName>
    <definedName name="FIM_3.kv." localSheetId="7">#REF!</definedName>
    <definedName name="FIM_3.kv." localSheetId="8">#REF!</definedName>
    <definedName name="FIM_3.kv." localSheetId="6">#REF!</definedName>
    <definedName name="FIM_3.kv." localSheetId="9">#REF!</definedName>
    <definedName name="FIM_3.kv." localSheetId="34">#REF!</definedName>
    <definedName name="FIM_3.kv.">#REF!</definedName>
    <definedName name="FIM_30.06." localSheetId="39">#REF!</definedName>
    <definedName name="FIM_30.06." localSheetId="18">#REF!</definedName>
    <definedName name="FIM_30.06." localSheetId="12">#REF!</definedName>
    <definedName name="FIM_30.06." localSheetId="33">#REF!</definedName>
    <definedName name="FIM_30.06." localSheetId="32">#REF!</definedName>
    <definedName name="FIM_30.06." localSheetId="52">#REF!</definedName>
    <definedName name="FIM_30.06." localSheetId="35">#REF!</definedName>
    <definedName name="FIM_30.06." localSheetId="36">#REF!</definedName>
    <definedName name="FIM_30.06." localSheetId="55">#REF!</definedName>
    <definedName name="FIM_30.06." localSheetId="4">#REF!</definedName>
    <definedName name="FIM_30.06." localSheetId="16">#REF!</definedName>
    <definedName name="FIM_30.06." localSheetId="29">#REF!</definedName>
    <definedName name="FIM_30.06." localSheetId="53">#REF!</definedName>
    <definedName name="FIM_30.06." localSheetId="37">#REF!</definedName>
    <definedName name="FIM_30.06." localSheetId="7">#REF!</definedName>
    <definedName name="FIM_30.06." localSheetId="8">#REF!</definedName>
    <definedName name="FIM_30.06." localSheetId="6">#REF!</definedName>
    <definedName name="FIM_30.06." localSheetId="9">#REF!</definedName>
    <definedName name="FIM_30.06." localSheetId="34">#REF!</definedName>
    <definedName name="FIM_30.06.">#REF!</definedName>
    <definedName name="FIM_30.09." localSheetId="39">#REF!</definedName>
    <definedName name="FIM_30.09." localSheetId="18">#REF!</definedName>
    <definedName name="FIM_30.09." localSheetId="12">#REF!</definedName>
    <definedName name="FIM_30.09." localSheetId="33">#REF!</definedName>
    <definedName name="FIM_30.09." localSheetId="32">#REF!</definedName>
    <definedName name="FIM_30.09." localSheetId="52">#REF!</definedName>
    <definedName name="FIM_30.09." localSheetId="35">#REF!</definedName>
    <definedName name="FIM_30.09." localSheetId="36">#REF!</definedName>
    <definedName name="FIM_30.09." localSheetId="55">#REF!</definedName>
    <definedName name="FIM_30.09." localSheetId="4">#REF!</definedName>
    <definedName name="FIM_30.09." localSheetId="16">#REF!</definedName>
    <definedName name="FIM_30.09." localSheetId="29">#REF!</definedName>
    <definedName name="FIM_30.09." localSheetId="53">#REF!</definedName>
    <definedName name="FIM_30.09." localSheetId="37">#REF!</definedName>
    <definedName name="FIM_30.09." localSheetId="7">#REF!</definedName>
    <definedName name="FIM_30.09." localSheetId="8">#REF!</definedName>
    <definedName name="FIM_30.09." localSheetId="6">#REF!</definedName>
    <definedName name="FIM_30.09." localSheetId="9">#REF!</definedName>
    <definedName name="FIM_30.09." localSheetId="34">#REF!</definedName>
    <definedName name="FIM_30.09.">#REF!</definedName>
    <definedName name="FIM_31.03." localSheetId="39">#REF!</definedName>
    <definedName name="FIM_31.03." localSheetId="18">#REF!</definedName>
    <definedName name="FIM_31.03." localSheetId="12">#REF!</definedName>
    <definedName name="FIM_31.03." localSheetId="33">#REF!</definedName>
    <definedName name="FIM_31.03." localSheetId="32">#REF!</definedName>
    <definedName name="FIM_31.03." localSheetId="52">#REF!</definedName>
    <definedName name="FIM_31.03." localSheetId="35">#REF!</definedName>
    <definedName name="FIM_31.03." localSheetId="36">#REF!</definedName>
    <definedName name="FIM_31.03." localSheetId="55">#REF!</definedName>
    <definedName name="FIM_31.03." localSheetId="4">#REF!</definedName>
    <definedName name="FIM_31.03." localSheetId="16">#REF!</definedName>
    <definedName name="FIM_31.03." localSheetId="29">#REF!</definedName>
    <definedName name="FIM_31.03." localSheetId="53">#REF!</definedName>
    <definedName name="FIM_31.03." localSheetId="37">#REF!</definedName>
    <definedName name="FIM_31.03." localSheetId="7">#REF!</definedName>
    <definedName name="FIM_31.03." localSheetId="8">#REF!</definedName>
    <definedName name="FIM_31.03." localSheetId="6">#REF!</definedName>
    <definedName name="FIM_31.03." localSheetId="9">#REF!</definedName>
    <definedName name="FIM_31.03." localSheetId="34">#REF!</definedName>
    <definedName name="FIM_31.03.">#REF!</definedName>
    <definedName name="FIM_4.kv." localSheetId="39">#REF!</definedName>
    <definedName name="FIM_4.kv." localSheetId="18">#REF!</definedName>
    <definedName name="FIM_4.kv." localSheetId="12">#REF!</definedName>
    <definedName name="FIM_4.kv." localSheetId="33">#REF!</definedName>
    <definedName name="FIM_4.kv." localSheetId="32">#REF!</definedName>
    <definedName name="FIM_4.kv." localSheetId="52">#REF!</definedName>
    <definedName name="FIM_4.kv." localSheetId="35">#REF!</definedName>
    <definedName name="FIM_4.kv." localSheetId="36">#REF!</definedName>
    <definedName name="FIM_4.kv." localSheetId="55">#REF!</definedName>
    <definedName name="FIM_4.kv." localSheetId="4">#REF!</definedName>
    <definedName name="FIM_4.kv." localSheetId="16">#REF!</definedName>
    <definedName name="FIM_4.kv." localSheetId="29">#REF!</definedName>
    <definedName name="FIM_4.kv." localSheetId="53">#REF!</definedName>
    <definedName name="FIM_4.kv." localSheetId="37">#REF!</definedName>
    <definedName name="FIM_4.kv." localSheetId="7">#REF!</definedName>
    <definedName name="FIM_4.kv." localSheetId="8">#REF!</definedName>
    <definedName name="FIM_4.kv." localSheetId="6">#REF!</definedName>
    <definedName name="FIM_4.kv." localSheetId="9">#REF!</definedName>
    <definedName name="FIM_4.kv." localSheetId="34">#REF!</definedName>
    <definedName name="FIM_4.kv.">#REF!</definedName>
    <definedName name="FIM_balansdagskurs" localSheetId="39">[63]Forecast!$D$27</definedName>
    <definedName name="FIM_balansdagskurs" localSheetId="33">[63]Forecast!$D$27</definedName>
    <definedName name="FIM_balansdagskurs" localSheetId="32">[63]Forecast!$D$27</definedName>
    <definedName name="FIM_balansdagskurs" localSheetId="52">[63]Forecast!$D$27</definedName>
    <definedName name="FIM_balansdagskurs" localSheetId="35">[63]Forecast!$D$27</definedName>
    <definedName name="FIM_balansdagskurs" localSheetId="36">[64]Forecast!$D$27</definedName>
    <definedName name="FIM_balansdagskurs" localSheetId="55">[65]Forecast!$D$27</definedName>
    <definedName name="FIM_balansdagskurs" localSheetId="29">[63]Forecast!$D$27</definedName>
    <definedName name="FIM_balansdagskurs" localSheetId="53">[66]Forecast!$D$27</definedName>
    <definedName name="FIM_balansdagskurs" localSheetId="7">[67]Forecast!$D$27</definedName>
    <definedName name="FIM_balansdagskurs" localSheetId="8">[67]Forecast!$D$27</definedName>
    <definedName name="FIM_balansdagskurs" localSheetId="6">[67]Forecast!$D$27</definedName>
    <definedName name="FIM_balansdagskurs" localSheetId="34">[63]Forecast!$D$27</definedName>
    <definedName name="FIM_balansdagskurs">[68]Forecast!$D$27</definedName>
    <definedName name="FIM_genomsnittskurs" localSheetId="39">[63]Forecast!$D$28</definedName>
    <definedName name="FIM_genomsnittskurs" localSheetId="33">[63]Forecast!$D$28</definedName>
    <definedName name="FIM_genomsnittskurs" localSheetId="32">[63]Forecast!$D$28</definedName>
    <definedName name="FIM_genomsnittskurs" localSheetId="52">[63]Forecast!$D$28</definedName>
    <definedName name="FIM_genomsnittskurs" localSheetId="35">[63]Forecast!$D$28</definedName>
    <definedName name="FIM_genomsnittskurs" localSheetId="36">[64]Forecast!$D$28</definedName>
    <definedName name="FIM_genomsnittskurs" localSheetId="55">[65]Forecast!$D$28</definedName>
    <definedName name="FIM_genomsnittskurs" localSheetId="29">[63]Forecast!$D$28</definedName>
    <definedName name="FIM_genomsnittskurs" localSheetId="53">[66]Forecast!$D$28</definedName>
    <definedName name="FIM_genomsnittskurs" localSheetId="7">[67]Forecast!$D$28</definedName>
    <definedName name="FIM_genomsnittskurs" localSheetId="8">[67]Forecast!$D$28</definedName>
    <definedName name="FIM_genomsnittskurs" localSheetId="6">[67]Forecast!$D$28</definedName>
    <definedName name="FIM_genomsnittskurs" localSheetId="34">[63]Forecast!$D$28</definedName>
    <definedName name="FIM_genomsnittskurs">[68]Forecast!$D$28</definedName>
    <definedName name="FIM_investeringskurs" localSheetId="39">[63]Forecast!$D$24</definedName>
    <definedName name="FIM_investeringskurs" localSheetId="33">[63]Forecast!$D$24</definedName>
    <definedName name="FIM_investeringskurs" localSheetId="32">[63]Forecast!$D$24</definedName>
    <definedName name="FIM_investeringskurs" localSheetId="52">[63]Forecast!$D$24</definedName>
    <definedName name="FIM_investeringskurs" localSheetId="35">[63]Forecast!$D$24</definedName>
    <definedName name="FIM_investeringskurs" localSheetId="36">[64]Forecast!$D$24</definedName>
    <definedName name="FIM_investeringskurs" localSheetId="55">[65]Forecast!$D$24</definedName>
    <definedName name="FIM_investeringskurs" localSheetId="29">[63]Forecast!$D$24</definedName>
    <definedName name="FIM_investeringskurs" localSheetId="53">[66]Forecast!$D$24</definedName>
    <definedName name="FIM_investeringskurs" localSheetId="7">[67]Forecast!$D$24</definedName>
    <definedName name="FIM_investeringskurs" localSheetId="8">[67]Forecast!$D$24</definedName>
    <definedName name="FIM_investeringskurs" localSheetId="6">[67]Forecast!$D$24</definedName>
    <definedName name="FIM_investeringskurs" localSheetId="34">[63]Forecast!$D$24</definedName>
    <definedName name="FIM_investeringskurs">[68]Forecast!$D$24</definedName>
    <definedName name="FIM_Investeringskurs_950405" localSheetId="39">[63]Forecast!#REF!</definedName>
    <definedName name="FIM_Investeringskurs_950405" localSheetId="33">[63]Forecast!#REF!</definedName>
    <definedName name="FIM_Investeringskurs_950405" localSheetId="32">[63]Forecast!#REF!</definedName>
    <definedName name="FIM_Investeringskurs_950405" localSheetId="52">[63]Forecast!#REF!</definedName>
    <definedName name="FIM_Investeringskurs_950405" localSheetId="35">[63]Forecast!#REF!</definedName>
    <definedName name="FIM_Investeringskurs_950405" localSheetId="36">[64]Forecast!#REF!</definedName>
    <definedName name="FIM_Investeringskurs_950405" localSheetId="55">[65]Forecast!#REF!</definedName>
    <definedName name="FIM_Investeringskurs_950405" localSheetId="4">[63]Forecast!#REF!</definedName>
    <definedName name="FIM_Investeringskurs_950405" localSheetId="29">[63]Forecast!#REF!</definedName>
    <definedName name="FIM_Investeringskurs_950405" localSheetId="53">[66]Forecast!#REF!</definedName>
    <definedName name="FIM_Investeringskurs_950405" localSheetId="37">[68]Forecast!#REF!</definedName>
    <definedName name="FIM_Investeringskurs_950405" localSheetId="7">[67]Forecast!#REF!</definedName>
    <definedName name="FIM_Investeringskurs_950405" localSheetId="8">[67]Forecast!#REF!</definedName>
    <definedName name="FIM_Investeringskurs_950405" localSheetId="6">[67]Forecast!#REF!</definedName>
    <definedName name="FIM_Investeringskurs_950405" localSheetId="34">[63]Forecast!#REF!</definedName>
    <definedName name="FIM_Investeringskurs_950405">[68]Forecast!#REF!</definedName>
    <definedName name="FIM_Investeringskurs_951109" localSheetId="39">[63]Forecast!#REF!</definedName>
    <definedName name="FIM_Investeringskurs_951109" localSheetId="33">[63]Forecast!#REF!</definedName>
    <definedName name="FIM_Investeringskurs_951109" localSheetId="32">[63]Forecast!#REF!</definedName>
    <definedName name="FIM_Investeringskurs_951109" localSheetId="52">[63]Forecast!#REF!</definedName>
    <definedName name="FIM_Investeringskurs_951109" localSheetId="35">[63]Forecast!#REF!</definedName>
    <definedName name="FIM_Investeringskurs_951109" localSheetId="36">[64]Forecast!#REF!</definedName>
    <definedName name="FIM_Investeringskurs_951109" localSheetId="55">[65]Forecast!#REF!</definedName>
    <definedName name="FIM_Investeringskurs_951109" localSheetId="4">[63]Forecast!#REF!</definedName>
    <definedName name="FIM_Investeringskurs_951109" localSheetId="29">[63]Forecast!#REF!</definedName>
    <definedName name="FIM_Investeringskurs_951109" localSheetId="53">[66]Forecast!#REF!</definedName>
    <definedName name="FIM_Investeringskurs_951109" localSheetId="37">[68]Forecast!#REF!</definedName>
    <definedName name="FIM_Investeringskurs_951109" localSheetId="7">[67]Forecast!#REF!</definedName>
    <definedName name="FIM_Investeringskurs_951109" localSheetId="8">[67]Forecast!#REF!</definedName>
    <definedName name="FIM_Investeringskurs_951109" localSheetId="6">[67]Forecast!#REF!</definedName>
    <definedName name="FIM_Investeringskurs_951109" localSheetId="34">[63]Forecast!#REF!</definedName>
    <definedName name="FIM_Investeringskurs_951109">[68]Forecast!#REF!</definedName>
    <definedName name="FIM_Investeringskurs_AÄtillskott" localSheetId="39">[63]Forecast!$D$25</definedName>
    <definedName name="FIM_Investeringskurs_AÄtillskott" localSheetId="33">[63]Forecast!$D$25</definedName>
    <definedName name="FIM_Investeringskurs_AÄtillskott" localSheetId="32">[63]Forecast!$D$25</definedName>
    <definedName name="FIM_Investeringskurs_AÄtillskott" localSheetId="52">[63]Forecast!$D$25</definedName>
    <definedName name="FIM_Investeringskurs_AÄtillskott" localSheetId="35">[63]Forecast!$D$25</definedName>
    <definedName name="FIM_Investeringskurs_AÄtillskott" localSheetId="36">[64]Forecast!$D$25</definedName>
    <definedName name="FIM_Investeringskurs_AÄtillskott" localSheetId="55">[65]Forecast!$D$25</definedName>
    <definedName name="FIM_Investeringskurs_AÄtillskott" localSheetId="29">[63]Forecast!$D$25</definedName>
    <definedName name="FIM_Investeringskurs_AÄtillskott" localSheetId="53">[66]Forecast!$D$25</definedName>
    <definedName name="FIM_Investeringskurs_AÄtillskott" localSheetId="7">[67]Forecast!$D$25</definedName>
    <definedName name="FIM_Investeringskurs_AÄtillskott" localSheetId="8">[67]Forecast!$D$25</definedName>
    <definedName name="FIM_Investeringskurs_AÄtillskott" localSheetId="6">[67]Forecast!$D$25</definedName>
    <definedName name="FIM_Investeringskurs_AÄtillskott" localSheetId="34">[63]Forecast!$D$25</definedName>
    <definedName name="FIM_Investeringskurs_AÄtillskott">[68]Forecast!$D$25</definedName>
    <definedName name="FIM_Primo" localSheetId="39">#REF!</definedName>
    <definedName name="FIM_Primo" localSheetId="18">#REF!</definedName>
    <definedName name="FIM_Primo" localSheetId="12">#REF!</definedName>
    <definedName name="FIM_Primo" localSheetId="33">#REF!</definedName>
    <definedName name="FIM_Primo" localSheetId="32">#REF!</definedName>
    <definedName name="FIM_Primo" localSheetId="52">#REF!</definedName>
    <definedName name="FIM_Primo" localSheetId="35">#REF!</definedName>
    <definedName name="FIM_Primo" localSheetId="36">#REF!</definedName>
    <definedName name="FIM_Primo" localSheetId="55">#REF!</definedName>
    <definedName name="FIM_Primo" localSheetId="4">#REF!</definedName>
    <definedName name="FIM_Primo" localSheetId="16">#REF!</definedName>
    <definedName name="FIM_Primo" localSheetId="29">#REF!</definedName>
    <definedName name="FIM_Primo" localSheetId="53">#REF!</definedName>
    <definedName name="FIM_Primo" localSheetId="37">#REF!</definedName>
    <definedName name="FIM_Primo" localSheetId="7">#REF!</definedName>
    <definedName name="FIM_Primo" localSheetId="8">#REF!</definedName>
    <definedName name="FIM_Primo" localSheetId="6">#REF!</definedName>
    <definedName name="FIM_Primo" localSheetId="9">#REF!</definedName>
    <definedName name="FIM_Primo" localSheetId="34">#REF!</definedName>
    <definedName name="FIM_Primo">#REF!</definedName>
    <definedName name="FIM_Ultimo" localSheetId="39">#REF!</definedName>
    <definedName name="FIM_Ultimo" localSheetId="18">#REF!</definedName>
    <definedName name="FIM_Ultimo" localSheetId="12">#REF!</definedName>
    <definedName name="FIM_Ultimo" localSheetId="33">#REF!</definedName>
    <definedName name="FIM_Ultimo" localSheetId="32">#REF!</definedName>
    <definedName name="FIM_Ultimo" localSheetId="52">#REF!</definedName>
    <definedName name="FIM_Ultimo" localSheetId="35">#REF!</definedName>
    <definedName name="FIM_Ultimo" localSheetId="36">#REF!</definedName>
    <definedName name="FIM_Ultimo" localSheetId="55">#REF!</definedName>
    <definedName name="FIM_Ultimo" localSheetId="4">#REF!</definedName>
    <definedName name="FIM_Ultimo" localSheetId="16">#REF!</definedName>
    <definedName name="FIM_Ultimo" localSheetId="29">#REF!</definedName>
    <definedName name="FIM_Ultimo" localSheetId="53">#REF!</definedName>
    <definedName name="FIM_Ultimo" localSheetId="37">#REF!</definedName>
    <definedName name="FIM_Ultimo" localSheetId="7">#REF!</definedName>
    <definedName name="FIM_Ultimo" localSheetId="8">#REF!</definedName>
    <definedName name="FIM_Ultimo" localSheetId="6">#REF!</definedName>
    <definedName name="FIM_Ultimo" localSheetId="9">#REF!</definedName>
    <definedName name="FIM_Ultimo" localSheetId="34">#REF!</definedName>
    <definedName name="FIM_Ultimo">#REF!</definedName>
    <definedName name="Finland" localSheetId="39">[51]Sheet1!$C$18</definedName>
    <definedName name="Finland" localSheetId="33">[51]Sheet1!$C$18</definedName>
    <definedName name="Finland" localSheetId="32">[51]Sheet1!$C$18</definedName>
    <definedName name="Finland" localSheetId="52">[51]Sheet1!$C$18</definedName>
    <definedName name="Finland" localSheetId="35">[51]Sheet1!$C$18</definedName>
    <definedName name="Finland" localSheetId="36">[52]Sheet1!$C$18</definedName>
    <definedName name="Finland" localSheetId="55">[53]Sheet1!$C$18</definedName>
    <definedName name="Finland" localSheetId="29">[51]Sheet1!$C$18</definedName>
    <definedName name="Finland" localSheetId="53">[54]Sheet1!$C$18</definedName>
    <definedName name="Finland" localSheetId="7">[55]Sheet1!$C$18</definedName>
    <definedName name="Finland" localSheetId="8">[55]Sheet1!$C$18</definedName>
    <definedName name="Finland" localSheetId="6">[55]Sheet1!$C$18</definedName>
    <definedName name="Finland" localSheetId="34">[51]Sheet1!$C$18</definedName>
    <definedName name="Finland">[56]Sheet1!$C$18</definedName>
    <definedName name="GBP_1.kv." localSheetId="39">#REF!</definedName>
    <definedName name="GBP_1.kv." localSheetId="18">#REF!</definedName>
    <definedName name="GBP_1.kv." localSheetId="12">#REF!</definedName>
    <definedName name="GBP_1.kv." localSheetId="33">#REF!</definedName>
    <definedName name="GBP_1.kv." localSheetId="32">#REF!</definedName>
    <definedName name="GBP_1.kv." localSheetId="52">#REF!</definedName>
    <definedName name="GBP_1.kv." localSheetId="35">#REF!</definedName>
    <definedName name="GBP_1.kv." localSheetId="36">#REF!</definedName>
    <definedName name="GBP_1.kv." localSheetId="55">#REF!</definedName>
    <definedName name="GBP_1.kv." localSheetId="4">#REF!</definedName>
    <definedName name="GBP_1.kv." localSheetId="16">#REF!</definedName>
    <definedName name="GBP_1.kv." localSheetId="29">#REF!</definedName>
    <definedName name="GBP_1.kv." localSheetId="53">#REF!</definedName>
    <definedName name="GBP_1.kv." localSheetId="37">#REF!</definedName>
    <definedName name="GBP_1.kv." localSheetId="7">#REF!</definedName>
    <definedName name="GBP_1.kv." localSheetId="8">#REF!</definedName>
    <definedName name="GBP_1.kv." localSheetId="6">#REF!</definedName>
    <definedName name="GBP_1.kv." localSheetId="9">#REF!</definedName>
    <definedName name="GBP_1.kv." localSheetId="34">#REF!</definedName>
    <definedName name="GBP_1.kv.">#REF!</definedName>
    <definedName name="GBP_2.kv." localSheetId="39">#REF!</definedName>
    <definedName name="GBP_2.kv." localSheetId="18">#REF!</definedName>
    <definedName name="GBP_2.kv." localSheetId="12">#REF!</definedName>
    <definedName name="GBP_2.kv." localSheetId="33">#REF!</definedName>
    <definedName name="GBP_2.kv." localSheetId="32">#REF!</definedName>
    <definedName name="GBP_2.kv." localSheetId="52">#REF!</definedName>
    <definedName name="GBP_2.kv." localSheetId="35">#REF!</definedName>
    <definedName name="GBP_2.kv." localSheetId="36">#REF!</definedName>
    <definedName name="GBP_2.kv." localSheetId="55">#REF!</definedName>
    <definedName name="GBP_2.kv." localSheetId="4">#REF!</definedName>
    <definedName name="GBP_2.kv." localSheetId="16">#REF!</definedName>
    <definedName name="GBP_2.kv." localSheetId="29">#REF!</definedName>
    <definedName name="GBP_2.kv." localSheetId="53">#REF!</definedName>
    <definedName name="GBP_2.kv." localSheetId="37">#REF!</definedName>
    <definedName name="GBP_2.kv." localSheetId="7">#REF!</definedName>
    <definedName name="GBP_2.kv." localSheetId="8">#REF!</definedName>
    <definedName name="GBP_2.kv." localSheetId="6">#REF!</definedName>
    <definedName name="GBP_2.kv." localSheetId="9">#REF!</definedName>
    <definedName name="GBP_2.kv." localSheetId="34">#REF!</definedName>
    <definedName name="GBP_2.kv.">#REF!</definedName>
    <definedName name="GBP_3.kv." localSheetId="39">#REF!</definedName>
    <definedName name="GBP_3.kv." localSheetId="18">#REF!</definedName>
    <definedName name="GBP_3.kv." localSheetId="12">#REF!</definedName>
    <definedName name="GBP_3.kv." localSheetId="33">#REF!</definedName>
    <definedName name="GBP_3.kv." localSheetId="32">#REF!</definedName>
    <definedName name="GBP_3.kv." localSheetId="52">#REF!</definedName>
    <definedName name="GBP_3.kv." localSheetId="35">#REF!</definedName>
    <definedName name="GBP_3.kv." localSheetId="36">#REF!</definedName>
    <definedName name="GBP_3.kv." localSheetId="55">#REF!</definedName>
    <definedName name="GBP_3.kv." localSheetId="4">#REF!</definedName>
    <definedName name="GBP_3.kv." localSheetId="16">#REF!</definedName>
    <definedName name="GBP_3.kv." localSheetId="29">#REF!</definedName>
    <definedName name="GBP_3.kv." localSheetId="53">#REF!</definedName>
    <definedName name="GBP_3.kv." localSheetId="37">#REF!</definedName>
    <definedName name="GBP_3.kv." localSheetId="7">#REF!</definedName>
    <definedName name="GBP_3.kv." localSheetId="8">#REF!</definedName>
    <definedName name="GBP_3.kv." localSheetId="6">#REF!</definedName>
    <definedName name="GBP_3.kv." localSheetId="9">#REF!</definedName>
    <definedName name="GBP_3.kv." localSheetId="34">#REF!</definedName>
    <definedName name="GBP_3.kv.">#REF!</definedName>
    <definedName name="GBP_30.06." localSheetId="39">#REF!</definedName>
    <definedName name="GBP_30.06." localSheetId="18">#REF!</definedName>
    <definedName name="GBP_30.06." localSheetId="12">#REF!</definedName>
    <definedName name="GBP_30.06." localSheetId="33">#REF!</definedName>
    <definedName name="GBP_30.06." localSheetId="32">#REF!</definedName>
    <definedName name="GBP_30.06." localSheetId="52">#REF!</definedName>
    <definedName name="GBP_30.06." localSheetId="35">#REF!</definedName>
    <definedName name="GBP_30.06." localSheetId="36">#REF!</definedName>
    <definedName name="GBP_30.06." localSheetId="55">#REF!</definedName>
    <definedName name="GBP_30.06." localSheetId="4">#REF!</definedName>
    <definedName name="GBP_30.06." localSheetId="16">#REF!</definedName>
    <definedName name="GBP_30.06." localSheetId="29">#REF!</definedName>
    <definedName name="GBP_30.06." localSheetId="53">#REF!</definedName>
    <definedName name="GBP_30.06." localSheetId="37">#REF!</definedName>
    <definedName name="GBP_30.06." localSheetId="7">#REF!</definedName>
    <definedName name="GBP_30.06." localSheetId="8">#REF!</definedName>
    <definedName name="GBP_30.06." localSheetId="6">#REF!</definedName>
    <definedName name="GBP_30.06." localSheetId="9">#REF!</definedName>
    <definedName name="GBP_30.06." localSheetId="34">#REF!</definedName>
    <definedName name="GBP_30.06.">#REF!</definedName>
    <definedName name="GBP_30.09." localSheetId="39">#REF!</definedName>
    <definedName name="GBP_30.09." localSheetId="18">#REF!</definedName>
    <definedName name="GBP_30.09." localSheetId="12">#REF!</definedName>
    <definedName name="GBP_30.09." localSheetId="33">#REF!</definedName>
    <definedName name="GBP_30.09." localSheetId="32">#REF!</definedName>
    <definedName name="GBP_30.09." localSheetId="52">#REF!</definedName>
    <definedName name="GBP_30.09." localSheetId="35">#REF!</definedName>
    <definedName name="GBP_30.09." localSheetId="36">#REF!</definedName>
    <definedName name="GBP_30.09." localSheetId="55">#REF!</definedName>
    <definedName name="GBP_30.09." localSheetId="4">#REF!</definedName>
    <definedName name="GBP_30.09." localSheetId="16">#REF!</definedName>
    <definedName name="GBP_30.09." localSheetId="29">#REF!</definedName>
    <definedName name="GBP_30.09." localSheetId="53">#REF!</definedName>
    <definedName name="GBP_30.09." localSheetId="37">#REF!</definedName>
    <definedName name="GBP_30.09." localSheetId="7">#REF!</definedName>
    <definedName name="GBP_30.09." localSheetId="8">#REF!</definedName>
    <definedName name="GBP_30.09." localSheetId="6">#REF!</definedName>
    <definedName name="GBP_30.09." localSheetId="9">#REF!</definedName>
    <definedName name="GBP_30.09." localSheetId="34">#REF!</definedName>
    <definedName name="GBP_30.09.">#REF!</definedName>
    <definedName name="GBP_31.03." localSheetId="39">#REF!</definedName>
    <definedName name="GBP_31.03." localSheetId="18">#REF!</definedName>
    <definedName name="GBP_31.03." localSheetId="12">#REF!</definedName>
    <definedName name="GBP_31.03." localSheetId="33">#REF!</definedName>
    <definedName name="GBP_31.03." localSheetId="32">#REF!</definedName>
    <definedName name="GBP_31.03." localSheetId="52">#REF!</definedName>
    <definedName name="GBP_31.03." localSheetId="35">#REF!</definedName>
    <definedName name="GBP_31.03." localSheetId="36">#REF!</definedName>
    <definedName name="GBP_31.03." localSheetId="55">#REF!</definedName>
    <definedName name="GBP_31.03." localSheetId="4">#REF!</definedName>
    <definedName name="GBP_31.03." localSheetId="16">#REF!</definedName>
    <definedName name="GBP_31.03." localSheetId="29">#REF!</definedName>
    <definedName name="GBP_31.03." localSheetId="53">#REF!</definedName>
    <definedName name="GBP_31.03." localSheetId="37">#REF!</definedName>
    <definedName name="GBP_31.03." localSheetId="7">#REF!</definedName>
    <definedName name="GBP_31.03." localSheetId="8">#REF!</definedName>
    <definedName name="GBP_31.03." localSheetId="6">#REF!</definedName>
    <definedName name="GBP_31.03." localSheetId="9">#REF!</definedName>
    <definedName name="GBP_31.03." localSheetId="34">#REF!</definedName>
    <definedName name="GBP_31.03.">#REF!</definedName>
    <definedName name="GBP_4.kv." localSheetId="39">#REF!</definedName>
    <definedName name="GBP_4.kv." localSheetId="18">#REF!</definedName>
    <definedName name="GBP_4.kv." localSheetId="12">#REF!</definedName>
    <definedName name="GBP_4.kv." localSheetId="33">#REF!</definedName>
    <definedName name="GBP_4.kv." localSheetId="32">#REF!</definedName>
    <definedName name="GBP_4.kv." localSheetId="52">#REF!</definedName>
    <definedName name="GBP_4.kv." localSheetId="35">#REF!</definedName>
    <definedName name="GBP_4.kv." localSheetId="36">#REF!</definedName>
    <definedName name="GBP_4.kv." localSheetId="55">#REF!</definedName>
    <definedName name="GBP_4.kv." localSheetId="4">#REF!</definedName>
    <definedName name="GBP_4.kv." localSheetId="16">#REF!</definedName>
    <definedName name="GBP_4.kv." localSheetId="29">#REF!</definedName>
    <definedName name="GBP_4.kv." localSheetId="53">#REF!</definedName>
    <definedName name="GBP_4.kv." localSheetId="37">#REF!</definedName>
    <definedName name="GBP_4.kv." localSheetId="7">#REF!</definedName>
    <definedName name="GBP_4.kv." localSheetId="8">#REF!</definedName>
    <definedName name="GBP_4.kv." localSheetId="6">#REF!</definedName>
    <definedName name="GBP_4.kv." localSheetId="9">#REF!</definedName>
    <definedName name="GBP_4.kv." localSheetId="34">#REF!</definedName>
    <definedName name="GBP_4.kv.">#REF!</definedName>
    <definedName name="GBP_Primo" localSheetId="39">#REF!</definedName>
    <definedName name="GBP_Primo" localSheetId="18">#REF!</definedName>
    <definedName name="GBP_Primo" localSheetId="12">#REF!</definedName>
    <definedName name="GBP_Primo" localSheetId="33">#REF!</definedName>
    <definedName name="GBP_Primo" localSheetId="32">#REF!</definedName>
    <definedName name="GBP_Primo" localSheetId="52">#REF!</definedName>
    <definedName name="GBP_Primo" localSheetId="35">#REF!</definedName>
    <definedName name="GBP_Primo" localSheetId="36">#REF!</definedName>
    <definedName name="GBP_Primo" localSheetId="55">#REF!</definedName>
    <definedName name="GBP_Primo" localSheetId="4">#REF!</definedName>
    <definedName name="GBP_Primo" localSheetId="16">#REF!</definedName>
    <definedName name="GBP_Primo" localSheetId="29">#REF!</definedName>
    <definedName name="GBP_Primo" localSheetId="53">#REF!</definedName>
    <definedName name="GBP_Primo" localSheetId="37">#REF!</definedName>
    <definedName name="GBP_Primo" localSheetId="7">#REF!</definedName>
    <definedName name="GBP_Primo" localSheetId="8">#REF!</definedName>
    <definedName name="GBP_Primo" localSheetId="6">#REF!</definedName>
    <definedName name="GBP_Primo" localSheetId="9">#REF!</definedName>
    <definedName name="GBP_Primo" localSheetId="34">#REF!</definedName>
    <definedName name="GBP_Primo">#REF!</definedName>
    <definedName name="GBP_Ultimo" localSheetId="39">#REF!</definedName>
    <definedName name="GBP_Ultimo" localSheetId="18">#REF!</definedName>
    <definedName name="GBP_Ultimo" localSheetId="12">#REF!</definedName>
    <definedName name="GBP_Ultimo" localSheetId="33">#REF!</definedName>
    <definedName name="GBP_Ultimo" localSheetId="32">#REF!</definedName>
    <definedName name="GBP_Ultimo" localSheetId="52">#REF!</definedName>
    <definedName name="GBP_Ultimo" localSheetId="35">#REF!</definedName>
    <definedName name="GBP_Ultimo" localSheetId="36">#REF!</definedName>
    <definedName name="GBP_Ultimo" localSheetId="55">#REF!</definedName>
    <definedName name="GBP_Ultimo" localSheetId="4">#REF!</definedName>
    <definedName name="GBP_Ultimo" localSheetId="16">#REF!</definedName>
    <definedName name="GBP_Ultimo" localSheetId="29">#REF!</definedName>
    <definedName name="GBP_Ultimo" localSheetId="53">#REF!</definedName>
    <definedName name="GBP_Ultimo" localSheetId="37">#REF!</definedName>
    <definedName name="GBP_Ultimo" localSheetId="7">#REF!</definedName>
    <definedName name="GBP_Ultimo" localSheetId="8">#REF!</definedName>
    <definedName name="GBP_Ultimo" localSheetId="6">#REF!</definedName>
    <definedName name="GBP_Ultimo" localSheetId="9">#REF!</definedName>
    <definedName name="GBP_Ultimo" localSheetId="34">#REF!</definedName>
    <definedName name="GBP_Ultimo">#REF!</definedName>
    <definedName name="gcc" localSheetId="39">#REF!</definedName>
    <definedName name="gcc" localSheetId="18">#REF!</definedName>
    <definedName name="gcc" localSheetId="12">#REF!</definedName>
    <definedName name="gcc" localSheetId="33">#REF!</definedName>
    <definedName name="gcc" localSheetId="32">#REF!</definedName>
    <definedName name="gcc" localSheetId="52">#REF!</definedName>
    <definedName name="gcc" localSheetId="35">#REF!</definedName>
    <definedName name="gcc" localSheetId="36">#REF!</definedName>
    <definedName name="gcc" localSheetId="55">#REF!</definedName>
    <definedName name="gcc" localSheetId="4">#REF!</definedName>
    <definedName name="gcc" localSheetId="16">#REF!</definedName>
    <definedName name="gcc" localSheetId="29">#REF!</definedName>
    <definedName name="gcc" localSheetId="53">#REF!</definedName>
    <definedName name="gcc" localSheetId="37">#REF!</definedName>
    <definedName name="gcc" localSheetId="7">#REF!</definedName>
    <definedName name="gcc" localSheetId="8">#REF!</definedName>
    <definedName name="gcc" localSheetId="6">#REF!</definedName>
    <definedName name="gcc" localSheetId="9">#REF!</definedName>
    <definedName name="gcc" localSheetId="34">#REF!</definedName>
    <definedName name="gcc">#REF!</definedName>
    <definedName name="gcc_other" localSheetId="39">#REF!</definedName>
    <definedName name="gcc_other" localSheetId="18">#REF!</definedName>
    <definedName name="gcc_other" localSheetId="12">#REF!</definedName>
    <definedName name="gcc_other" localSheetId="33">#REF!</definedName>
    <definedName name="gcc_other" localSheetId="32">#REF!</definedName>
    <definedName name="gcc_other" localSheetId="52">#REF!</definedName>
    <definedName name="gcc_other" localSheetId="35">#REF!</definedName>
    <definedName name="gcc_other" localSheetId="36">#REF!</definedName>
    <definedName name="gcc_other" localSheetId="55">#REF!</definedName>
    <definedName name="gcc_other" localSheetId="4">#REF!</definedName>
    <definedName name="gcc_other" localSheetId="16">#REF!</definedName>
    <definedName name="gcc_other" localSheetId="29">#REF!</definedName>
    <definedName name="gcc_other" localSheetId="53">#REF!</definedName>
    <definedName name="gcc_other" localSheetId="37">#REF!</definedName>
    <definedName name="gcc_other" localSheetId="7">#REF!</definedName>
    <definedName name="gcc_other" localSheetId="8">#REF!</definedName>
    <definedName name="gcc_other" localSheetId="6">#REF!</definedName>
    <definedName name="gcc_other" localSheetId="9">#REF!</definedName>
    <definedName name="gcc_other" localSheetId="34">#REF!</definedName>
    <definedName name="gcc_other">#REF!</definedName>
    <definedName name="General" localSheetId="39">#REF!</definedName>
    <definedName name="General" localSheetId="18">#REF!</definedName>
    <definedName name="General" localSheetId="12">#REF!</definedName>
    <definedName name="General" localSheetId="33">#REF!</definedName>
    <definedName name="General" localSheetId="32">#REF!</definedName>
    <definedName name="General" localSheetId="52">#REF!</definedName>
    <definedName name="General" localSheetId="35">#REF!</definedName>
    <definedName name="General" localSheetId="36">#REF!</definedName>
    <definedName name="General" localSheetId="55">#REF!</definedName>
    <definedName name="General" localSheetId="4">#REF!</definedName>
    <definedName name="General" localSheetId="16">#REF!</definedName>
    <definedName name="General" localSheetId="29">#REF!</definedName>
    <definedName name="General" localSheetId="53">#REF!</definedName>
    <definedName name="General" localSheetId="37">#REF!</definedName>
    <definedName name="General" localSheetId="7">#REF!</definedName>
    <definedName name="General" localSheetId="8">#REF!</definedName>
    <definedName name="General" localSheetId="6">#REF!</definedName>
    <definedName name="General" localSheetId="9">#REF!</definedName>
    <definedName name="General" localSheetId="34">#REF!</definedName>
    <definedName name="General">#REF!</definedName>
    <definedName name="general1" localSheetId="39">#REF!</definedName>
    <definedName name="general1" localSheetId="18">#REF!</definedName>
    <definedName name="general1" localSheetId="12">#REF!</definedName>
    <definedName name="general1" localSheetId="33">#REF!</definedName>
    <definedName name="general1" localSheetId="32">#REF!</definedName>
    <definedName name="general1" localSheetId="52">#REF!</definedName>
    <definedName name="general1" localSheetId="35">#REF!</definedName>
    <definedName name="general1" localSheetId="36">#REF!</definedName>
    <definedName name="general1" localSheetId="55">#REF!</definedName>
    <definedName name="general1" localSheetId="4">#REF!</definedName>
    <definedName name="general1" localSheetId="16">#REF!</definedName>
    <definedName name="general1" localSheetId="29">#REF!</definedName>
    <definedName name="general1" localSheetId="53">#REF!</definedName>
    <definedName name="general1" localSheetId="37">#REF!</definedName>
    <definedName name="general1" localSheetId="7">#REF!</definedName>
    <definedName name="general1" localSheetId="8">#REF!</definedName>
    <definedName name="general1" localSheetId="6">#REF!</definedName>
    <definedName name="general1" localSheetId="9">#REF!</definedName>
    <definedName name="general1" localSheetId="34">#REF!</definedName>
    <definedName name="general1">#REF!</definedName>
    <definedName name="GenInsKeyFig" localSheetId="39">#REF!</definedName>
    <definedName name="GenInsKeyFig" localSheetId="18">#REF!</definedName>
    <definedName name="GenInsKeyFig" localSheetId="12">#REF!</definedName>
    <definedName name="GenInsKeyFig" localSheetId="33">#REF!</definedName>
    <definedName name="GenInsKeyFig" localSheetId="32">#REF!</definedName>
    <definedName name="GenInsKeyFig" localSheetId="52">#REF!</definedName>
    <definedName name="GenInsKeyFig" localSheetId="35">#REF!</definedName>
    <definedName name="GenInsKeyFig" localSheetId="36">#REF!</definedName>
    <definedName name="GenInsKeyFig" localSheetId="55">#REF!</definedName>
    <definedName name="GenInsKeyFig" localSheetId="4">#REF!</definedName>
    <definedName name="GenInsKeyFig" localSheetId="16">#REF!</definedName>
    <definedName name="GenInsKeyFig" localSheetId="29">#REF!</definedName>
    <definedName name="GenInsKeyFig" localSheetId="53">#REF!</definedName>
    <definedName name="GenInsKeyFig" localSheetId="37">#REF!</definedName>
    <definedName name="GenInsKeyFig" localSheetId="7">#REF!</definedName>
    <definedName name="GenInsKeyFig" localSheetId="8">#REF!</definedName>
    <definedName name="GenInsKeyFig" localSheetId="6">#REF!</definedName>
    <definedName name="GenInsKeyFig" localSheetId="9">#REF!</definedName>
    <definedName name="GenInsKeyFig" localSheetId="34">#REF!</definedName>
    <definedName name="GenInsKeyFig">#REF!</definedName>
    <definedName name="ggg" localSheetId="39" hidden="1">{"5 * utfall + budget",#N/A,FALSE,"T-0298";"5 * bolag",#N/A,FALSE,"T-0298";"Unibank, utfall alla",#N/A,FALSE,"T-0298";#N/A,#N/A,FALSE,"Koncernskulder";#N/A,#N/A,FALSE,"Koncernfakturering"}</definedName>
    <definedName name="ggg" localSheetId="18" hidden="1">{"5 * utfall + budget",#N/A,FALSE,"T-0298";"5 * bolag",#N/A,FALSE,"T-0298";"Unibank, utfall alla",#N/A,FALSE,"T-0298";#N/A,#N/A,FALSE,"Koncernskulder";#N/A,#N/A,FALSE,"Koncernfakturering"}</definedName>
    <definedName name="ggg" localSheetId="12" hidden="1">{"5 * utfall + budget",#N/A,FALSE,"T-0298";"5 * bolag",#N/A,FALSE,"T-0298";"Unibank, utfall alla",#N/A,FALSE,"T-0298";#N/A,#N/A,FALSE,"Koncernskulder";#N/A,#N/A,FALSE,"Koncernfakturering"}</definedName>
    <definedName name="ggg" localSheetId="1" hidden="1">{"5 * utfall + budget",#N/A,FALSE,"T-0298";"5 * bolag",#N/A,FALSE,"T-0298";"Unibank, utfall alla",#N/A,FALSE,"T-0298";#N/A,#N/A,FALSE,"Koncernskulder";#N/A,#N/A,FALSE,"Koncernfakturering"}</definedName>
    <definedName name="ggg" localSheetId="33" hidden="1">{"5 * utfall + budget",#N/A,FALSE,"T-0298";"5 * bolag",#N/A,FALSE,"T-0298";"Unibank, utfall alla",#N/A,FALSE,"T-0298";#N/A,#N/A,FALSE,"Koncernskulder";#N/A,#N/A,FALSE,"Koncernfakturering"}</definedName>
    <definedName name="ggg" localSheetId="32" hidden="1">{"5 * utfall + budget",#N/A,FALSE,"T-0298";"5 * bolag",#N/A,FALSE,"T-0298";"Unibank, utfall alla",#N/A,FALSE,"T-0298";#N/A,#N/A,FALSE,"Koncernskulder";#N/A,#N/A,FALSE,"Koncernfakturering"}</definedName>
    <definedName name="ggg" localSheetId="52" hidden="1">{"5 * utfall + budget",#N/A,FALSE,"T-0298";"5 * bolag",#N/A,FALSE,"T-0298";"Unibank, utfall alla",#N/A,FALSE,"T-0298";#N/A,#N/A,FALSE,"Koncernskulder";#N/A,#N/A,FALSE,"Koncernfakturering"}</definedName>
    <definedName name="ggg" localSheetId="35" hidden="1">{"5 * utfall + budget",#N/A,FALSE,"T-0298";"5 * bolag",#N/A,FALSE,"T-0298";"Unibank, utfall alla",#N/A,FALSE,"T-0298";#N/A,#N/A,FALSE,"Koncernskulder";#N/A,#N/A,FALSE,"Koncernfakturering"}</definedName>
    <definedName name="ggg" localSheetId="36" hidden="1">{"5 * utfall + budget",#N/A,FALSE,"T-0298";"5 * bolag",#N/A,FALSE,"T-0298";"Unibank, utfall alla",#N/A,FALSE,"T-0298";#N/A,#N/A,FALSE,"Koncernskulder";#N/A,#N/A,FALSE,"Koncernfakturering"}</definedName>
    <definedName name="ggg" localSheetId="55" hidden="1">{"5 * utfall + budget",#N/A,FALSE,"T-0298";"5 * bolag",#N/A,FALSE,"T-0298";"Unibank, utfall alla",#N/A,FALSE,"T-0298";#N/A,#N/A,FALSE,"Koncernskulder";#N/A,#N/A,FALSE,"Koncernfakturering"}</definedName>
    <definedName name="ggg" localSheetId="4" hidden="1">{"5 * utfall + budget",#N/A,FALSE,"T-0298";"5 * bolag",#N/A,FALSE,"T-0298";"Unibank, utfall alla",#N/A,FALSE,"T-0298";#N/A,#N/A,FALSE,"Koncernskulder";#N/A,#N/A,FALSE,"Koncernfakturering"}</definedName>
    <definedName name="ggg" localSheetId="16" hidden="1">{"5 * utfall + budget",#N/A,FALSE,"T-0298";"5 * bolag",#N/A,FALSE,"T-0298";"Unibank, utfall alla",#N/A,FALSE,"T-0298";#N/A,#N/A,FALSE,"Koncernskulder";#N/A,#N/A,FALSE,"Koncernfakturering"}</definedName>
    <definedName name="ggg" localSheetId="29" hidden="1">{"5 * utfall + budget",#N/A,FALSE,"T-0298";"5 * bolag",#N/A,FALSE,"T-0298";"Unibank, utfall alla",#N/A,FALSE,"T-0298";#N/A,#N/A,FALSE,"Koncernskulder";#N/A,#N/A,FALSE,"Koncernfakturering"}</definedName>
    <definedName name="ggg" localSheetId="53" hidden="1">{"5 * utfall + budget",#N/A,FALSE,"T-0298";"5 * bolag",#N/A,FALSE,"T-0298";"Unibank, utfall alla",#N/A,FALSE,"T-0298";#N/A,#N/A,FALSE,"Koncernskulder";#N/A,#N/A,FALSE,"Koncernfakturering"}</definedName>
    <definedName name="ggg" localSheetId="37" hidden="1">{"5 * utfall + budget",#N/A,FALSE,"T-0298";"5 * bolag",#N/A,FALSE,"T-0298";"Unibank, utfall alla",#N/A,FALSE,"T-0298";#N/A,#N/A,FALSE,"Koncernskulder";#N/A,#N/A,FALSE,"Koncernfakturering"}</definedName>
    <definedName name="ggg" localSheetId="7" hidden="1">{"5 * utfall + budget",#N/A,FALSE,"T-0298";"5 * bolag",#N/A,FALSE,"T-0298";"Unibank, utfall alla",#N/A,FALSE,"T-0298";#N/A,#N/A,FALSE,"Koncernskulder";#N/A,#N/A,FALSE,"Koncernfakturering"}</definedName>
    <definedName name="ggg" localSheetId="8" hidden="1">{"5 * utfall + budget",#N/A,FALSE,"T-0298";"5 * bolag",#N/A,FALSE,"T-0298";"Unibank, utfall alla",#N/A,FALSE,"T-0298";#N/A,#N/A,FALSE,"Koncernskulder";#N/A,#N/A,FALSE,"Koncernfakturering"}</definedName>
    <definedName name="ggg" localSheetId="6" hidden="1">{"5 * utfall + budget",#N/A,FALSE,"T-0298";"5 * bolag",#N/A,FALSE,"T-0298";"Unibank, utfall alla",#N/A,FALSE,"T-0298";#N/A,#N/A,FALSE,"Koncernskulder";#N/A,#N/A,FALSE,"Koncernfakturering"}</definedName>
    <definedName name="ggg" localSheetId="40" hidden="1">{"5 * utfall + budget",#N/A,FALSE,"T-0298";"5 * bolag",#N/A,FALSE,"T-0298";"Unibank, utfall alla",#N/A,FALSE,"T-0298";#N/A,#N/A,FALSE,"Koncernskulder";#N/A,#N/A,FALSE,"Koncernfakturering"}</definedName>
    <definedName name="ggg" localSheetId="9" hidden="1">{"5 * utfall + budget",#N/A,FALSE,"T-0298";"5 * bolag",#N/A,FALSE,"T-0298";"Unibank, utfall alla",#N/A,FALSE,"T-0298";#N/A,#N/A,FALSE,"Koncernskulder";#N/A,#N/A,FALSE,"Koncernfakturering"}</definedName>
    <definedName name="ggg" localSheetId="38" hidden="1">{"5 * utfall + budget",#N/A,FALSE,"T-0298";"5 * bolag",#N/A,FALSE,"T-0298";"Unibank, utfall alla",#N/A,FALSE,"T-0298";#N/A,#N/A,FALSE,"Koncernskulder";#N/A,#N/A,FALSE,"Koncernfakturering"}</definedName>
    <definedName name="ggg" localSheetId="34" hidden="1">{"5 * utfall + budget",#N/A,FALSE,"T-0298";"5 * bolag",#N/A,FALSE,"T-0298";"Unibank, utfall alla",#N/A,FALSE,"T-0298";#N/A,#N/A,FALSE,"Koncernskulder";#N/A,#N/A,FALSE,"Koncernfakturering"}</definedName>
    <definedName name="ggg" hidden="1">{"5 * utfall + budget",#N/A,FALSE,"T-0298";"5 * bolag",#N/A,FALSE,"T-0298";"Unibank, utfall alla",#N/A,FALSE,"T-0298";#N/A,#N/A,FALSE,"Koncernskulder";#N/A,#N/A,FALSE,"Koncernfakturering"}</definedName>
    <definedName name="GROUP" localSheetId="39">OFFSET('[26]Chart Losses'!$I$7,COUNT('[26]Chart Losses'!$I$7:$I$50)-'[26]Chart Losses'!$H$1,,'[26]Chart Losses'!$H$1)</definedName>
    <definedName name="GROUP" localSheetId="33">OFFSET('[27]Chart Losses'!$I$7,COUNT('[27]Chart Losses'!$I$7:$I$50)-'[27]Chart Losses'!$H$1,,'[27]Chart Losses'!$H$1)</definedName>
    <definedName name="GROUP" localSheetId="32">OFFSET('[27]Chart Losses'!$I$7,COUNT('[27]Chart Losses'!$I$7:$I$50)-'[27]Chart Losses'!$H$1,,'[27]Chart Losses'!$H$1)</definedName>
    <definedName name="GROUP" localSheetId="52">OFFSET('[26]Chart Losses'!$I$7,COUNT('[26]Chart Losses'!$I$7:$I$50)-'[26]Chart Losses'!$H$1,,'[26]Chart Losses'!$H$1)</definedName>
    <definedName name="GROUP" localSheetId="35">OFFSET('[27]Chart Losses'!$I$7,COUNT('[27]Chart Losses'!$I$7:$I$50)-'[27]Chart Losses'!$H$1,,'[27]Chart Losses'!$H$1)</definedName>
    <definedName name="GROUP" localSheetId="36">OFFSET('[28]Chart Losses'!$I$7,COUNT('[28]Chart Losses'!$I$7:$I$50)-'[28]Chart Losses'!$H$1,,'[28]Chart Losses'!$H$1)</definedName>
    <definedName name="GROUP" localSheetId="55">OFFSET('[29]Chart Losses'!$I$7,COUNT('[29]Chart Losses'!$I$7:$I$50)-'[29]Chart Losses'!$H$1,,'[29]Chart Losses'!$H$1)</definedName>
    <definedName name="GROUP" localSheetId="29">OFFSET('[27]Chart Losses'!$I$7,COUNT('[27]Chart Losses'!$I$7:$I$50)-'[27]Chart Losses'!$H$1,,'[27]Chart Losses'!$H$1)</definedName>
    <definedName name="GROUP" localSheetId="53">OFFSET('[27]Chart Losses'!$I$7,COUNT('[27]Chart Losses'!$I$7:$I$50)-'[27]Chart Losses'!$H$1,,'[27]Chart Losses'!$H$1)</definedName>
    <definedName name="GROUP" localSheetId="7">OFFSET('[30]Chart Losses'!$I$7,COUNT('[30]Chart Losses'!$I$7:$I$50)-'[30]Chart Losses'!$H$1,,'[30]Chart Losses'!$H$1)</definedName>
    <definedName name="GROUP" localSheetId="8">OFFSET('[30]Chart Losses'!$I$7,COUNT('[30]Chart Losses'!$I$7:$I$50)-'[30]Chart Losses'!$H$1,,'[30]Chart Losses'!$H$1)</definedName>
    <definedName name="GROUP" localSheetId="6">OFFSET('[30]Chart Losses'!$I$7,COUNT('[30]Chart Losses'!$I$7:$I$50)-'[30]Chart Losses'!$H$1,,'[30]Chart Losses'!$H$1)</definedName>
    <definedName name="GROUP" localSheetId="34">OFFSET('[27]Chart Losses'!$I$7,COUNT('[27]Chart Losses'!$I$7:$I$50)-'[27]Chart Losses'!$H$1,,'[27]Chart Losses'!$H$1)</definedName>
    <definedName name="GROUP">OFFSET('[31]Chart Losses'!$I$7,COUNT('[31]Chart Losses'!$I$7:$I$50)-'[31]Chart Losses'!$H$1,,'[31]Chart Losses'!$H$1)</definedName>
    <definedName name="GroupQ" localSheetId="39">#REF!</definedName>
    <definedName name="GroupQ" localSheetId="18">#REF!</definedName>
    <definedName name="GroupQ" localSheetId="12">#REF!</definedName>
    <definedName name="GroupQ" localSheetId="33">#REF!</definedName>
    <definedName name="GroupQ" localSheetId="32">#REF!</definedName>
    <definedName name="GroupQ" localSheetId="52">#REF!</definedName>
    <definedName name="GroupQ" localSheetId="35">#REF!</definedName>
    <definedName name="GroupQ" localSheetId="36">#REF!</definedName>
    <definedName name="GroupQ" localSheetId="55">#REF!</definedName>
    <definedName name="GroupQ" localSheetId="4">#REF!</definedName>
    <definedName name="GroupQ" localSheetId="16">#REF!</definedName>
    <definedName name="GroupQ" localSheetId="29">#REF!</definedName>
    <definedName name="GroupQ" localSheetId="53">#REF!</definedName>
    <definedName name="GroupQ" localSheetId="37">#REF!</definedName>
    <definedName name="GroupQ" localSheetId="7">#REF!</definedName>
    <definedName name="GroupQ" localSheetId="8">#REF!</definedName>
    <definedName name="GroupQ" localSheetId="6">#REF!</definedName>
    <definedName name="GroupQ" localSheetId="9">#REF!</definedName>
    <definedName name="GroupQ" localSheetId="34">#REF!</definedName>
    <definedName name="GroupQ">#REF!</definedName>
    <definedName name="GroupYTD" localSheetId="39">#REF!</definedName>
    <definedName name="GroupYTD" localSheetId="18">#REF!</definedName>
    <definedName name="GroupYTD" localSheetId="12">#REF!</definedName>
    <definedName name="GroupYTD" localSheetId="33">#REF!</definedName>
    <definedName name="GroupYTD" localSheetId="32">#REF!</definedName>
    <definedName name="GroupYTD" localSheetId="52">#REF!</definedName>
    <definedName name="GroupYTD" localSheetId="35">#REF!</definedName>
    <definedName name="GroupYTD" localSheetId="36">#REF!</definedName>
    <definedName name="GroupYTD" localSheetId="55">#REF!</definedName>
    <definedName name="GroupYTD" localSheetId="4">#REF!</definedName>
    <definedName name="GroupYTD" localSheetId="16">#REF!</definedName>
    <definedName name="GroupYTD" localSheetId="29">#REF!</definedName>
    <definedName name="GroupYTD" localSheetId="53">#REF!</definedName>
    <definedName name="GroupYTD" localSheetId="37">#REF!</definedName>
    <definedName name="GroupYTD" localSheetId="7">#REF!</definedName>
    <definedName name="GroupYTD" localSheetId="8">#REF!</definedName>
    <definedName name="GroupYTD" localSheetId="6">#REF!</definedName>
    <definedName name="GroupYTD" localSheetId="9">#REF!</definedName>
    <definedName name="GroupYTD" localSheetId="34">#REF!</definedName>
    <definedName name="GroupYTD">#REF!</definedName>
    <definedName name="gw" localSheetId="39" hidden="1">{"5 * utfall + budget",#N/A,FALSE,"T-0298";"5 * bolag",#N/A,FALSE,"T-0298";"Unibank, utfall alla",#N/A,FALSE,"T-0298";#N/A,#N/A,FALSE,"Koncernskulder";#N/A,#N/A,FALSE,"Koncernfakturering"}</definedName>
    <definedName name="gw" localSheetId="18" hidden="1">{"5 * utfall + budget",#N/A,FALSE,"T-0298";"5 * bolag",#N/A,FALSE,"T-0298";"Unibank, utfall alla",#N/A,FALSE,"T-0298";#N/A,#N/A,FALSE,"Koncernskulder";#N/A,#N/A,FALSE,"Koncernfakturering"}</definedName>
    <definedName name="gw" localSheetId="12" hidden="1">{"5 * utfall + budget",#N/A,FALSE,"T-0298";"5 * bolag",#N/A,FALSE,"T-0298";"Unibank, utfall alla",#N/A,FALSE,"T-0298";#N/A,#N/A,FALSE,"Koncernskulder";#N/A,#N/A,FALSE,"Koncernfakturering"}</definedName>
    <definedName name="gw" localSheetId="1" hidden="1">{"5 * utfall + budget",#N/A,FALSE,"T-0298";"5 * bolag",#N/A,FALSE,"T-0298";"Unibank, utfall alla",#N/A,FALSE,"T-0298";#N/A,#N/A,FALSE,"Koncernskulder";#N/A,#N/A,FALSE,"Koncernfakturering"}</definedName>
    <definedName name="gw" localSheetId="33" hidden="1">{"5 * utfall + budget",#N/A,FALSE,"T-0298";"5 * bolag",#N/A,FALSE,"T-0298";"Unibank, utfall alla",#N/A,FALSE,"T-0298";#N/A,#N/A,FALSE,"Koncernskulder";#N/A,#N/A,FALSE,"Koncernfakturering"}</definedName>
    <definedName name="gw" localSheetId="32" hidden="1">{"5 * utfall + budget",#N/A,FALSE,"T-0298";"5 * bolag",#N/A,FALSE,"T-0298";"Unibank, utfall alla",#N/A,FALSE,"T-0298";#N/A,#N/A,FALSE,"Koncernskulder";#N/A,#N/A,FALSE,"Koncernfakturering"}</definedName>
    <definedName name="gw" localSheetId="52" hidden="1">{"5 * utfall + budget",#N/A,FALSE,"T-0298";"5 * bolag",#N/A,FALSE,"T-0298";"Unibank, utfall alla",#N/A,FALSE,"T-0298";#N/A,#N/A,FALSE,"Koncernskulder";#N/A,#N/A,FALSE,"Koncernfakturering"}</definedName>
    <definedName name="gw" localSheetId="35" hidden="1">{"5 * utfall + budget",#N/A,FALSE,"T-0298";"5 * bolag",#N/A,FALSE,"T-0298";"Unibank, utfall alla",#N/A,FALSE,"T-0298";#N/A,#N/A,FALSE,"Koncernskulder";#N/A,#N/A,FALSE,"Koncernfakturering"}</definedName>
    <definedName name="gw" localSheetId="36" hidden="1">{"5 * utfall + budget",#N/A,FALSE,"T-0298";"5 * bolag",#N/A,FALSE,"T-0298";"Unibank, utfall alla",#N/A,FALSE,"T-0298";#N/A,#N/A,FALSE,"Koncernskulder";#N/A,#N/A,FALSE,"Koncernfakturering"}</definedName>
    <definedName name="gw" localSheetId="55" hidden="1">{"5 * utfall + budget",#N/A,FALSE,"T-0298";"5 * bolag",#N/A,FALSE,"T-0298";"Unibank, utfall alla",#N/A,FALSE,"T-0298";#N/A,#N/A,FALSE,"Koncernskulder";#N/A,#N/A,FALSE,"Koncernfakturering"}</definedName>
    <definedName name="gw" localSheetId="4" hidden="1">{"5 * utfall + budget",#N/A,FALSE,"T-0298";"5 * bolag",#N/A,FALSE,"T-0298";"Unibank, utfall alla",#N/A,FALSE,"T-0298";#N/A,#N/A,FALSE,"Koncernskulder";#N/A,#N/A,FALSE,"Koncernfakturering"}</definedName>
    <definedName name="gw" localSheetId="16" hidden="1">{"5 * utfall + budget",#N/A,FALSE,"T-0298";"5 * bolag",#N/A,FALSE,"T-0298";"Unibank, utfall alla",#N/A,FALSE,"T-0298";#N/A,#N/A,FALSE,"Koncernskulder";#N/A,#N/A,FALSE,"Koncernfakturering"}</definedName>
    <definedName name="gw" localSheetId="29" hidden="1">{"5 * utfall + budget",#N/A,FALSE,"T-0298";"5 * bolag",#N/A,FALSE,"T-0298";"Unibank, utfall alla",#N/A,FALSE,"T-0298";#N/A,#N/A,FALSE,"Koncernskulder";#N/A,#N/A,FALSE,"Koncernfakturering"}</definedName>
    <definedName name="gw" localSheetId="53" hidden="1">{"5 * utfall + budget",#N/A,FALSE,"T-0298";"5 * bolag",#N/A,FALSE,"T-0298";"Unibank, utfall alla",#N/A,FALSE,"T-0298";#N/A,#N/A,FALSE,"Koncernskulder";#N/A,#N/A,FALSE,"Koncernfakturering"}</definedName>
    <definedName name="gw" localSheetId="37" hidden="1">{"5 * utfall + budget",#N/A,FALSE,"T-0298";"5 * bolag",#N/A,FALSE,"T-0298";"Unibank, utfall alla",#N/A,FALSE,"T-0298";#N/A,#N/A,FALSE,"Koncernskulder";#N/A,#N/A,FALSE,"Koncernfakturering"}</definedName>
    <definedName name="gw" localSheetId="7" hidden="1">{"5 * utfall + budget",#N/A,FALSE,"T-0298";"5 * bolag",#N/A,FALSE,"T-0298";"Unibank, utfall alla",#N/A,FALSE,"T-0298";#N/A,#N/A,FALSE,"Koncernskulder";#N/A,#N/A,FALSE,"Koncernfakturering"}</definedName>
    <definedName name="gw" localSheetId="8" hidden="1">{"5 * utfall + budget",#N/A,FALSE,"T-0298";"5 * bolag",#N/A,FALSE,"T-0298";"Unibank, utfall alla",#N/A,FALSE,"T-0298";#N/A,#N/A,FALSE,"Koncernskulder";#N/A,#N/A,FALSE,"Koncernfakturering"}</definedName>
    <definedName name="gw" localSheetId="6" hidden="1">{"5 * utfall + budget",#N/A,FALSE,"T-0298";"5 * bolag",#N/A,FALSE,"T-0298";"Unibank, utfall alla",#N/A,FALSE,"T-0298";#N/A,#N/A,FALSE,"Koncernskulder";#N/A,#N/A,FALSE,"Koncernfakturering"}</definedName>
    <definedName name="gw" localSheetId="40" hidden="1">{"5 * utfall + budget",#N/A,FALSE,"T-0298";"5 * bolag",#N/A,FALSE,"T-0298";"Unibank, utfall alla",#N/A,FALSE,"T-0298";#N/A,#N/A,FALSE,"Koncernskulder";#N/A,#N/A,FALSE,"Koncernfakturering"}</definedName>
    <definedName name="gw" localSheetId="9" hidden="1">{"5 * utfall + budget",#N/A,FALSE,"T-0298";"5 * bolag",#N/A,FALSE,"T-0298";"Unibank, utfall alla",#N/A,FALSE,"T-0298";#N/A,#N/A,FALSE,"Koncernskulder";#N/A,#N/A,FALSE,"Koncernfakturering"}</definedName>
    <definedName name="gw" localSheetId="38" hidden="1">{"5 * utfall + budget",#N/A,FALSE,"T-0298";"5 * bolag",#N/A,FALSE,"T-0298";"Unibank, utfall alla",#N/A,FALSE,"T-0298";#N/A,#N/A,FALSE,"Koncernskulder";#N/A,#N/A,FALSE,"Koncernfakturering"}</definedName>
    <definedName name="gw" localSheetId="34" hidden="1">{"5 * utfall + budget",#N/A,FALSE,"T-0298";"5 * bolag",#N/A,FALSE,"T-0298";"Unibank, utfall alla",#N/A,FALSE,"T-0298";#N/A,#N/A,FALSE,"Koncernskulder";#N/A,#N/A,FALSE,"Koncernfakturering"}</definedName>
    <definedName name="gw" hidden="1">{"5 * utfall + budget",#N/A,FALSE,"T-0298";"5 * bolag",#N/A,FALSE,"T-0298";"Unibank, utfall alla",#N/A,FALSE,"T-0298";#N/A,#N/A,FALSE,"Koncernskulder";#N/A,#N/A,FALSE,"Koncernfakturering"}</definedName>
    <definedName name="HOUSE" localSheetId="39">OFFSET('[26]Chart Losses'!$K$7,COUNT('[26]Chart Losses'!$K$7:$K$50)-'[26]Chart Losses'!$H$1,,'[26]Chart Losses'!$H$1)</definedName>
    <definedName name="HOUSE" localSheetId="33">OFFSET('[27]Chart Losses'!$K$7,COUNT('[27]Chart Losses'!$K$7:$K$50)-'[27]Chart Losses'!$H$1,,'[27]Chart Losses'!$H$1)</definedName>
    <definedName name="HOUSE" localSheetId="32">OFFSET('[27]Chart Losses'!$K$7,COUNT('[27]Chart Losses'!$K$7:$K$50)-'[27]Chart Losses'!$H$1,,'[27]Chart Losses'!$H$1)</definedName>
    <definedName name="HOUSE" localSheetId="52">OFFSET('[26]Chart Losses'!$K$7,COUNT('[26]Chart Losses'!$K$7:$K$50)-'[26]Chart Losses'!$H$1,,'[26]Chart Losses'!$H$1)</definedName>
    <definedName name="HOUSE" localSheetId="35">OFFSET('[27]Chart Losses'!$K$7,COUNT('[27]Chart Losses'!$K$7:$K$50)-'[27]Chart Losses'!$H$1,,'[27]Chart Losses'!$H$1)</definedName>
    <definedName name="HOUSE" localSheetId="36">OFFSET('[28]Chart Losses'!$K$7,COUNT('[28]Chart Losses'!$K$7:$K$50)-'[28]Chart Losses'!$H$1,,'[28]Chart Losses'!$H$1)</definedName>
    <definedName name="HOUSE" localSheetId="55">OFFSET('[29]Chart Losses'!$K$7,COUNT('[29]Chart Losses'!$K$7:$K$50)-'[29]Chart Losses'!$H$1,,'[29]Chart Losses'!$H$1)</definedName>
    <definedName name="HOUSE" localSheetId="29">OFFSET('[27]Chart Losses'!$K$7,COUNT('[27]Chart Losses'!$K$7:$K$50)-'[27]Chart Losses'!$H$1,,'[27]Chart Losses'!$H$1)</definedName>
    <definedName name="HOUSE" localSheetId="53">OFFSET('[27]Chart Losses'!$K$7,COUNT('[27]Chart Losses'!$K$7:$K$50)-'[27]Chart Losses'!$H$1,,'[27]Chart Losses'!$H$1)</definedName>
    <definedName name="HOUSE" localSheetId="7">OFFSET('[30]Chart Losses'!$K$7,COUNT('[30]Chart Losses'!$K$7:$K$50)-'[30]Chart Losses'!$H$1,,'[30]Chart Losses'!$H$1)</definedName>
    <definedName name="HOUSE" localSheetId="8">OFFSET('[30]Chart Losses'!$K$7,COUNT('[30]Chart Losses'!$K$7:$K$50)-'[30]Chart Losses'!$H$1,,'[30]Chart Losses'!$H$1)</definedName>
    <definedName name="HOUSE" localSheetId="6">OFFSET('[30]Chart Losses'!$K$7,COUNT('[30]Chart Losses'!$K$7:$K$50)-'[30]Chart Losses'!$H$1,,'[30]Chart Losses'!$H$1)</definedName>
    <definedName name="HOUSE" localSheetId="34">OFFSET('[27]Chart Losses'!$K$7,COUNT('[27]Chart Losses'!$K$7:$K$50)-'[27]Chart Losses'!$H$1,,'[27]Chart Losses'!$H$1)</definedName>
    <definedName name="HOUSE">OFFSET('[31]Chart Losses'!$K$7,COUNT('[31]Chart Losses'!$K$7:$K$50)-'[31]Chart Losses'!$H$1,,'[31]Chart Losses'!$H$1)</definedName>
    <definedName name="HTML1_1" hidden="1">"'[BILAGOR.XLS]M&amp;I  T-FOND'!$A$1:$Z$62"</definedName>
    <definedName name="HTML1_11" hidden="1">1</definedName>
    <definedName name="HTML1_12" hidden="1">"J:\INTERNT\EKONOMI\BUDGET\MyHTML.htm"</definedName>
    <definedName name="HTML1_2" hidden="1">1</definedName>
    <definedName name="HTML1_3" hidden="1">"BILAGOR"</definedName>
    <definedName name="HTML1_4" hidden="1">"M&amp;I  T-FOND"</definedName>
    <definedName name="HTML1_6" hidden="1">1</definedName>
    <definedName name="HTML1_7" hidden="1">1</definedName>
    <definedName name="HTML1_8" hidden="1">35096</definedName>
    <definedName name="HTML1_9" hidden="1">"-"</definedName>
    <definedName name="HTMLCount" hidden="1">1</definedName>
    <definedName name="iib" localSheetId="39">#REF!</definedName>
    <definedName name="iib" localSheetId="18">#REF!</definedName>
    <definedName name="iib" localSheetId="12">#REF!</definedName>
    <definedName name="iib" localSheetId="33">#REF!</definedName>
    <definedName name="iib" localSheetId="32">#REF!</definedName>
    <definedName name="iib" localSheetId="52">#REF!</definedName>
    <definedName name="iib" localSheetId="35">#REF!</definedName>
    <definedName name="iib" localSheetId="36">#REF!</definedName>
    <definedName name="iib" localSheetId="55">#REF!</definedName>
    <definedName name="iib" localSheetId="4">#REF!</definedName>
    <definedName name="iib" localSheetId="16">#REF!</definedName>
    <definedName name="iib" localSheetId="29">#REF!</definedName>
    <definedName name="iib" localSheetId="53">#REF!</definedName>
    <definedName name="iib" localSheetId="37">#REF!</definedName>
    <definedName name="iib" localSheetId="7">#REF!</definedName>
    <definedName name="iib" localSheetId="8">#REF!</definedName>
    <definedName name="iib" localSheetId="6">#REF!</definedName>
    <definedName name="iib" localSheetId="9">#REF!</definedName>
    <definedName name="iib" localSheetId="34">#REF!</definedName>
    <definedName name="iib">#REF!</definedName>
    <definedName name="iib_total" localSheetId="39">#REF!</definedName>
    <definedName name="iib_total" localSheetId="18">#REF!</definedName>
    <definedName name="iib_total" localSheetId="12">#REF!</definedName>
    <definedName name="iib_total" localSheetId="33">#REF!</definedName>
    <definedName name="iib_total" localSheetId="32">#REF!</definedName>
    <definedName name="iib_total" localSheetId="52">#REF!</definedName>
    <definedName name="iib_total" localSheetId="35">#REF!</definedName>
    <definedName name="iib_total" localSheetId="36">#REF!</definedName>
    <definedName name="iib_total" localSheetId="55">#REF!</definedName>
    <definedName name="iib_total" localSheetId="4">#REF!</definedName>
    <definedName name="iib_total" localSheetId="16">#REF!</definedName>
    <definedName name="iib_total" localSheetId="29">#REF!</definedName>
    <definedName name="iib_total" localSheetId="53">#REF!</definedName>
    <definedName name="iib_total" localSheetId="37">#REF!</definedName>
    <definedName name="iib_total" localSheetId="7">#REF!</definedName>
    <definedName name="iib_total" localSheetId="8">#REF!</definedName>
    <definedName name="iib_total" localSheetId="6">#REF!</definedName>
    <definedName name="iib_total" localSheetId="9">#REF!</definedName>
    <definedName name="iib_total" localSheetId="34">#REF!</definedName>
    <definedName name="iib_total">#REF!</definedName>
    <definedName name="Income" localSheetId="39">#REF!</definedName>
    <definedName name="Income" localSheetId="18">#REF!</definedName>
    <definedName name="Income" localSheetId="12">#REF!</definedName>
    <definedName name="Income" localSheetId="33">#REF!</definedName>
    <definedName name="Income" localSheetId="32">#REF!</definedName>
    <definedName name="Income" localSheetId="52">#REF!</definedName>
    <definedName name="Income" localSheetId="35">#REF!</definedName>
    <definedName name="Income" localSheetId="36">#REF!</definedName>
    <definedName name="Income" localSheetId="55">#REF!</definedName>
    <definedName name="Income" localSheetId="4">#REF!</definedName>
    <definedName name="Income" localSheetId="16">#REF!</definedName>
    <definedName name="Income" localSheetId="29">#REF!</definedName>
    <definedName name="Income" localSheetId="53">#REF!</definedName>
    <definedName name="Income" localSheetId="37">#REF!</definedName>
    <definedName name="Income" localSheetId="7">#REF!</definedName>
    <definedName name="Income" localSheetId="8">#REF!</definedName>
    <definedName name="Income" localSheetId="6">#REF!</definedName>
    <definedName name="Income" localSheetId="9">#REF!</definedName>
    <definedName name="Income" localSheetId="34">#REF!</definedName>
    <definedName name="Income">#REF!</definedName>
    <definedName name="Income_statement__________________________________________________________SEKm" localSheetId="39">#REF!</definedName>
    <definedName name="Income_statement__________________________________________________________SEKm" localSheetId="18">#REF!</definedName>
    <definedName name="Income_statement__________________________________________________________SEKm" localSheetId="12">#REF!</definedName>
    <definedName name="Income_statement__________________________________________________________SEKm" localSheetId="33">#REF!</definedName>
    <definedName name="Income_statement__________________________________________________________SEKm" localSheetId="32">#REF!</definedName>
    <definedName name="Income_statement__________________________________________________________SEKm" localSheetId="52">#REF!</definedName>
    <definedName name="Income_statement__________________________________________________________SEKm" localSheetId="35">#REF!</definedName>
    <definedName name="Income_statement__________________________________________________________SEKm" localSheetId="36">#REF!</definedName>
    <definedName name="Income_statement__________________________________________________________SEKm" localSheetId="55">#REF!</definedName>
    <definedName name="Income_statement__________________________________________________________SEKm" localSheetId="4">#REF!</definedName>
    <definedName name="Income_statement__________________________________________________________SEKm" localSheetId="16">#REF!</definedName>
    <definedName name="Income_statement__________________________________________________________SEKm" localSheetId="29">#REF!</definedName>
    <definedName name="Income_statement__________________________________________________________SEKm" localSheetId="53">#REF!</definedName>
    <definedName name="Income_statement__________________________________________________________SEKm" localSheetId="37">#REF!</definedName>
    <definedName name="Income_statement__________________________________________________________SEKm" localSheetId="7">#REF!</definedName>
    <definedName name="Income_statement__________________________________________________________SEKm" localSheetId="8">#REF!</definedName>
    <definedName name="Income_statement__________________________________________________________SEKm" localSheetId="6">#REF!</definedName>
    <definedName name="Income_statement__________________________________________________________SEKm" localSheetId="9">#REF!</definedName>
    <definedName name="Income_statement__________________________________________________________SEKm" localSheetId="34">#REF!</definedName>
    <definedName name="Income_statement__________________________________________________________SEKm">#REF!</definedName>
    <definedName name="INPR" localSheetId="39">#REF!</definedName>
    <definedName name="INPR" localSheetId="18">#REF!</definedName>
    <definedName name="INPR" localSheetId="12">#REF!</definedName>
    <definedName name="INPR" localSheetId="33">#REF!</definedName>
    <definedName name="INPR" localSheetId="32">#REF!</definedName>
    <definedName name="INPR" localSheetId="52">#REF!</definedName>
    <definedName name="INPR" localSheetId="35">#REF!</definedName>
    <definedName name="INPR" localSheetId="36">#REF!</definedName>
    <definedName name="INPR" localSheetId="55">#REF!</definedName>
    <definedName name="INPR" localSheetId="4">#REF!</definedName>
    <definedName name="INPR" localSheetId="16">#REF!</definedName>
    <definedName name="INPR" localSheetId="29">#REF!</definedName>
    <definedName name="INPR" localSheetId="53">#REF!</definedName>
    <definedName name="INPR" localSheetId="37">#REF!</definedName>
    <definedName name="INPR" localSheetId="7">#REF!</definedName>
    <definedName name="INPR" localSheetId="8">#REF!</definedName>
    <definedName name="INPR" localSheetId="6">#REF!</definedName>
    <definedName name="INPR" localSheetId="9">#REF!</definedName>
    <definedName name="INPR" localSheetId="34">#REF!</definedName>
    <definedName name="INPR">#REF!</definedName>
    <definedName name="inv.bank" localSheetId="39">#REF!</definedName>
    <definedName name="inv.bank" localSheetId="18">#REF!</definedName>
    <definedName name="inv.bank" localSheetId="12">#REF!</definedName>
    <definedName name="inv.bank" localSheetId="33">#REF!</definedName>
    <definedName name="inv.bank" localSheetId="32">#REF!</definedName>
    <definedName name="inv.bank" localSheetId="52">#REF!</definedName>
    <definedName name="inv.bank" localSheetId="35">#REF!</definedName>
    <definedName name="inv.bank" localSheetId="36">#REF!</definedName>
    <definedName name="inv.bank" localSheetId="55">#REF!</definedName>
    <definedName name="inv.bank" localSheetId="4">#REF!</definedName>
    <definedName name="inv.bank" localSheetId="16">#REF!</definedName>
    <definedName name="inv.bank" localSheetId="29">#REF!</definedName>
    <definedName name="inv.bank" localSheetId="53">#REF!</definedName>
    <definedName name="inv.bank" localSheetId="37">#REF!</definedName>
    <definedName name="inv.bank" localSheetId="7">#REF!</definedName>
    <definedName name="inv.bank" localSheetId="8">#REF!</definedName>
    <definedName name="inv.bank" localSheetId="6">#REF!</definedName>
    <definedName name="inv.bank" localSheetId="9">#REF!</definedName>
    <definedName name="inv.bank" localSheetId="34">#REF!</definedName>
    <definedName name="inv.bank">#REF!</definedName>
    <definedName name="just" localSheetId="39">#REF!</definedName>
    <definedName name="just" localSheetId="18">#REF!</definedName>
    <definedName name="just" localSheetId="12">#REF!</definedName>
    <definedName name="just" localSheetId="33">#REF!</definedName>
    <definedName name="just" localSheetId="32">#REF!</definedName>
    <definedName name="just" localSheetId="52">#REF!</definedName>
    <definedName name="just" localSheetId="35">#REF!</definedName>
    <definedName name="just" localSheetId="36">#REF!</definedName>
    <definedName name="just" localSheetId="55">#REF!</definedName>
    <definedName name="just" localSheetId="4">#REF!</definedName>
    <definedName name="just" localSheetId="16">#REF!</definedName>
    <definedName name="just" localSheetId="29">#REF!</definedName>
    <definedName name="just" localSheetId="53">#REF!</definedName>
    <definedName name="just" localSheetId="37">#REF!</definedName>
    <definedName name="just" localSheetId="7">#REF!</definedName>
    <definedName name="just" localSheetId="8">#REF!</definedName>
    <definedName name="just" localSheetId="6">#REF!</definedName>
    <definedName name="just" localSheetId="9">#REF!</definedName>
    <definedName name="just" localSheetId="34">#REF!</definedName>
    <definedName name="just">#REF!</definedName>
    <definedName name="Key" localSheetId="39">#REF!</definedName>
    <definedName name="Key" localSheetId="18">#REF!</definedName>
    <definedName name="Key" localSheetId="12">#REF!</definedName>
    <definedName name="Key" localSheetId="33">#REF!</definedName>
    <definedName name="Key" localSheetId="32">#REF!</definedName>
    <definedName name="Key" localSheetId="52">#REF!</definedName>
    <definedName name="Key" localSheetId="35">#REF!</definedName>
    <definedName name="Key" localSheetId="36">#REF!</definedName>
    <definedName name="Key" localSheetId="55">#REF!</definedName>
    <definedName name="Key" localSheetId="4">#REF!</definedName>
    <definedName name="Key" localSheetId="16">#REF!</definedName>
    <definedName name="Key" localSheetId="29">#REF!</definedName>
    <definedName name="Key" localSheetId="53">#REF!</definedName>
    <definedName name="Key" localSheetId="37">#REF!</definedName>
    <definedName name="Key" localSheetId="7">#REF!</definedName>
    <definedName name="Key" localSheetId="8">#REF!</definedName>
    <definedName name="Key" localSheetId="6">#REF!</definedName>
    <definedName name="Key" localSheetId="9">#REF!</definedName>
    <definedName name="Key" localSheetId="34">#REF!</definedName>
    <definedName name="Key">#REF!</definedName>
    <definedName name="key_life" localSheetId="39">#REF!</definedName>
    <definedName name="key_life" localSheetId="18">#REF!</definedName>
    <definedName name="key_life" localSheetId="12">#REF!</definedName>
    <definedName name="key_life" localSheetId="33">#REF!</definedName>
    <definedName name="key_life" localSheetId="32">#REF!</definedName>
    <definedName name="key_life" localSheetId="52">#REF!</definedName>
    <definedName name="key_life" localSheetId="35">#REF!</definedName>
    <definedName name="key_life" localSheetId="36">#REF!</definedName>
    <definedName name="key_life" localSheetId="55">#REF!</definedName>
    <definedName name="key_life" localSheetId="4">#REF!</definedName>
    <definedName name="key_life" localSheetId="16">#REF!</definedName>
    <definedName name="key_life" localSheetId="29">#REF!</definedName>
    <definedName name="key_life" localSheetId="53">#REF!</definedName>
    <definedName name="key_life" localSheetId="37">#REF!</definedName>
    <definedName name="key_life" localSheetId="7">#REF!</definedName>
    <definedName name="key_life" localSheetId="8">#REF!</definedName>
    <definedName name="key_life" localSheetId="6">#REF!</definedName>
    <definedName name="key_life" localSheetId="9">#REF!</definedName>
    <definedName name="key_life" localSheetId="34">#REF!</definedName>
    <definedName name="key_life">#REF!</definedName>
    <definedName name="keyratio" localSheetId="39">#REF!</definedName>
    <definedName name="keyratio" localSheetId="18">#REF!</definedName>
    <definedName name="keyratio" localSheetId="12">#REF!</definedName>
    <definedName name="keyratio" localSheetId="33">#REF!</definedName>
    <definedName name="keyratio" localSheetId="32">#REF!</definedName>
    <definedName name="keyratio" localSheetId="52">#REF!</definedName>
    <definedName name="keyratio" localSheetId="35">#REF!</definedName>
    <definedName name="keyratio" localSheetId="36">#REF!</definedName>
    <definedName name="keyratio" localSheetId="55">#REF!</definedName>
    <definedName name="keyratio" localSheetId="4">#REF!</definedName>
    <definedName name="keyratio" localSheetId="16">#REF!</definedName>
    <definedName name="keyratio" localSheetId="29">#REF!</definedName>
    <definedName name="keyratio" localSheetId="53">#REF!</definedName>
    <definedName name="keyratio" localSheetId="37">#REF!</definedName>
    <definedName name="keyratio" localSheetId="7">#REF!</definedName>
    <definedName name="keyratio" localSheetId="8">#REF!</definedName>
    <definedName name="keyratio" localSheetId="6">#REF!</definedName>
    <definedName name="keyratio" localSheetId="9">#REF!</definedName>
    <definedName name="keyratio" localSheetId="34">#REF!</definedName>
    <definedName name="keyratio">#REF!</definedName>
    <definedName name="kk" localSheetId="39">[93]Syöttöpohja!$F$4</definedName>
    <definedName name="kk" localSheetId="33">[93]Syöttöpohja!$F$4</definedName>
    <definedName name="kk" localSheetId="32">[93]Syöttöpohja!$F$4</definedName>
    <definedName name="kk" localSheetId="52">[93]Syöttöpohja!$F$4</definedName>
    <definedName name="kk" localSheetId="35">[93]Syöttöpohja!$F$4</definedName>
    <definedName name="kk" localSheetId="36">[94]Syöttöpohja!$F$4</definedName>
    <definedName name="kk" localSheetId="55">[95]Syöttöpohja!$F$4</definedName>
    <definedName name="kk" localSheetId="29">[93]Syöttöpohja!$F$4</definedName>
    <definedName name="kk" localSheetId="53">[96]Syöttöpohja!$F$4</definedName>
    <definedName name="kk" localSheetId="7">[97]Syöttöpohja!$F$4</definedName>
    <definedName name="kk" localSheetId="8">[97]Syöttöpohja!$F$4</definedName>
    <definedName name="kk" localSheetId="6">[97]Syöttöpohja!$F$4</definedName>
    <definedName name="kk" localSheetId="34">[93]Syöttöpohja!$F$4</definedName>
    <definedName name="kk">[98]Syöttöpohja!$F$4</definedName>
    <definedName name="KolIndeks0" localSheetId="39">[38]HelpSheet!$G$9</definedName>
    <definedName name="KolIndeks0" localSheetId="33">[38]HelpSheet!$G$9</definedName>
    <definedName name="KolIndeks0" localSheetId="32">[38]HelpSheet!$G$9</definedName>
    <definedName name="KolIndeks0" localSheetId="52">[38]HelpSheet!$G$9</definedName>
    <definedName name="KolIndeks0" localSheetId="35">[38]HelpSheet!$G$9</definedName>
    <definedName name="KolIndeks0" localSheetId="36">[39]HelpSheet!$G$9</definedName>
    <definedName name="KolIndeks0" localSheetId="55">[40]HelpSheet!$G$9</definedName>
    <definedName name="KolIndeks0" localSheetId="29">[38]HelpSheet!$G$9</definedName>
    <definedName name="KolIndeks0" localSheetId="53">[41]HelpSheet!$G$9</definedName>
    <definedName name="KolIndeks0" localSheetId="7">[42]HelpSheet!$G$9</definedName>
    <definedName name="KolIndeks0" localSheetId="8">[42]HelpSheet!$G$9</definedName>
    <definedName name="KolIndeks0" localSheetId="6">[42]HelpSheet!$G$9</definedName>
    <definedName name="KolIndeks0" localSheetId="34">[38]HelpSheet!$G$9</definedName>
    <definedName name="KolIndeks0">[43]HelpSheet!$G$9</definedName>
    <definedName name="KolIndeks1" localSheetId="39">[38]HelpSheet!$G$11</definedName>
    <definedName name="KolIndeks1" localSheetId="33">[38]HelpSheet!$G$11</definedName>
    <definedName name="KolIndeks1" localSheetId="32">[38]HelpSheet!$G$11</definedName>
    <definedName name="KolIndeks1" localSheetId="52">[38]HelpSheet!$G$11</definedName>
    <definedName name="KolIndeks1" localSheetId="35">[38]HelpSheet!$G$11</definedName>
    <definedName name="KolIndeks1" localSheetId="36">[39]HelpSheet!$G$11</definedName>
    <definedName name="KolIndeks1" localSheetId="55">[40]HelpSheet!$G$11</definedName>
    <definedName name="KolIndeks1" localSheetId="29">[38]HelpSheet!$G$11</definedName>
    <definedName name="KolIndeks1" localSheetId="53">[41]HelpSheet!$G$11</definedName>
    <definedName name="KolIndeks1" localSheetId="7">[42]HelpSheet!$G$11</definedName>
    <definedName name="KolIndeks1" localSheetId="8">[42]HelpSheet!$G$11</definedName>
    <definedName name="KolIndeks1" localSheetId="6">[42]HelpSheet!$G$11</definedName>
    <definedName name="KolIndeks1" localSheetId="34">[38]HelpSheet!$G$11</definedName>
    <definedName name="KolIndeks1">[43]HelpSheet!$G$11</definedName>
    <definedName name="KolIndeks2" localSheetId="39">[38]HelpSheet!$G$13</definedName>
    <definedName name="KolIndeks2" localSheetId="33">[38]HelpSheet!$G$13</definedName>
    <definedName name="KolIndeks2" localSheetId="32">[38]HelpSheet!$G$13</definedName>
    <definedName name="KolIndeks2" localSheetId="52">[38]HelpSheet!$G$13</definedName>
    <definedName name="KolIndeks2" localSheetId="35">[38]HelpSheet!$G$13</definedName>
    <definedName name="KolIndeks2" localSheetId="36">[39]HelpSheet!$G$13</definedName>
    <definedName name="KolIndeks2" localSheetId="55">[40]HelpSheet!$G$13</definedName>
    <definedName name="KolIndeks2" localSheetId="29">[38]HelpSheet!$G$13</definedName>
    <definedName name="KolIndeks2" localSheetId="53">[41]HelpSheet!$G$13</definedName>
    <definedName name="KolIndeks2" localSheetId="7">[42]HelpSheet!$G$13</definedName>
    <definedName name="KolIndeks2" localSheetId="8">[42]HelpSheet!$G$13</definedName>
    <definedName name="KolIndeks2" localSheetId="6">[42]HelpSheet!$G$13</definedName>
    <definedName name="KolIndeks2" localSheetId="34">[38]HelpSheet!$G$13</definedName>
    <definedName name="KolIndeks2">[43]HelpSheet!$G$13</definedName>
    <definedName name="KolIndeks3" localSheetId="39">[38]HelpSheet!$G$15</definedName>
    <definedName name="KolIndeks3" localSheetId="33">[38]HelpSheet!$G$15</definedName>
    <definedName name="KolIndeks3" localSheetId="32">[38]HelpSheet!$G$15</definedName>
    <definedName name="KolIndeks3" localSheetId="52">[38]HelpSheet!$G$15</definedName>
    <definedName name="KolIndeks3" localSheetId="35">[38]HelpSheet!$G$15</definedName>
    <definedName name="KolIndeks3" localSheetId="36">[39]HelpSheet!$G$15</definedName>
    <definedName name="KolIndeks3" localSheetId="55">[40]HelpSheet!$G$15</definedName>
    <definedName name="KolIndeks3" localSheetId="29">[38]HelpSheet!$G$15</definedName>
    <definedName name="KolIndeks3" localSheetId="53">[41]HelpSheet!$G$15</definedName>
    <definedName name="KolIndeks3" localSheetId="7">[42]HelpSheet!$G$15</definedName>
    <definedName name="KolIndeks3" localSheetId="8">[42]HelpSheet!$G$15</definedName>
    <definedName name="KolIndeks3" localSheetId="6">[42]HelpSheet!$G$15</definedName>
    <definedName name="KolIndeks3" localSheetId="34">[38]HelpSheet!$G$15</definedName>
    <definedName name="KolIndeks3">[43]HelpSheet!$G$15</definedName>
    <definedName name="kop" localSheetId="39">#REF!</definedName>
    <definedName name="kop" localSheetId="18">#REF!</definedName>
    <definedName name="kop" localSheetId="12">#REF!</definedName>
    <definedName name="kop" localSheetId="33">#REF!</definedName>
    <definedName name="kop" localSheetId="32">#REF!</definedName>
    <definedName name="kop" localSheetId="52">#REF!</definedName>
    <definedName name="kop" localSheetId="35">#REF!</definedName>
    <definedName name="kop" localSheetId="36">#REF!</definedName>
    <definedName name="kop" localSheetId="55">#REF!</definedName>
    <definedName name="kop" localSheetId="4">#REF!</definedName>
    <definedName name="kop" localSheetId="16">#REF!</definedName>
    <definedName name="kop" localSheetId="29">#REF!</definedName>
    <definedName name="kop" localSheetId="53">#REF!</definedName>
    <definedName name="kop" localSheetId="37">#REF!</definedName>
    <definedName name="kop" localSheetId="7">#REF!</definedName>
    <definedName name="kop" localSheetId="8">#REF!</definedName>
    <definedName name="kop" localSheetId="6">#REF!</definedName>
    <definedName name="kop" localSheetId="9">#REF!</definedName>
    <definedName name="kop" localSheetId="34">#REF!</definedName>
    <definedName name="kop">#REF!</definedName>
    <definedName name="KvtKolIndeks1" localSheetId="39">[38]HelpSheet!$I$3</definedName>
    <definedName name="KvtKolIndeks1" localSheetId="33">[38]HelpSheet!$I$3</definedName>
    <definedName name="KvtKolIndeks1" localSheetId="32">[38]HelpSheet!$I$3</definedName>
    <definedName name="KvtKolIndeks1" localSheetId="52">[38]HelpSheet!$I$3</definedName>
    <definedName name="KvtKolIndeks1" localSheetId="35">[38]HelpSheet!$I$3</definedName>
    <definedName name="KvtKolIndeks1" localSheetId="36">[39]HelpSheet!$I$3</definedName>
    <definedName name="KvtKolIndeks1" localSheetId="55">[40]HelpSheet!$I$3</definedName>
    <definedName name="KvtKolIndeks1" localSheetId="29">[38]HelpSheet!$I$3</definedName>
    <definedName name="KvtKolIndeks1" localSheetId="53">[41]HelpSheet!$I$3</definedName>
    <definedName name="KvtKolIndeks1" localSheetId="7">[42]HelpSheet!$I$3</definedName>
    <definedName name="KvtKolIndeks1" localSheetId="8">[42]HelpSheet!$I$3</definedName>
    <definedName name="KvtKolIndeks1" localSheetId="6">[42]HelpSheet!$I$3</definedName>
    <definedName name="KvtKolIndeks1" localSheetId="34">[38]HelpSheet!$I$3</definedName>
    <definedName name="KvtKolIndeks1">[43]HelpSheet!$I$3</definedName>
    <definedName name="KvtKolIndeks2" localSheetId="39">[38]HelpSheet!$I$5</definedName>
    <definedName name="KvtKolIndeks2" localSheetId="33">[38]HelpSheet!$I$5</definedName>
    <definedName name="KvtKolIndeks2" localSheetId="32">[38]HelpSheet!$I$5</definedName>
    <definedName name="KvtKolIndeks2" localSheetId="52">[38]HelpSheet!$I$5</definedName>
    <definedName name="KvtKolIndeks2" localSheetId="35">[38]HelpSheet!$I$5</definedName>
    <definedName name="KvtKolIndeks2" localSheetId="36">[39]HelpSheet!$I$5</definedName>
    <definedName name="KvtKolIndeks2" localSheetId="55">[40]HelpSheet!$I$5</definedName>
    <definedName name="KvtKolIndeks2" localSheetId="29">[38]HelpSheet!$I$5</definedName>
    <definedName name="KvtKolIndeks2" localSheetId="53">[41]HelpSheet!$I$5</definedName>
    <definedName name="KvtKolIndeks2" localSheetId="7">[42]HelpSheet!$I$5</definedName>
    <definedName name="KvtKolIndeks2" localSheetId="8">[42]HelpSheet!$I$5</definedName>
    <definedName name="KvtKolIndeks2" localSheetId="6">[42]HelpSheet!$I$5</definedName>
    <definedName name="KvtKolIndeks2" localSheetId="34">[38]HelpSheet!$I$5</definedName>
    <definedName name="KvtKolIndeks2">[43]HelpSheet!$I$5</definedName>
    <definedName name="KvtKolIndeks3" localSheetId="39">[38]HelpSheet!$I$7</definedName>
    <definedName name="KvtKolIndeks3" localSheetId="33">[38]HelpSheet!$I$7</definedName>
    <definedName name="KvtKolIndeks3" localSheetId="32">[38]HelpSheet!$I$7</definedName>
    <definedName name="KvtKolIndeks3" localSheetId="52">[38]HelpSheet!$I$7</definedName>
    <definedName name="KvtKolIndeks3" localSheetId="35">[38]HelpSheet!$I$7</definedName>
    <definedName name="KvtKolIndeks3" localSheetId="36">[39]HelpSheet!$I$7</definedName>
    <definedName name="KvtKolIndeks3" localSheetId="55">[40]HelpSheet!$I$7</definedName>
    <definedName name="KvtKolIndeks3" localSheetId="29">[38]HelpSheet!$I$7</definedName>
    <definedName name="KvtKolIndeks3" localSheetId="53">[41]HelpSheet!$I$7</definedName>
    <definedName name="KvtKolIndeks3" localSheetId="7">[42]HelpSheet!$I$7</definedName>
    <definedName name="KvtKolIndeks3" localSheetId="8">[42]HelpSheet!$I$7</definedName>
    <definedName name="KvtKolIndeks3" localSheetId="6">[42]HelpSheet!$I$7</definedName>
    <definedName name="KvtKolIndeks3" localSheetId="34">[38]HelpSheet!$I$7</definedName>
    <definedName name="KvtKolIndeks3">[43]HelpSheet!$I$7</definedName>
    <definedName name="KvtKolIndeks4" localSheetId="39">[38]HelpSheet!$I$9</definedName>
    <definedName name="KvtKolIndeks4" localSheetId="33">[38]HelpSheet!$I$9</definedName>
    <definedName name="KvtKolIndeks4" localSheetId="32">[38]HelpSheet!$I$9</definedName>
    <definedName name="KvtKolIndeks4" localSheetId="52">[38]HelpSheet!$I$9</definedName>
    <definedName name="KvtKolIndeks4" localSheetId="35">[38]HelpSheet!$I$9</definedName>
    <definedName name="KvtKolIndeks4" localSheetId="36">[39]HelpSheet!$I$9</definedName>
    <definedName name="KvtKolIndeks4" localSheetId="55">[40]HelpSheet!$I$9</definedName>
    <definedName name="KvtKolIndeks4" localSheetId="29">[38]HelpSheet!$I$9</definedName>
    <definedName name="KvtKolIndeks4" localSheetId="53">[41]HelpSheet!$I$9</definedName>
    <definedName name="KvtKolIndeks4" localSheetId="7">[42]HelpSheet!$I$9</definedName>
    <definedName name="KvtKolIndeks4" localSheetId="8">[42]HelpSheet!$I$9</definedName>
    <definedName name="KvtKolIndeks4" localSheetId="6">[42]HelpSheet!$I$9</definedName>
    <definedName name="KvtKolIndeks4" localSheetId="34">[38]HelpSheet!$I$9</definedName>
    <definedName name="KvtKolIndeks4">[43]HelpSheet!$I$9</definedName>
    <definedName name="Life" localSheetId="39">#REF!</definedName>
    <definedName name="Life" localSheetId="18">#REF!</definedName>
    <definedName name="Life" localSheetId="12">#REF!</definedName>
    <definedName name="Life" localSheetId="33">#REF!</definedName>
    <definedName name="Life" localSheetId="32">#REF!</definedName>
    <definedName name="Life" localSheetId="52">#REF!</definedName>
    <definedName name="Life" localSheetId="35">#REF!</definedName>
    <definedName name="Life" localSheetId="36">#REF!</definedName>
    <definedName name="Life" localSheetId="55">#REF!</definedName>
    <definedName name="Life" localSheetId="4">#REF!</definedName>
    <definedName name="Life" localSheetId="16">#REF!</definedName>
    <definedName name="Life" localSheetId="29">#REF!</definedName>
    <definedName name="Life" localSheetId="53">#REF!</definedName>
    <definedName name="Life" localSheetId="37">#REF!</definedName>
    <definedName name="Life" localSheetId="7">#REF!</definedName>
    <definedName name="Life" localSheetId="8">#REF!</definedName>
    <definedName name="Life" localSheetId="6">#REF!</definedName>
    <definedName name="Life" localSheetId="9">#REF!</definedName>
    <definedName name="Life" localSheetId="34">#REF!</definedName>
    <definedName name="Life">#REF!</definedName>
    <definedName name="life_sam" localSheetId="39">#REF!</definedName>
    <definedName name="life_sam" localSheetId="18">#REF!</definedName>
    <definedName name="life_sam" localSheetId="12">#REF!</definedName>
    <definedName name="life_sam" localSheetId="33">#REF!</definedName>
    <definedName name="life_sam" localSheetId="32">#REF!</definedName>
    <definedName name="life_sam" localSheetId="52">#REF!</definedName>
    <definedName name="life_sam" localSheetId="35">#REF!</definedName>
    <definedName name="life_sam" localSheetId="36">#REF!</definedName>
    <definedName name="life_sam" localSheetId="55">#REF!</definedName>
    <definedName name="life_sam" localSheetId="4">#REF!</definedName>
    <definedName name="life_sam" localSheetId="16">#REF!</definedName>
    <definedName name="life_sam" localSheetId="29">#REF!</definedName>
    <definedName name="life_sam" localSheetId="53">#REF!</definedName>
    <definedName name="life_sam" localSheetId="37">#REF!</definedName>
    <definedName name="life_sam" localSheetId="7">#REF!</definedName>
    <definedName name="life_sam" localSheetId="8">#REF!</definedName>
    <definedName name="life_sam" localSheetId="6">#REF!</definedName>
    <definedName name="life_sam" localSheetId="9">#REF!</definedName>
    <definedName name="life_sam" localSheetId="34">#REF!</definedName>
    <definedName name="life_sam">#REF!</definedName>
    <definedName name="life1" localSheetId="39">#REF!</definedName>
    <definedName name="life1" localSheetId="18">#REF!</definedName>
    <definedName name="life1" localSheetId="12">#REF!</definedName>
    <definedName name="life1" localSheetId="33">#REF!</definedName>
    <definedName name="life1" localSheetId="32">#REF!</definedName>
    <definedName name="life1" localSheetId="52">#REF!</definedName>
    <definedName name="life1" localSheetId="35">#REF!</definedName>
    <definedName name="life1" localSheetId="36">#REF!</definedName>
    <definedName name="life1" localSheetId="55">#REF!</definedName>
    <definedName name="life1" localSheetId="4">#REF!</definedName>
    <definedName name="life1" localSheetId="16">#REF!</definedName>
    <definedName name="life1" localSheetId="29">#REF!</definedName>
    <definedName name="life1" localSheetId="53">#REF!</definedName>
    <definedName name="life1" localSheetId="37">#REF!</definedName>
    <definedName name="life1" localSheetId="7">#REF!</definedName>
    <definedName name="life1" localSheetId="8">#REF!</definedName>
    <definedName name="life1" localSheetId="6">#REF!</definedName>
    <definedName name="life1" localSheetId="9">#REF!</definedName>
    <definedName name="life1" localSheetId="34">#REF!</definedName>
    <definedName name="life1">#REF!</definedName>
    <definedName name="life2" localSheetId="39">#REF!</definedName>
    <definedName name="life2" localSheetId="18">#REF!</definedName>
    <definedName name="life2" localSheetId="12">#REF!</definedName>
    <definedName name="life2" localSheetId="33">#REF!</definedName>
    <definedName name="life2" localSheetId="32">#REF!</definedName>
    <definedName name="life2" localSheetId="52">#REF!</definedName>
    <definedName name="life2" localSheetId="35">#REF!</definedName>
    <definedName name="life2" localSheetId="36">#REF!</definedName>
    <definedName name="life2" localSheetId="55">#REF!</definedName>
    <definedName name="life2" localSheetId="4">#REF!</definedName>
    <definedName name="life2" localSheetId="16">#REF!</definedName>
    <definedName name="life2" localSheetId="29">#REF!</definedName>
    <definedName name="life2" localSheetId="53">#REF!</definedName>
    <definedName name="life2" localSheetId="37">#REF!</definedName>
    <definedName name="life2" localSheetId="7">#REF!</definedName>
    <definedName name="life2" localSheetId="8">#REF!</definedName>
    <definedName name="life2" localSheetId="6">#REF!</definedName>
    <definedName name="life2" localSheetId="9">#REF!</definedName>
    <definedName name="life2" localSheetId="34">#REF!</definedName>
    <definedName name="life2">#REF!</definedName>
    <definedName name="loansPortfolio" localSheetId="39">#REF!</definedName>
    <definedName name="loansPortfolio" localSheetId="18">#REF!</definedName>
    <definedName name="loansPortfolio" localSheetId="12">#REF!</definedName>
    <definedName name="loansPortfolio" localSheetId="33">#REF!</definedName>
    <definedName name="loansPortfolio" localSheetId="32">#REF!</definedName>
    <definedName name="loansPortfolio" localSheetId="52">#REF!</definedName>
    <definedName name="loansPortfolio" localSheetId="35">#REF!</definedName>
    <definedName name="loansPortfolio" localSheetId="36">#REF!</definedName>
    <definedName name="loansPortfolio" localSheetId="55">#REF!</definedName>
    <definedName name="loansPortfolio" localSheetId="4">#REF!</definedName>
    <definedName name="loansPortfolio" localSheetId="16">#REF!</definedName>
    <definedName name="loansPortfolio" localSheetId="29">#REF!</definedName>
    <definedName name="loansPortfolio" localSheetId="53">#REF!</definedName>
    <definedName name="loansPortfolio" localSheetId="37">#REF!</definedName>
    <definedName name="loansPortfolio" localSheetId="7">#REF!</definedName>
    <definedName name="loansPortfolio" localSheetId="8">#REF!</definedName>
    <definedName name="loansPortfolio" localSheetId="6">#REF!</definedName>
    <definedName name="loansPortfolio" localSheetId="9">#REF!</definedName>
    <definedName name="loansPortfolio" localSheetId="34">#REF!</definedName>
    <definedName name="loansPortfolio">#REF!</definedName>
    <definedName name="mar" localSheetId="39" hidden="1">{#N/A,#N/A,TRUE,"Forside";#N/A,#N/A,TRUE,"Contents";#N/A,#N/A,TRUE,"Opera. income stat.";#N/A,#N/A,TRUE,"Business area ";#N/A,#N/A,TRUE,"Statutory income statem."}</definedName>
    <definedName name="mar" localSheetId="18" hidden="1">{#N/A,#N/A,TRUE,"Forside";#N/A,#N/A,TRUE,"Contents";#N/A,#N/A,TRUE,"Opera. income stat.";#N/A,#N/A,TRUE,"Business area ";#N/A,#N/A,TRUE,"Statutory income statem."}</definedName>
    <definedName name="mar" localSheetId="12" hidden="1">{#N/A,#N/A,TRUE,"Forside";#N/A,#N/A,TRUE,"Contents";#N/A,#N/A,TRUE,"Opera. income stat.";#N/A,#N/A,TRUE,"Business area ";#N/A,#N/A,TRUE,"Statutory income statem."}</definedName>
    <definedName name="mar" localSheetId="1" hidden="1">{#N/A,#N/A,TRUE,"Forside";#N/A,#N/A,TRUE,"Contents";#N/A,#N/A,TRUE,"Opera. income stat.";#N/A,#N/A,TRUE,"Business area ";#N/A,#N/A,TRUE,"Statutory income statem."}</definedName>
    <definedName name="mar" localSheetId="33" hidden="1">{#N/A,#N/A,TRUE,"Forside";#N/A,#N/A,TRUE,"Contents";#N/A,#N/A,TRUE,"Opera. income stat.";#N/A,#N/A,TRUE,"Business area ";#N/A,#N/A,TRUE,"Statutory income statem."}</definedName>
    <definedName name="mar" localSheetId="32" hidden="1">{#N/A,#N/A,TRUE,"Forside";#N/A,#N/A,TRUE,"Contents";#N/A,#N/A,TRUE,"Opera. income stat.";#N/A,#N/A,TRUE,"Business area ";#N/A,#N/A,TRUE,"Statutory income statem."}</definedName>
    <definedName name="mar" localSheetId="52" hidden="1">{#N/A,#N/A,TRUE,"Forside";#N/A,#N/A,TRUE,"Contents";#N/A,#N/A,TRUE,"Opera. income stat.";#N/A,#N/A,TRUE,"Business area ";#N/A,#N/A,TRUE,"Statutory income statem."}</definedName>
    <definedName name="mar" localSheetId="35" hidden="1">{#N/A,#N/A,TRUE,"Forside";#N/A,#N/A,TRUE,"Contents";#N/A,#N/A,TRUE,"Opera. income stat.";#N/A,#N/A,TRUE,"Business area ";#N/A,#N/A,TRUE,"Statutory income statem."}</definedName>
    <definedName name="mar" localSheetId="36" hidden="1">{#N/A,#N/A,TRUE,"Forside";#N/A,#N/A,TRUE,"Contents";#N/A,#N/A,TRUE,"Opera. income stat.";#N/A,#N/A,TRUE,"Business area ";#N/A,#N/A,TRUE,"Statutory income statem."}</definedName>
    <definedName name="mar" localSheetId="55" hidden="1">{#N/A,#N/A,TRUE,"Forside";#N/A,#N/A,TRUE,"Contents";#N/A,#N/A,TRUE,"Opera. income stat.";#N/A,#N/A,TRUE,"Business area ";#N/A,#N/A,TRUE,"Statutory income statem."}</definedName>
    <definedName name="mar" localSheetId="4" hidden="1">{#N/A,#N/A,TRUE,"Forside";#N/A,#N/A,TRUE,"Contents";#N/A,#N/A,TRUE,"Opera. income stat.";#N/A,#N/A,TRUE,"Business area ";#N/A,#N/A,TRUE,"Statutory income statem."}</definedName>
    <definedName name="mar" localSheetId="16" hidden="1">{#N/A,#N/A,TRUE,"Forside";#N/A,#N/A,TRUE,"Contents";#N/A,#N/A,TRUE,"Opera. income stat.";#N/A,#N/A,TRUE,"Business area ";#N/A,#N/A,TRUE,"Statutory income statem."}</definedName>
    <definedName name="mar" localSheetId="29" hidden="1">{#N/A,#N/A,TRUE,"Forside";#N/A,#N/A,TRUE,"Contents";#N/A,#N/A,TRUE,"Opera. income stat.";#N/A,#N/A,TRUE,"Business area ";#N/A,#N/A,TRUE,"Statutory income statem."}</definedName>
    <definedName name="mar" localSheetId="53" hidden="1">{#N/A,#N/A,TRUE,"Forside";#N/A,#N/A,TRUE,"Contents";#N/A,#N/A,TRUE,"Opera. income stat.";#N/A,#N/A,TRUE,"Business area ";#N/A,#N/A,TRUE,"Statutory income statem."}</definedName>
    <definedName name="mar" localSheetId="37" hidden="1">{#N/A,#N/A,TRUE,"Forside";#N/A,#N/A,TRUE,"Contents";#N/A,#N/A,TRUE,"Opera. income stat.";#N/A,#N/A,TRUE,"Business area ";#N/A,#N/A,TRUE,"Statutory income statem."}</definedName>
    <definedName name="mar" localSheetId="7" hidden="1">{#N/A,#N/A,TRUE,"Forside";#N/A,#N/A,TRUE,"Contents";#N/A,#N/A,TRUE,"Opera. income stat.";#N/A,#N/A,TRUE,"Business area ";#N/A,#N/A,TRUE,"Statutory income statem."}</definedName>
    <definedName name="mar" localSheetId="8" hidden="1">{#N/A,#N/A,TRUE,"Forside";#N/A,#N/A,TRUE,"Contents";#N/A,#N/A,TRUE,"Opera. income stat.";#N/A,#N/A,TRUE,"Business area ";#N/A,#N/A,TRUE,"Statutory income statem."}</definedName>
    <definedName name="mar" localSheetId="6" hidden="1">{#N/A,#N/A,TRUE,"Forside";#N/A,#N/A,TRUE,"Contents";#N/A,#N/A,TRUE,"Opera. income stat.";#N/A,#N/A,TRUE,"Business area ";#N/A,#N/A,TRUE,"Statutory income statem."}</definedName>
    <definedName name="mar" localSheetId="40" hidden="1">{#N/A,#N/A,TRUE,"Forside";#N/A,#N/A,TRUE,"Contents";#N/A,#N/A,TRUE,"Opera. income stat.";#N/A,#N/A,TRUE,"Business area ";#N/A,#N/A,TRUE,"Statutory income statem."}</definedName>
    <definedName name="mar" localSheetId="9" hidden="1">{#N/A,#N/A,TRUE,"Forside";#N/A,#N/A,TRUE,"Contents";#N/A,#N/A,TRUE,"Opera. income stat.";#N/A,#N/A,TRUE,"Business area ";#N/A,#N/A,TRUE,"Statutory income statem."}</definedName>
    <definedName name="mar" localSheetId="38" hidden="1">{#N/A,#N/A,TRUE,"Forside";#N/A,#N/A,TRUE,"Contents";#N/A,#N/A,TRUE,"Opera. income stat.";#N/A,#N/A,TRUE,"Business area ";#N/A,#N/A,TRUE,"Statutory income statem."}</definedName>
    <definedName name="mar" localSheetId="34" hidden="1">{#N/A,#N/A,TRUE,"Forside";#N/A,#N/A,TRUE,"Contents";#N/A,#N/A,TRUE,"Opera. income stat.";#N/A,#N/A,TRUE,"Business area ";#N/A,#N/A,TRUE,"Statutory income statem."}</definedName>
    <definedName name="mar" hidden="1">{#N/A,#N/A,TRUE,"Forside";#N/A,#N/A,TRUE,"Contents";#N/A,#N/A,TRUE,"Opera. income stat.";#N/A,#N/A,TRUE,"Business area ";#N/A,#N/A,TRUE,"Statutory income statem."}</definedName>
    <definedName name="Margins" localSheetId="39">[57]Sheet1!$C$10</definedName>
    <definedName name="Margins" localSheetId="33">[57]Sheet1!$C$10</definedName>
    <definedName name="Margins" localSheetId="32">[57]Sheet1!$C$10</definedName>
    <definedName name="Margins" localSheetId="52">[57]Sheet1!$C$10</definedName>
    <definedName name="Margins" localSheetId="35">[57]Sheet1!$C$10</definedName>
    <definedName name="Margins" localSheetId="36">[58]Sheet1!$C$10</definedName>
    <definedName name="Margins" localSheetId="55">[59]Sheet1!$C$10</definedName>
    <definedName name="Margins" localSheetId="29">[57]Sheet1!$C$10</definedName>
    <definedName name="Margins" localSheetId="53">[60]Sheet1!$C$10</definedName>
    <definedName name="Margins" localSheetId="7">[61]Sheet1!$C$10</definedName>
    <definedName name="Margins" localSheetId="8">[61]Sheet1!$C$10</definedName>
    <definedName name="Margins" localSheetId="6">[61]Sheet1!$C$10</definedName>
    <definedName name="Margins" localSheetId="34">[57]Sheet1!$C$10</definedName>
    <definedName name="Margins">[62]Sheet1!$C$10</definedName>
    <definedName name="Markets" localSheetId="39">#REF!</definedName>
    <definedName name="Markets" localSheetId="18">#REF!</definedName>
    <definedName name="Markets" localSheetId="12">#REF!</definedName>
    <definedName name="Markets" localSheetId="33">#REF!</definedName>
    <definedName name="Markets" localSheetId="32">#REF!</definedName>
    <definedName name="Markets" localSheetId="52">#REF!</definedName>
    <definedName name="Markets" localSheetId="35">#REF!</definedName>
    <definedName name="Markets" localSheetId="36">#REF!</definedName>
    <definedName name="Markets" localSheetId="55">#REF!</definedName>
    <definedName name="Markets" localSheetId="4">#REF!</definedName>
    <definedName name="Markets" localSheetId="16">#REF!</definedName>
    <definedName name="Markets" localSheetId="29">#REF!</definedName>
    <definedName name="Markets" localSheetId="53">#REF!</definedName>
    <definedName name="Markets" localSheetId="37">#REF!</definedName>
    <definedName name="Markets" localSheetId="7">#REF!</definedName>
    <definedName name="Markets" localSheetId="8">#REF!</definedName>
    <definedName name="Markets" localSheetId="6">#REF!</definedName>
    <definedName name="Markets" localSheetId="9">#REF!</definedName>
    <definedName name="Markets" localSheetId="34">#REF!</definedName>
    <definedName name="Markets">#REF!</definedName>
    <definedName name="Meng" localSheetId="39">[7]XXX!$C$27</definedName>
    <definedName name="Meng" localSheetId="33">[7]XXX!$C$27</definedName>
    <definedName name="Meng" localSheetId="32">[7]XXX!$C$27</definedName>
    <definedName name="Meng" localSheetId="52">[7]XXX!$C$27</definedName>
    <definedName name="Meng" localSheetId="35">[7]XXX!$C$27</definedName>
    <definedName name="Meng" localSheetId="36">[8]XXX!$C$27</definedName>
    <definedName name="Meng" localSheetId="55">[9]XXX!$C$27</definedName>
    <definedName name="Meng" localSheetId="29">[7]XXX!$C$27</definedName>
    <definedName name="Meng" localSheetId="53">[10]XXX!$C$27</definedName>
    <definedName name="Meng" localSheetId="7">[11]XXX!$C$27</definedName>
    <definedName name="Meng" localSheetId="8">[11]XXX!$C$27</definedName>
    <definedName name="Meng" localSheetId="6">[11]XXX!$C$27</definedName>
    <definedName name="Meng" localSheetId="34">[7]XXX!$C$27</definedName>
    <definedName name="Meng">[12]XXX!$C$27</definedName>
    <definedName name="MM0" localSheetId="39">[7]XXX!$C$37</definedName>
    <definedName name="MM0" localSheetId="33">[7]XXX!$C$37</definedName>
    <definedName name="MM0" localSheetId="32">[7]XXX!$C$37</definedName>
    <definedName name="MM0" localSheetId="52">[7]XXX!$C$37</definedName>
    <definedName name="MM0" localSheetId="35">[7]XXX!$C$37</definedName>
    <definedName name="MM0" localSheetId="36">[8]XXX!$C$37</definedName>
    <definedName name="MM0" localSheetId="55">[9]XXX!$C$37</definedName>
    <definedName name="MM0" localSheetId="29">[7]XXX!$C$37</definedName>
    <definedName name="MM0" localSheetId="53">[10]XXX!$C$37</definedName>
    <definedName name="MM0" localSheetId="7">[11]XXX!$C$37</definedName>
    <definedName name="MM0" localSheetId="8">[11]XXX!$C$37</definedName>
    <definedName name="MM0" localSheetId="6">[11]XXX!$C$37</definedName>
    <definedName name="MM0" localSheetId="34">[7]XXX!$C$37</definedName>
    <definedName name="MM0">[12]XXX!$C$37</definedName>
    <definedName name="Month" localSheetId="39">[99]Input!$C$5</definedName>
    <definedName name="Month" localSheetId="33">[99]Input!$C$5</definedName>
    <definedName name="Month" localSheetId="32">[99]Input!$C$5</definedName>
    <definedName name="Month" localSheetId="52">[99]Input!$C$5</definedName>
    <definedName name="Month" localSheetId="35">[99]Input!$C$5</definedName>
    <definedName name="Month" localSheetId="36">[100]Input!$C$5</definedName>
    <definedName name="Month" localSheetId="55">[101]Input!$C$5</definedName>
    <definedName name="Month" localSheetId="29">[99]Input!$C$5</definedName>
    <definedName name="Month" localSheetId="53">[102]Input!$C$5</definedName>
    <definedName name="Month" localSheetId="7">[103]Input!$C$5</definedName>
    <definedName name="Month" localSheetId="8">[103]Input!$C$5</definedName>
    <definedName name="Month" localSheetId="6">[103]Input!$C$5</definedName>
    <definedName name="Month" localSheetId="34">[99]Input!$C$5</definedName>
    <definedName name="Month">[104]Input!$C$5</definedName>
    <definedName name="MORT" localSheetId="39">OFFSET('[26]Chart Losses'!$L$7,COUNT('[26]Chart Losses'!$L$7:$L$50)-'[26]Chart Losses'!$H$1,,'[26]Chart Losses'!$H$1)</definedName>
    <definedName name="MORT" localSheetId="33">OFFSET('[27]Chart Losses'!$L$7,COUNT('[27]Chart Losses'!$L$7:$L$50)-'[27]Chart Losses'!$H$1,,'[27]Chart Losses'!$H$1)</definedName>
    <definedName name="MORT" localSheetId="32">OFFSET('[27]Chart Losses'!$L$7,COUNT('[27]Chart Losses'!$L$7:$L$50)-'[27]Chart Losses'!$H$1,,'[27]Chart Losses'!$H$1)</definedName>
    <definedName name="MORT" localSheetId="52">OFFSET('[26]Chart Losses'!$L$7,COUNT('[26]Chart Losses'!$L$7:$L$50)-'[26]Chart Losses'!$H$1,,'[26]Chart Losses'!$H$1)</definedName>
    <definedName name="MORT" localSheetId="35">OFFSET('[27]Chart Losses'!$L$7,COUNT('[27]Chart Losses'!$L$7:$L$50)-'[27]Chart Losses'!$H$1,,'[27]Chart Losses'!$H$1)</definedName>
    <definedName name="MORT" localSheetId="36">OFFSET('[28]Chart Losses'!$L$7,COUNT('[28]Chart Losses'!$L$7:$L$50)-'[28]Chart Losses'!$H$1,,'[28]Chart Losses'!$H$1)</definedName>
    <definedName name="MORT" localSheetId="55">OFFSET('[29]Chart Losses'!$L$7,COUNT('[29]Chart Losses'!$L$7:$L$50)-'[29]Chart Losses'!$H$1,,'[29]Chart Losses'!$H$1)</definedName>
    <definedName name="MORT" localSheetId="29">OFFSET('[27]Chart Losses'!$L$7,COUNT('[27]Chart Losses'!$L$7:$L$50)-'[27]Chart Losses'!$H$1,,'[27]Chart Losses'!$H$1)</definedName>
    <definedName name="MORT" localSheetId="53">OFFSET('[27]Chart Losses'!$L$7,COUNT('[27]Chart Losses'!$L$7:$L$50)-'[27]Chart Losses'!$H$1,,'[27]Chart Losses'!$H$1)</definedName>
    <definedName name="MORT" localSheetId="7">OFFSET('[30]Chart Losses'!$L$7,COUNT('[30]Chart Losses'!$L$7:$L$50)-'[30]Chart Losses'!$H$1,,'[30]Chart Losses'!$H$1)</definedName>
    <definedName name="MORT" localSheetId="8">OFFSET('[30]Chart Losses'!$L$7,COUNT('[30]Chart Losses'!$L$7:$L$50)-'[30]Chart Losses'!$H$1,,'[30]Chart Losses'!$H$1)</definedName>
    <definedName name="MORT" localSheetId="6">OFFSET('[30]Chart Losses'!$L$7,COUNT('[30]Chart Losses'!$L$7:$L$50)-'[30]Chart Losses'!$H$1,,'[30]Chart Losses'!$H$1)</definedName>
    <definedName name="MORT" localSheetId="34">OFFSET('[27]Chart Losses'!$L$7,COUNT('[27]Chart Losses'!$L$7:$L$50)-'[27]Chart Losses'!$H$1,,'[27]Chart Losses'!$H$1)</definedName>
    <definedName name="MORT">OFFSET('[31]Chart Losses'!$L$7,COUNT('[31]Chart Losses'!$L$7:$L$50)-'[31]Chart Losses'!$H$1,,'[31]Chart Losses'!$H$1)</definedName>
    <definedName name="Movements_in_shareholders__equity__EURm" localSheetId="39">#REF!</definedName>
    <definedName name="Movements_in_shareholders__equity__EURm" localSheetId="18">#REF!</definedName>
    <definedName name="Movements_in_shareholders__equity__EURm" localSheetId="12">#REF!</definedName>
    <definedName name="Movements_in_shareholders__equity__EURm" localSheetId="33">#REF!</definedName>
    <definedName name="Movements_in_shareholders__equity__EURm" localSheetId="32">#REF!</definedName>
    <definedName name="Movements_in_shareholders__equity__EURm" localSheetId="52">#REF!</definedName>
    <definedName name="Movements_in_shareholders__equity__EURm" localSheetId="35">#REF!</definedName>
    <definedName name="Movements_in_shareholders__equity__EURm" localSheetId="36">#REF!</definedName>
    <definedName name="Movements_in_shareholders__equity__EURm" localSheetId="55">#REF!</definedName>
    <definedName name="Movements_in_shareholders__equity__EURm" localSheetId="4">#REF!</definedName>
    <definedName name="Movements_in_shareholders__equity__EURm" localSheetId="16">#REF!</definedName>
    <definedName name="Movements_in_shareholders__equity__EURm" localSheetId="29">#REF!</definedName>
    <definedName name="Movements_in_shareholders__equity__EURm" localSheetId="53">#REF!</definedName>
    <definedName name="Movements_in_shareholders__equity__EURm" localSheetId="37">#REF!</definedName>
    <definedName name="Movements_in_shareholders__equity__EURm" localSheetId="7">#REF!</definedName>
    <definedName name="Movements_in_shareholders__equity__EURm" localSheetId="8">#REF!</definedName>
    <definedName name="Movements_in_shareholders__equity__EURm" localSheetId="6">#REF!</definedName>
    <definedName name="Movements_in_shareholders__equity__EURm" localSheetId="9">#REF!</definedName>
    <definedName name="Movements_in_shareholders__equity__EURm" localSheetId="34">#REF!</definedName>
    <definedName name="Movements_in_shareholders__equity__EURm">#REF!</definedName>
    <definedName name="msfile" localSheetId="39">[51]Sheet1!$B$5</definedName>
    <definedName name="msfile" localSheetId="33">[51]Sheet1!$B$5</definedName>
    <definedName name="msfile" localSheetId="32">[51]Sheet1!$B$5</definedName>
    <definedName name="msfile" localSheetId="52">[51]Sheet1!$B$5</definedName>
    <definedName name="msfile" localSheetId="35">[51]Sheet1!$B$5</definedName>
    <definedName name="msfile" localSheetId="36">[52]Sheet1!$B$5</definedName>
    <definedName name="msfile" localSheetId="55">[53]Sheet1!$B$5</definedName>
    <definedName name="msfile" localSheetId="29">[51]Sheet1!$B$5</definedName>
    <definedName name="msfile" localSheetId="53">[54]Sheet1!$B$5</definedName>
    <definedName name="msfile" localSheetId="7">[55]Sheet1!$B$5</definedName>
    <definedName name="msfile" localSheetId="8">[55]Sheet1!$B$5</definedName>
    <definedName name="msfile" localSheetId="6">[55]Sheet1!$B$5</definedName>
    <definedName name="msfile" localSheetId="34">[51]Sheet1!$B$5</definedName>
    <definedName name="msfile">[56]Sheet1!$B$5</definedName>
    <definedName name="Månad" localSheetId="39">#REF!</definedName>
    <definedName name="Månad" localSheetId="18">#REF!</definedName>
    <definedName name="Månad" localSheetId="12">#REF!</definedName>
    <definedName name="Månad" localSheetId="33">#REF!</definedName>
    <definedName name="Månad" localSheetId="32">#REF!</definedName>
    <definedName name="Månad" localSheetId="52">#REF!</definedName>
    <definedName name="Månad" localSheetId="35">#REF!</definedName>
    <definedName name="Månad" localSheetId="36">#REF!</definedName>
    <definedName name="Månad" localSheetId="55">#REF!</definedName>
    <definedName name="Månad" localSheetId="4">#REF!</definedName>
    <definedName name="Månad" localSheetId="16">#REF!</definedName>
    <definedName name="Månad" localSheetId="29">#REF!</definedName>
    <definedName name="Månad" localSheetId="53">#REF!</definedName>
    <definedName name="Månad" localSheetId="37">#REF!</definedName>
    <definedName name="Månad" localSheetId="7">#REF!</definedName>
    <definedName name="Månad" localSheetId="8">#REF!</definedName>
    <definedName name="Månad" localSheetId="6">#REF!</definedName>
    <definedName name="Månad" localSheetId="9">#REF!</definedName>
    <definedName name="Månad" localSheetId="34">#REF!</definedName>
    <definedName name="Månad">#REF!</definedName>
    <definedName name="måned02" localSheetId="39">'[105]Schedule 8010'!$T$82:$U$93</definedName>
    <definedName name="måned02" localSheetId="33">'[105]Schedule 8010'!$T$82:$U$93</definedName>
    <definedName name="måned02" localSheetId="32">'[105]Schedule 8010'!$T$82:$U$93</definedName>
    <definedName name="måned02" localSheetId="52">'[105]Schedule 8010'!$T$82:$U$93</definedName>
    <definedName name="måned02" localSheetId="35">'[105]Schedule 8010'!$T$82:$U$93</definedName>
    <definedName name="måned02" localSheetId="36">'[106]Schedule 8010'!$T$82:$U$93</definedName>
    <definedName name="måned02" localSheetId="55">'[107]Schedule 8010'!$T$82:$U$93</definedName>
    <definedName name="måned02" localSheetId="29">'[105]Schedule 8010'!$T$82:$U$93</definedName>
    <definedName name="måned02" localSheetId="53">'[108]Schedule 8010'!$T$82:$U$93</definedName>
    <definedName name="måned02" localSheetId="7">'[109]Schedule 8010'!$T$82:$U$93</definedName>
    <definedName name="måned02" localSheetId="8">'[109]Schedule 8010'!$T$82:$U$93</definedName>
    <definedName name="måned02" localSheetId="6">'[109]Schedule 8010'!$T$82:$U$93</definedName>
    <definedName name="måned02" localSheetId="34">'[105]Schedule 8010'!$T$82:$U$93</definedName>
    <definedName name="måned02">'[110]Schedule 8010'!$T$82:$U$93</definedName>
    <definedName name="måneder" localSheetId="39">'[111]Dansk 31.03.2003'!#REF!</definedName>
    <definedName name="måneder" localSheetId="33">'[111]Dansk 31.03.2003'!#REF!</definedName>
    <definedName name="måneder" localSheetId="32">'[111]Dansk 31.03.2003'!#REF!</definedName>
    <definedName name="måneder" localSheetId="52">'[111]Dansk 31.03.2003'!#REF!</definedName>
    <definedName name="måneder" localSheetId="35">'[111]Dansk 31.03.2003'!#REF!</definedName>
    <definedName name="måneder" localSheetId="36">'[112]Dansk 31.03.2003'!#REF!</definedName>
    <definedName name="måneder" localSheetId="55">'[113]Dansk 31.03.2003'!#REF!</definedName>
    <definedName name="måneder" localSheetId="4">'[111]Dansk 31.03.2003'!#REF!</definedName>
    <definedName name="måneder" localSheetId="29">'[111]Dansk 31.03.2003'!#REF!</definedName>
    <definedName name="måneder" localSheetId="53">'[114]Dansk 31.03.2003'!#REF!</definedName>
    <definedName name="måneder" localSheetId="37">'[115]Dansk 31.03.2003'!#REF!</definedName>
    <definedName name="måneder" localSheetId="7">'[116]Dansk 31.03.2003'!#REF!</definedName>
    <definedName name="måneder" localSheetId="8">'[116]Dansk 31.03.2003'!#REF!</definedName>
    <definedName name="måneder" localSheetId="6">'[116]Dansk 31.03.2003'!#REF!</definedName>
    <definedName name="måneder" localSheetId="34">'[111]Dansk 31.03.2003'!#REF!</definedName>
    <definedName name="måneder">'[115]Dansk 31.03.2003'!#REF!</definedName>
    <definedName name="nb_den" localSheetId="39">#REF!</definedName>
    <definedName name="nb_den" localSheetId="18">#REF!</definedName>
    <definedName name="nb_den" localSheetId="12">#REF!</definedName>
    <definedName name="nb_den" localSheetId="33">#REF!</definedName>
    <definedName name="nb_den" localSheetId="32">#REF!</definedName>
    <definedName name="nb_den" localSheetId="52">#REF!</definedName>
    <definedName name="nb_den" localSheetId="35">#REF!</definedName>
    <definedName name="nb_den" localSheetId="36">#REF!</definedName>
    <definedName name="nb_den" localSheetId="55">#REF!</definedName>
    <definedName name="nb_den" localSheetId="4">#REF!</definedName>
    <definedName name="nb_den" localSheetId="16">#REF!</definedName>
    <definedName name="nb_den" localSheetId="29">#REF!</definedName>
    <definedName name="nb_den" localSheetId="53">#REF!</definedName>
    <definedName name="nb_den" localSheetId="37">#REF!</definedName>
    <definedName name="nb_den" localSheetId="7">#REF!</definedName>
    <definedName name="nb_den" localSheetId="8">#REF!</definedName>
    <definedName name="nb_den" localSheetId="6">#REF!</definedName>
    <definedName name="nb_den" localSheetId="9">#REF!</definedName>
    <definedName name="nb_den" localSheetId="34">#REF!</definedName>
    <definedName name="nb_den">#REF!</definedName>
    <definedName name="nb_denmark" localSheetId="39">#REF!</definedName>
    <definedName name="nb_denmark" localSheetId="18">#REF!</definedName>
    <definedName name="nb_denmark" localSheetId="12">#REF!</definedName>
    <definedName name="nb_denmark" localSheetId="33">#REF!</definedName>
    <definedName name="nb_denmark" localSheetId="32">#REF!</definedName>
    <definedName name="nb_denmark" localSheetId="52">#REF!</definedName>
    <definedName name="nb_denmark" localSheetId="35">#REF!</definedName>
    <definedName name="nb_denmark" localSheetId="36">#REF!</definedName>
    <definedName name="nb_denmark" localSheetId="55">#REF!</definedName>
    <definedName name="nb_denmark" localSheetId="4">#REF!</definedName>
    <definedName name="nb_denmark" localSheetId="16">#REF!</definedName>
    <definedName name="nb_denmark" localSheetId="29">#REF!</definedName>
    <definedName name="nb_denmark" localSheetId="53">#REF!</definedName>
    <definedName name="nb_denmark" localSheetId="37">#REF!</definedName>
    <definedName name="nb_denmark" localSheetId="7">#REF!</definedName>
    <definedName name="nb_denmark" localSheetId="8">#REF!</definedName>
    <definedName name="nb_denmark" localSheetId="6">#REF!</definedName>
    <definedName name="nb_denmark" localSheetId="9">#REF!</definedName>
    <definedName name="nb_denmark" localSheetId="34">#REF!</definedName>
    <definedName name="nb_denmark">#REF!</definedName>
    <definedName name="nb_denmark_msh" localSheetId="39">#REF!</definedName>
    <definedName name="nb_denmark_msh" localSheetId="18">#REF!</definedName>
    <definedName name="nb_denmark_msh" localSheetId="12">#REF!</definedName>
    <definedName name="nb_denmark_msh" localSheetId="33">#REF!</definedName>
    <definedName name="nb_denmark_msh" localSheetId="32">#REF!</definedName>
    <definedName name="nb_denmark_msh" localSheetId="52">#REF!</definedName>
    <definedName name="nb_denmark_msh" localSheetId="35">#REF!</definedName>
    <definedName name="nb_denmark_msh" localSheetId="36">#REF!</definedName>
    <definedName name="nb_denmark_msh" localSheetId="55">#REF!</definedName>
    <definedName name="nb_denmark_msh" localSheetId="4">#REF!</definedName>
    <definedName name="nb_denmark_msh" localSheetId="16">#REF!</definedName>
    <definedName name="nb_denmark_msh" localSheetId="29">#REF!</definedName>
    <definedName name="nb_denmark_msh" localSheetId="53">#REF!</definedName>
    <definedName name="nb_denmark_msh" localSheetId="37">#REF!</definedName>
    <definedName name="nb_denmark_msh" localSheetId="7">#REF!</definedName>
    <definedName name="nb_denmark_msh" localSheetId="8">#REF!</definedName>
    <definedName name="nb_denmark_msh" localSheetId="6">#REF!</definedName>
    <definedName name="nb_denmark_msh" localSheetId="9">#REF!</definedName>
    <definedName name="nb_denmark_msh" localSheetId="34">#REF!</definedName>
    <definedName name="nb_denmark_msh">#REF!</definedName>
    <definedName name="NB_EURO" localSheetId="39">[51]Sheet1!$C$4</definedName>
    <definedName name="NB_EURO" localSheetId="33">[51]Sheet1!$C$4</definedName>
    <definedName name="NB_EURO" localSheetId="32">[51]Sheet1!$C$4</definedName>
    <definedName name="NB_EURO" localSheetId="52">[51]Sheet1!$C$4</definedName>
    <definedName name="NB_EURO" localSheetId="35">[51]Sheet1!$C$4</definedName>
    <definedName name="NB_EURO" localSheetId="36">[52]Sheet1!$C$4</definedName>
    <definedName name="NB_EURO" localSheetId="55">[53]Sheet1!$C$4</definedName>
    <definedName name="NB_EURO" localSheetId="29">[51]Sheet1!$C$4</definedName>
    <definedName name="NB_EURO" localSheetId="53">[54]Sheet1!$C$4</definedName>
    <definedName name="NB_EURO" localSheetId="7">[55]Sheet1!$C$4</definedName>
    <definedName name="NB_EURO" localSheetId="8">[55]Sheet1!$C$4</definedName>
    <definedName name="NB_EURO" localSheetId="6">[55]Sheet1!$C$4</definedName>
    <definedName name="NB_EURO" localSheetId="34">[51]Sheet1!$C$4</definedName>
    <definedName name="NB_EURO">[56]Sheet1!$C$4</definedName>
    <definedName name="NB_EURO_V" localSheetId="39">[57]Sheet1!$C$11</definedName>
    <definedName name="NB_EURO_V" localSheetId="33">[57]Sheet1!$C$11</definedName>
    <definedName name="NB_EURO_V" localSheetId="32">[57]Sheet1!$C$11</definedName>
    <definedName name="NB_EURO_V" localSheetId="52">[57]Sheet1!$C$11</definedName>
    <definedName name="NB_EURO_V" localSheetId="35">[57]Sheet1!$C$11</definedName>
    <definedName name="NB_EURO_V" localSheetId="36">[58]Sheet1!$C$11</definedName>
    <definedName name="NB_EURO_V" localSheetId="55">[59]Sheet1!$C$11</definedName>
    <definedName name="NB_EURO_V" localSheetId="29">[57]Sheet1!$C$11</definedName>
    <definedName name="NB_EURO_V" localSheetId="53">[60]Sheet1!$C$11</definedName>
    <definedName name="NB_EURO_V" localSheetId="7">[61]Sheet1!$C$11</definedName>
    <definedName name="NB_EURO_V" localSheetId="8">[61]Sheet1!$C$11</definedName>
    <definedName name="NB_EURO_V" localSheetId="6">[61]Sheet1!$C$11</definedName>
    <definedName name="NB_EURO_V" localSheetId="34">[57]Sheet1!$C$11</definedName>
    <definedName name="NB_EURO_V">[62]Sheet1!$C$11</definedName>
    <definedName name="nb_fin" localSheetId="39">#REF!</definedName>
    <definedName name="nb_fin" localSheetId="18">#REF!</definedName>
    <definedName name="nb_fin" localSheetId="12">#REF!</definedName>
    <definedName name="nb_fin" localSheetId="33">#REF!</definedName>
    <definedName name="nb_fin" localSheetId="32">#REF!</definedName>
    <definedName name="nb_fin" localSheetId="52">#REF!</definedName>
    <definedName name="nb_fin" localSheetId="35">#REF!</definedName>
    <definedName name="nb_fin" localSheetId="36">#REF!</definedName>
    <definedName name="nb_fin" localSheetId="55">#REF!</definedName>
    <definedName name="nb_fin" localSheetId="4">#REF!</definedName>
    <definedName name="nb_fin" localSheetId="16">#REF!</definedName>
    <definedName name="nb_fin" localSheetId="29">#REF!</definedName>
    <definedName name="nb_fin" localSheetId="53">#REF!</definedName>
    <definedName name="nb_fin" localSheetId="37">#REF!</definedName>
    <definedName name="nb_fin" localSheetId="7">#REF!</definedName>
    <definedName name="nb_fin" localSheetId="8">#REF!</definedName>
    <definedName name="nb_fin" localSheetId="6">#REF!</definedName>
    <definedName name="nb_fin" localSheetId="9">#REF!</definedName>
    <definedName name="nb_fin" localSheetId="34">#REF!</definedName>
    <definedName name="nb_fin">#REF!</definedName>
    <definedName name="nb_Finland" localSheetId="39">#REF!</definedName>
    <definedName name="nb_Finland" localSheetId="18">#REF!</definedName>
    <definedName name="nb_Finland" localSheetId="12">#REF!</definedName>
    <definedName name="nb_Finland" localSheetId="33">#REF!</definedName>
    <definedName name="nb_Finland" localSheetId="32">#REF!</definedName>
    <definedName name="nb_Finland" localSheetId="52">#REF!</definedName>
    <definedName name="nb_Finland" localSheetId="35">#REF!</definedName>
    <definedName name="nb_Finland" localSheetId="36">#REF!</definedName>
    <definedName name="nb_Finland" localSheetId="55">#REF!</definedName>
    <definedName name="nb_Finland" localSheetId="4">#REF!</definedName>
    <definedName name="nb_Finland" localSheetId="16">#REF!</definedName>
    <definedName name="nb_Finland" localSheetId="29">#REF!</definedName>
    <definedName name="nb_Finland" localSheetId="53">#REF!</definedName>
    <definedName name="nb_Finland" localSheetId="37">#REF!</definedName>
    <definedName name="nb_Finland" localSheetId="7">#REF!</definedName>
    <definedName name="nb_Finland" localSheetId="8">#REF!</definedName>
    <definedName name="nb_Finland" localSheetId="6">#REF!</definedName>
    <definedName name="nb_Finland" localSheetId="9">#REF!</definedName>
    <definedName name="nb_Finland" localSheetId="34">#REF!</definedName>
    <definedName name="nb_Finland">#REF!</definedName>
    <definedName name="nb_Finland_Msh" localSheetId="39">#REF!</definedName>
    <definedName name="nb_Finland_Msh" localSheetId="18">#REF!</definedName>
    <definedName name="nb_Finland_Msh" localSheetId="12">#REF!</definedName>
    <definedName name="nb_Finland_Msh" localSheetId="33">#REF!</definedName>
    <definedName name="nb_Finland_Msh" localSheetId="32">#REF!</definedName>
    <definedName name="nb_Finland_Msh" localSheetId="52">#REF!</definedName>
    <definedName name="nb_Finland_Msh" localSheetId="35">#REF!</definedName>
    <definedName name="nb_Finland_Msh" localSheetId="36">#REF!</definedName>
    <definedName name="nb_Finland_Msh" localSheetId="55">#REF!</definedName>
    <definedName name="nb_Finland_Msh" localSheetId="4">#REF!</definedName>
    <definedName name="nb_Finland_Msh" localSheetId="16">#REF!</definedName>
    <definedName name="nb_Finland_Msh" localSheetId="29">#REF!</definedName>
    <definedName name="nb_Finland_Msh" localSheetId="53">#REF!</definedName>
    <definedName name="nb_Finland_Msh" localSheetId="37">#REF!</definedName>
    <definedName name="nb_Finland_Msh" localSheetId="7">#REF!</definedName>
    <definedName name="nb_Finland_Msh" localSheetId="8">#REF!</definedName>
    <definedName name="nb_Finland_Msh" localSheetId="6">#REF!</definedName>
    <definedName name="nb_Finland_Msh" localSheetId="9">#REF!</definedName>
    <definedName name="nb_Finland_Msh" localSheetId="34">#REF!</definedName>
    <definedName name="nb_Finland_Msh">#REF!</definedName>
    <definedName name="nb_iib" localSheetId="39">#REF!</definedName>
    <definedName name="nb_iib" localSheetId="18">#REF!</definedName>
    <definedName name="nb_iib" localSheetId="12">#REF!</definedName>
    <definedName name="nb_iib" localSheetId="33">#REF!</definedName>
    <definedName name="nb_iib" localSheetId="32">#REF!</definedName>
    <definedName name="nb_iib" localSheetId="52">#REF!</definedName>
    <definedName name="nb_iib" localSheetId="35">#REF!</definedName>
    <definedName name="nb_iib" localSheetId="36">#REF!</definedName>
    <definedName name="nb_iib" localSheetId="55">#REF!</definedName>
    <definedName name="nb_iib" localSheetId="4">#REF!</definedName>
    <definedName name="nb_iib" localSheetId="16">#REF!</definedName>
    <definedName name="nb_iib" localSheetId="29">#REF!</definedName>
    <definedName name="nb_iib" localSheetId="53">#REF!</definedName>
    <definedName name="nb_iib" localSheetId="37">#REF!</definedName>
    <definedName name="nb_iib" localSheetId="7">#REF!</definedName>
    <definedName name="nb_iib" localSheetId="8">#REF!</definedName>
    <definedName name="nb_iib" localSheetId="6">#REF!</definedName>
    <definedName name="nb_iib" localSheetId="9">#REF!</definedName>
    <definedName name="nb_iib" localSheetId="34">#REF!</definedName>
    <definedName name="nb_iib">#REF!</definedName>
    <definedName name="nb_nor" localSheetId="39">#REF!</definedName>
    <definedName name="nb_nor" localSheetId="18">#REF!</definedName>
    <definedName name="nb_nor" localSheetId="12">#REF!</definedName>
    <definedName name="nb_nor" localSheetId="33">#REF!</definedName>
    <definedName name="nb_nor" localSheetId="32">#REF!</definedName>
    <definedName name="nb_nor" localSheetId="52">#REF!</definedName>
    <definedName name="nb_nor" localSheetId="35">#REF!</definedName>
    <definedName name="nb_nor" localSheetId="36">#REF!</definedName>
    <definedName name="nb_nor" localSheetId="55">#REF!</definedName>
    <definedName name="nb_nor" localSheetId="4">#REF!</definedName>
    <definedName name="nb_nor" localSheetId="16">#REF!</definedName>
    <definedName name="nb_nor" localSheetId="29">#REF!</definedName>
    <definedName name="nb_nor" localSheetId="53">#REF!</definedName>
    <definedName name="nb_nor" localSheetId="37">#REF!</definedName>
    <definedName name="nb_nor" localSheetId="7">#REF!</definedName>
    <definedName name="nb_nor" localSheetId="8">#REF!</definedName>
    <definedName name="nb_nor" localSheetId="6">#REF!</definedName>
    <definedName name="nb_nor" localSheetId="9">#REF!</definedName>
    <definedName name="nb_nor" localSheetId="34">#REF!</definedName>
    <definedName name="nb_nor">#REF!</definedName>
    <definedName name="nb_nordic" localSheetId="39">#REF!</definedName>
    <definedName name="nb_nordic" localSheetId="18">#REF!</definedName>
    <definedName name="nb_nordic" localSheetId="12">#REF!</definedName>
    <definedName name="nb_nordic" localSheetId="33">#REF!</definedName>
    <definedName name="nb_nordic" localSheetId="32">#REF!</definedName>
    <definedName name="nb_nordic" localSheetId="52">#REF!</definedName>
    <definedName name="nb_nordic" localSheetId="35">#REF!</definedName>
    <definedName name="nb_nordic" localSheetId="36">#REF!</definedName>
    <definedName name="nb_nordic" localSheetId="55">#REF!</definedName>
    <definedName name="nb_nordic" localSheetId="4">#REF!</definedName>
    <definedName name="nb_nordic" localSheetId="16">#REF!</definedName>
    <definedName name="nb_nordic" localSheetId="29">#REF!</definedName>
    <definedName name="nb_nordic" localSheetId="53">#REF!</definedName>
    <definedName name="nb_nordic" localSheetId="37">#REF!</definedName>
    <definedName name="nb_nordic" localSheetId="7">#REF!</definedName>
    <definedName name="nb_nordic" localSheetId="8">#REF!</definedName>
    <definedName name="nb_nordic" localSheetId="6">#REF!</definedName>
    <definedName name="nb_nordic" localSheetId="9">#REF!</definedName>
    <definedName name="nb_nordic" localSheetId="34">#REF!</definedName>
    <definedName name="nb_nordic">#REF!</definedName>
    <definedName name="nb_norway" localSheetId="39">#REF!</definedName>
    <definedName name="nb_norway" localSheetId="18">#REF!</definedName>
    <definedName name="nb_norway" localSheetId="12">#REF!</definedName>
    <definedName name="nb_norway" localSheetId="33">#REF!</definedName>
    <definedName name="nb_norway" localSheetId="32">#REF!</definedName>
    <definedName name="nb_norway" localSheetId="52">#REF!</definedName>
    <definedName name="nb_norway" localSheetId="35">#REF!</definedName>
    <definedName name="nb_norway" localSheetId="36">#REF!</definedName>
    <definedName name="nb_norway" localSheetId="55">#REF!</definedName>
    <definedName name="nb_norway" localSheetId="4">#REF!</definedName>
    <definedName name="nb_norway" localSheetId="16">#REF!</definedName>
    <definedName name="nb_norway" localSheetId="29">#REF!</definedName>
    <definedName name="nb_norway" localSheetId="53">#REF!</definedName>
    <definedName name="nb_norway" localSheetId="37">#REF!</definedName>
    <definedName name="nb_norway" localSheetId="7">#REF!</definedName>
    <definedName name="nb_norway" localSheetId="8">#REF!</definedName>
    <definedName name="nb_norway" localSheetId="6">#REF!</definedName>
    <definedName name="nb_norway" localSheetId="9">#REF!</definedName>
    <definedName name="nb_norway" localSheetId="34">#REF!</definedName>
    <definedName name="nb_norway">#REF!</definedName>
    <definedName name="nb_norway_msh" localSheetId="39">#REF!</definedName>
    <definedName name="nb_norway_msh" localSheetId="18">#REF!</definedName>
    <definedName name="nb_norway_msh" localSheetId="12">#REF!</definedName>
    <definedName name="nb_norway_msh" localSheetId="33">#REF!</definedName>
    <definedName name="nb_norway_msh" localSheetId="32">#REF!</definedName>
    <definedName name="nb_norway_msh" localSheetId="52">#REF!</definedName>
    <definedName name="nb_norway_msh" localSheetId="35">#REF!</definedName>
    <definedName name="nb_norway_msh" localSheetId="36">#REF!</definedName>
    <definedName name="nb_norway_msh" localSheetId="55">#REF!</definedName>
    <definedName name="nb_norway_msh" localSheetId="4">#REF!</definedName>
    <definedName name="nb_norway_msh" localSheetId="16">#REF!</definedName>
    <definedName name="nb_norway_msh" localSheetId="29">#REF!</definedName>
    <definedName name="nb_norway_msh" localSheetId="53">#REF!</definedName>
    <definedName name="nb_norway_msh" localSheetId="37">#REF!</definedName>
    <definedName name="nb_norway_msh" localSheetId="7">#REF!</definedName>
    <definedName name="nb_norway_msh" localSheetId="8">#REF!</definedName>
    <definedName name="nb_norway_msh" localSheetId="6">#REF!</definedName>
    <definedName name="nb_norway_msh" localSheetId="9">#REF!</definedName>
    <definedName name="nb_norway_msh" localSheetId="34">#REF!</definedName>
    <definedName name="nb_norway_msh">#REF!</definedName>
    <definedName name="nb_swe" localSheetId="39">#REF!</definedName>
    <definedName name="nb_swe" localSheetId="18">#REF!</definedName>
    <definedName name="nb_swe" localSheetId="12">#REF!</definedName>
    <definedName name="nb_swe" localSheetId="33">#REF!</definedName>
    <definedName name="nb_swe" localSheetId="32">#REF!</definedName>
    <definedName name="nb_swe" localSheetId="52">#REF!</definedName>
    <definedName name="nb_swe" localSheetId="35">#REF!</definedName>
    <definedName name="nb_swe" localSheetId="36">#REF!</definedName>
    <definedName name="nb_swe" localSheetId="55">#REF!</definedName>
    <definedName name="nb_swe" localSheetId="4">#REF!</definedName>
    <definedName name="nb_swe" localSheetId="16">#REF!</definedName>
    <definedName name="nb_swe" localSheetId="29">#REF!</definedName>
    <definedName name="nb_swe" localSheetId="53">#REF!</definedName>
    <definedName name="nb_swe" localSheetId="37">#REF!</definedName>
    <definedName name="nb_swe" localSheetId="7">#REF!</definedName>
    <definedName name="nb_swe" localSheetId="8">#REF!</definedName>
    <definedName name="nb_swe" localSheetId="6">#REF!</definedName>
    <definedName name="nb_swe" localSheetId="9">#REF!</definedName>
    <definedName name="nb_swe" localSheetId="34">#REF!</definedName>
    <definedName name="nb_swe">#REF!</definedName>
    <definedName name="nb_Sweden" localSheetId="39">#REF!</definedName>
    <definedName name="nb_Sweden" localSheetId="18">#REF!</definedName>
    <definedName name="nb_Sweden" localSheetId="12">#REF!</definedName>
    <definedName name="nb_Sweden" localSheetId="33">#REF!</definedName>
    <definedName name="nb_Sweden" localSheetId="32">#REF!</definedName>
    <definedName name="nb_Sweden" localSheetId="52">#REF!</definedName>
    <definedName name="nb_Sweden" localSheetId="35">#REF!</definedName>
    <definedName name="nb_Sweden" localSheetId="36">#REF!</definedName>
    <definedName name="nb_Sweden" localSheetId="55">#REF!</definedName>
    <definedName name="nb_Sweden" localSheetId="4">#REF!</definedName>
    <definedName name="nb_Sweden" localSheetId="16">#REF!</definedName>
    <definedName name="nb_Sweden" localSheetId="29">#REF!</definedName>
    <definedName name="nb_Sweden" localSheetId="53">#REF!</definedName>
    <definedName name="nb_Sweden" localSheetId="37">#REF!</definedName>
    <definedName name="nb_Sweden" localSheetId="7">#REF!</definedName>
    <definedName name="nb_Sweden" localSheetId="8">#REF!</definedName>
    <definedName name="nb_Sweden" localSheetId="6">#REF!</definedName>
    <definedName name="nb_Sweden" localSheetId="9">#REF!</definedName>
    <definedName name="nb_Sweden" localSheetId="34">#REF!</definedName>
    <definedName name="nb_Sweden">#REF!</definedName>
    <definedName name="nb_sweden_msh" localSheetId="39">#REF!</definedName>
    <definedName name="nb_sweden_msh" localSheetId="18">#REF!</definedName>
    <definedName name="nb_sweden_msh" localSheetId="12">#REF!</definedName>
    <definedName name="nb_sweden_msh" localSheetId="33">#REF!</definedName>
    <definedName name="nb_sweden_msh" localSheetId="32">#REF!</definedName>
    <definedName name="nb_sweden_msh" localSheetId="52">#REF!</definedName>
    <definedName name="nb_sweden_msh" localSheetId="35">#REF!</definedName>
    <definedName name="nb_sweden_msh" localSheetId="36">#REF!</definedName>
    <definedName name="nb_sweden_msh" localSheetId="55">#REF!</definedName>
    <definedName name="nb_sweden_msh" localSheetId="4">#REF!</definedName>
    <definedName name="nb_sweden_msh" localSheetId="16">#REF!</definedName>
    <definedName name="nb_sweden_msh" localSheetId="29">#REF!</definedName>
    <definedName name="nb_sweden_msh" localSheetId="53">#REF!</definedName>
    <definedName name="nb_sweden_msh" localSheetId="37">#REF!</definedName>
    <definedName name="nb_sweden_msh" localSheetId="7">#REF!</definedName>
    <definedName name="nb_sweden_msh" localSheetId="8">#REF!</definedName>
    <definedName name="nb_sweden_msh" localSheetId="6">#REF!</definedName>
    <definedName name="nb_sweden_msh" localSheetId="9">#REF!</definedName>
    <definedName name="nb_sweden_msh" localSheetId="34">#REF!</definedName>
    <definedName name="nb_sweden_msh">#REF!</definedName>
    <definedName name="NBHbalancesheet" localSheetId="39">#REF!</definedName>
    <definedName name="NBHbalancesheet" localSheetId="18">#REF!</definedName>
    <definedName name="NBHbalancesheet" localSheetId="12">#REF!</definedName>
    <definedName name="NBHbalancesheet" localSheetId="33">#REF!</definedName>
    <definedName name="NBHbalancesheet" localSheetId="32">#REF!</definedName>
    <definedName name="NBHbalancesheet" localSheetId="52">#REF!</definedName>
    <definedName name="NBHbalancesheet" localSheetId="35">#REF!</definedName>
    <definedName name="NBHbalancesheet" localSheetId="36">#REF!</definedName>
    <definedName name="NBHbalancesheet" localSheetId="55">#REF!</definedName>
    <definedName name="NBHbalancesheet" localSheetId="4">#REF!</definedName>
    <definedName name="NBHbalancesheet" localSheetId="16">#REF!</definedName>
    <definedName name="NBHbalancesheet" localSheetId="29">#REF!</definedName>
    <definedName name="NBHbalancesheet" localSheetId="53">#REF!</definedName>
    <definedName name="NBHbalancesheet" localSheetId="37">#REF!</definedName>
    <definedName name="NBHbalancesheet" localSheetId="7">#REF!</definedName>
    <definedName name="NBHbalancesheet" localSheetId="8">#REF!</definedName>
    <definedName name="NBHbalancesheet" localSheetId="6">#REF!</definedName>
    <definedName name="NBHbalancesheet" localSheetId="9">#REF!</definedName>
    <definedName name="NBHbalancesheet" localSheetId="34">#REF!</definedName>
    <definedName name="NBHbalancesheet">#REF!</definedName>
    <definedName name="nem" localSheetId="39">#REF!</definedName>
    <definedName name="nem" localSheetId="18">#REF!</definedName>
    <definedName name="nem" localSheetId="12">#REF!</definedName>
    <definedName name="nem" localSheetId="33">#REF!</definedName>
    <definedName name="nem" localSheetId="32">#REF!</definedName>
    <definedName name="nem" localSheetId="52">#REF!</definedName>
    <definedName name="nem" localSheetId="35">#REF!</definedName>
    <definedName name="nem" localSheetId="36">#REF!</definedName>
    <definedName name="nem" localSheetId="55">#REF!</definedName>
    <definedName name="nem" localSheetId="4">#REF!</definedName>
    <definedName name="nem" localSheetId="16">#REF!</definedName>
    <definedName name="nem" localSheetId="29">#REF!</definedName>
    <definedName name="nem" localSheetId="53">#REF!</definedName>
    <definedName name="nem" localSheetId="37">#REF!</definedName>
    <definedName name="nem" localSheetId="7">#REF!</definedName>
    <definedName name="nem" localSheetId="8">#REF!</definedName>
    <definedName name="nem" localSheetId="6">#REF!</definedName>
    <definedName name="nem" localSheetId="9">#REF!</definedName>
    <definedName name="nem" localSheetId="34">#REF!</definedName>
    <definedName name="nem">#REF!</definedName>
    <definedName name="New_BU_Q3" localSheetId="18">#REF!</definedName>
    <definedName name="New_BU_Q3" localSheetId="12">#REF!</definedName>
    <definedName name="New_BU_Q3" localSheetId="33">#REF!</definedName>
    <definedName name="New_BU_Q3" localSheetId="32">#REF!</definedName>
    <definedName name="New_BU_Q3" localSheetId="35">#REF!</definedName>
    <definedName name="New_BU_Q3" localSheetId="36">#REF!</definedName>
    <definedName name="New_BU_Q3" localSheetId="55">#REF!</definedName>
    <definedName name="New_BU_Q3" localSheetId="4">#REF!</definedName>
    <definedName name="New_BU_Q3" localSheetId="16">#REF!</definedName>
    <definedName name="New_BU_Q3" localSheetId="29">#REF!</definedName>
    <definedName name="New_BU_Q3" localSheetId="53">#REF!</definedName>
    <definedName name="New_BU_Q3" localSheetId="37">#REF!</definedName>
    <definedName name="New_BU_Q3" localSheetId="7">#REF!</definedName>
    <definedName name="New_BU_Q3" localSheetId="8">#REF!</definedName>
    <definedName name="New_BU_Q3" localSheetId="6">#REF!</definedName>
    <definedName name="New_BU_Q3" localSheetId="9">#REF!</definedName>
    <definedName name="New_BU_Q3" localSheetId="34">#REF!</definedName>
    <definedName name="New_BU_Q3">#REF!</definedName>
    <definedName name="NO_EURO_V" localSheetId="39">[57]Sheet1!$C$14</definedName>
    <definedName name="NO_EURO_V" localSheetId="33">[57]Sheet1!$C$14</definedName>
    <definedName name="NO_EURO_V" localSheetId="32">[57]Sheet1!$C$14</definedName>
    <definedName name="NO_EURO_V" localSheetId="52">[57]Sheet1!$C$14</definedName>
    <definedName name="NO_EURO_V" localSheetId="35">[57]Sheet1!$C$14</definedName>
    <definedName name="NO_EURO_V" localSheetId="36">[58]Sheet1!$C$14</definedName>
    <definedName name="NO_EURO_V" localSheetId="55">[59]Sheet1!$C$14</definedName>
    <definedName name="NO_EURO_V" localSheetId="29">[57]Sheet1!$C$14</definedName>
    <definedName name="NO_EURO_V" localSheetId="53">[60]Sheet1!$C$14</definedName>
    <definedName name="NO_EURO_V" localSheetId="7">[61]Sheet1!$C$14</definedName>
    <definedName name="NO_EURO_V" localSheetId="8">[61]Sheet1!$C$14</definedName>
    <definedName name="NO_EURO_V" localSheetId="6">[61]Sheet1!$C$14</definedName>
    <definedName name="NO_EURO_V" localSheetId="34">[57]Sheet1!$C$14</definedName>
    <definedName name="NO_EURO_V">[62]Sheet1!$C$14</definedName>
    <definedName name="NO_NOK_V" localSheetId="39">[51]Sheet1!$C$22</definedName>
    <definedName name="NO_NOK_V" localSheetId="33">[51]Sheet1!$C$22</definedName>
    <definedName name="NO_NOK_V" localSheetId="32">[51]Sheet1!$C$22</definedName>
    <definedName name="NO_NOK_V" localSheetId="52">[51]Sheet1!$C$22</definedName>
    <definedName name="NO_NOK_V" localSheetId="35">[51]Sheet1!$C$22</definedName>
    <definedName name="NO_NOK_V" localSheetId="36">[52]Sheet1!$C$22</definedName>
    <definedName name="NO_NOK_V" localSheetId="55">[53]Sheet1!$C$22</definedName>
    <definedName name="NO_NOK_V" localSheetId="29">[51]Sheet1!$C$22</definedName>
    <definedName name="NO_NOK_V" localSheetId="53">[54]Sheet1!$C$22</definedName>
    <definedName name="NO_NOK_V" localSheetId="7">[55]Sheet1!$C$22</definedName>
    <definedName name="NO_NOK_V" localSheetId="8">[55]Sheet1!$C$22</definedName>
    <definedName name="NO_NOK_V" localSheetId="6">[55]Sheet1!$C$22</definedName>
    <definedName name="NO_NOK_V" localSheetId="34">[51]Sheet1!$C$22</definedName>
    <definedName name="NO_NOK_V">[56]Sheet1!$C$22</definedName>
    <definedName name="NOK_1.kv." localSheetId="39">#REF!</definedName>
    <definedName name="NOK_1.kv." localSheetId="18">#REF!</definedName>
    <definedName name="NOK_1.kv." localSheetId="12">#REF!</definedName>
    <definedName name="NOK_1.kv." localSheetId="33">#REF!</definedName>
    <definedName name="NOK_1.kv." localSheetId="32">#REF!</definedName>
    <definedName name="NOK_1.kv." localSheetId="52">#REF!</definedName>
    <definedName name="NOK_1.kv." localSheetId="35">#REF!</definedName>
    <definedName name="NOK_1.kv." localSheetId="36">#REF!</definedName>
    <definedName name="NOK_1.kv." localSheetId="55">#REF!</definedName>
    <definedName name="NOK_1.kv." localSheetId="4">#REF!</definedName>
    <definedName name="NOK_1.kv." localSheetId="16">#REF!</definedName>
    <definedName name="NOK_1.kv." localSheetId="29">#REF!</definedName>
    <definedName name="NOK_1.kv." localSheetId="53">#REF!</definedName>
    <definedName name="NOK_1.kv." localSheetId="37">#REF!</definedName>
    <definedName name="NOK_1.kv." localSheetId="7">#REF!</definedName>
    <definedName name="NOK_1.kv." localSheetId="8">#REF!</definedName>
    <definedName name="NOK_1.kv." localSheetId="6">#REF!</definedName>
    <definedName name="NOK_1.kv." localSheetId="9">#REF!</definedName>
    <definedName name="NOK_1.kv." localSheetId="34">#REF!</definedName>
    <definedName name="NOK_1.kv.">#REF!</definedName>
    <definedName name="NOK_2.kv." localSheetId="39">#REF!</definedName>
    <definedName name="NOK_2.kv." localSheetId="18">#REF!</definedName>
    <definedName name="NOK_2.kv." localSheetId="12">#REF!</definedName>
    <definedName name="NOK_2.kv." localSheetId="33">#REF!</definedName>
    <definedName name="NOK_2.kv." localSheetId="32">#REF!</definedName>
    <definedName name="NOK_2.kv." localSheetId="52">#REF!</definedName>
    <definedName name="NOK_2.kv." localSheetId="35">#REF!</definedName>
    <definedName name="NOK_2.kv." localSheetId="36">#REF!</definedName>
    <definedName name="NOK_2.kv." localSheetId="55">#REF!</definedName>
    <definedName name="NOK_2.kv." localSheetId="4">#REF!</definedName>
    <definedName name="NOK_2.kv." localSheetId="16">#REF!</definedName>
    <definedName name="NOK_2.kv." localSheetId="29">#REF!</definedName>
    <definedName name="NOK_2.kv." localSheetId="53">#REF!</definedName>
    <definedName name="NOK_2.kv." localSheetId="37">#REF!</definedName>
    <definedName name="NOK_2.kv." localSheetId="7">#REF!</definedName>
    <definedName name="NOK_2.kv." localSheetId="8">#REF!</definedName>
    <definedName name="NOK_2.kv." localSheetId="6">#REF!</definedName>
    <definedName name="NOK_2.kv." localSheetId="9">#REF!</definedName>
    <definedName name="NOK_2.kv." localSheetId="34">#REF!</definedName>
    <definedName name="NOK_2.kv.">#REF!</definedName>
    <definedName name="NOK_3.kv." localSheetId="39">#REF!</definedName>
    <definedName name="NOK_3.kv." localSheetId="18">#REF!</definedName>
    <definedName name="NOK_3.kv." localSheetId="12">#REF!</definedName>
    <definedName name="NOK_3.kv." localSheetId="33">#REF!</definedName>
    <definedName name="NOK_3.kv." localSheetId="32">#REF!</definedName>
    <definedName name="NOK_3.kv." localSheetId="52">#REF!</definedName>
    <definedName name="NOK_3.kv." localSheetId="35">#REF!</definedName>
    <definedName name="NOK_3.kv." localSheetId="36">#REF!</definedName>
    <definedName name="NOK_3.kv." localSheetId="55">#REF!</definedName>
    <definedName name="NOK_3.kv." localSheetId="4">#REF!</definedName>
    <definedName name="NOK_3.kv." localSheetId="16">#REF!</definedName>
    <definedName name="NOK_3.kv." localSheetId="29">#REF!</definedName>
    <definedName name="NOK_3.kv." localSheetId="53">#REF!</definedName>
    <definedName name="NOK_3.kv." localSheetId="37">#REF!</definedName>
    <definedName name="NOK_3.kv." localSheetId="7">#REF!</definedName>
    <definedName name="NOK_3.kv." localSheetId="8">#REF!</definedName>
    <definedName name="NOK_3.kv." localSheetId="6">#REF!</definedName>
    <definedName name="NOK_3.kv." localSheetId="9">#REF!</definedName>
    <definedName name="NOK_3.kv." localSheetId="34">#REF!</definedName>
    <definedName name="NOK_3.kv.">#REF!</definedName>
    <definedName name="NOK_30.06." localSheetId="39">#REF!</definedName>
    <definedName name="NOK_30.06." localSheetId="18">#REF!</definedName>
    <definedName name="NOK_30.06." localSheetId="12">#REF!</definedName>
    <definedName name="NOK_30.06." localSheetId="33">#REF!</definedName>
    <definedName name="NOK_30.06." localSheetId="32">#REF!</definedName>
    <definedName name="NOK_30.06." localSheetId="52">#REF!</definedName>
    <definedName name="NOK_30.06." localSheetId="35">#REF!</definedName>
    <definedName name="NOK_30.06." localSheetId="36">#REF!</definedName>
    <definedName name="NOK_30.06." localSheetId="55">#REF!</definedName>
    <definedName name="NOK_30.06." localSheetId="4">#REF!</definedName>
    <definedName name="NOK_30.06." localSheetId="16">#REF!</definedName>
    <definedName name="NOK_30.06." localSheetId="29">#REF!</definedName>
    <definedName name="NOK_30.06." localSheetId="53">#REF!</definedName>
    <definedName name="NOK_30.06." localSheetId="37">#REF!</definedName>
    <definedName name="NOK_30.06." localSheetId="7">#REF!</definedName>
    <definedName name="NOK_30.06." localSheetId="8">#REF!</definedName>
    <definedName name="NOK_30.06." localSheetId="6">#REF!</definedName>
    <definedName name="NOK_30.06." localSheetId="9">#REF!</definedName>
    <definedName name="NOK_30.06." localSheetId="34">#REF!</definedName>
    <definedName name="NOK_30.06.">#REF!</definedName>
    <definedName name="NOK_30.09." localSheetId="39">#REF!</definedName>
    <definedName name="NOK_30.09." localSheetId="18">#REF!</definedName>
    <definedName name="NOK_30.09." localSheetId="12">#REF!</definedName>
    <definedName name="NOK_30.09." localSheetId="33">#REF!</definedName>
    <definedName name="NOK_30.09." localSheetId="32">#REF!</definedName>
    <definedName name="NOK_30.09." localSheetId="52">#REF!</definedName>
    <definedName name="NOK_30.09." localSheetId="35">#REF!</definedName>
    <definedName name="NOK_30.09." localSheetId="36">#REF!</definedName>
    <definedName name="NOK_30.09." localSheetId="55">#REF!</definedName>
    <definedName name="NOK_30.09." localSheetId="4">#REF!</definedName>
    <definedName name="NOK_30.09." localSheetId="16">#REF!</definedName>
    <definedName name="NOK_30.09." localSheetId="29">#REF!</definedName>
    <definedName name="NOK_30.09." localSheetId="53">#REF!</definedName>
    <definedName name="NOK_30.09." localSheetId="37">#REF!</definedName>
    <definedName name="NOK_30.09." localSheetId="7">#REF!</definedName>
    <definedName name="NOK_30.09." localSheetId="8">#REF!</definedName>
    <definedName name="NOK_30.09." localSheetId="6">#REF!</definedName>
    <definedName name="NOK_30.09." localSheetId="9">#REF!</definedName>
    <definedName name="NOK_30.09." localSheetId="34">#REF!</definedName>
    <definedName name="NOK_30.09.">#REF!</definedName>
    <definedName name="NOK_31.03." localSheetId="39">#REF!</definedName>
    <definedName name="NOK_31.03." localSheetId="18">#REF!</definedName>
    <definedName name="NOK_31.03." localSheetId="12">#REF!</definedName>
    <definedName name="NOK_31.03." localSheetId="33">#REF!</definedName>
    <definedName name="NOK_31.03." localSheetId="32">#REF!</definedName>
    <definedName name="NOK_31.03." localSheetId="52">#REF!</definedName>
    <definedName name="NOK_31.03." localSheetId="35">#REF!</definedName>
    <definedName name="NOK_31.03." localSheetId="36">#REF!</definedName>
    <definedName name="NOK_31.03." localSheetId="55">#REF!</definedName>
    <definedName name="NOK_31.03." localSheetId="4">#REF!</definedName>
    <definedName name="NOK_31.03." localSheetId="16">#REF!</definedName>
    <definedName name="NOK_31.03." localSheetId="29">#REF!</definedName>
    <definedName name="NOK_31.03." localSheetId="53">#REF!</definedName>
    <definedName name="NOK_31.03." localSheetId="37">#REF!</definedName>
    <definedName name="NOK_31.03." localSheetId="7">#REF!</definedName>
    <definedName name="NOK_31.03." localSheetId="8">#REF!</definedName>
    <definedName name="NOK_31.03." localSheetId="6">#REF!</definedName>
    <definedName name="NOK_31.03." localSheetId="9">#REF!</definedName>
    <definedName name="NOK_31.03." localSheetId="34">#REF!</definedName>
    <definedName name="NOK_31.03.">#REF!</definedName>
    <definedName name="NOK_4.kv." localSheetId="39">#REF!</definedName>
    <definedName name="NOK_4.kv." localSheetId="18">#REF!</definedName>
    <definedName name="NOK_4.kv." localSheetId="12">#REF!</definedName>
    <definedName name="NOK_4.kv." localSheetId="33">#REF!</definedName>
    <definedName name="NOK_4.kv." localSheetId="32">#REF!</definedName>
    <definedName name="NOK_4.kv." localSheetId="52">#REF!</definedName>
    <definedName name="NOK_4.kv." localSheetId="35">#REF!</definedName>
    <definedName name="NOK_4.kv." localSheetId="36">#REF!</definedName>
    <definedName name="NOK_4.kv." localSheetId="55">#REF!</definedName>
    <definedName name="NOK_4.kv." localSheetId="4">#REF!</definedName>
    <definedName name="NOK_4.kv." localSheetId="16">#REF!</definedName>
    <definedName name="NOK_4.kv." localSheetId="29">#REF!</definedName>
    <definedName name="NOK_4.kv." localSheetId="53">#REF!</definedName>
    <definedName name="NOK_4.kv." localSheetId="37">#REF!</definedName>
    <definedName name="NOK_4.kv." localSheetId="7">#REF!</definedName>
    <definedName name="NOK_4.kv." localSheetId="8">#REF!</definedName>
    <definedName name="NOK_4.kv." localSheetId="6">#REF!</definedName>
    <definedName name="NOK_4.kv." localSheetId="9">#REF!</definedName>
    <definedName name="NOK_4.kv." localSheetId="34">#REF!</definedName>
    <definedName name="NOK_4.kv.">#REF!</definedName>
    <definedName name="NOK_Primo" localSheetId="39">#REF!</definedName>
    <definedName name="NOK_Primo" localSheetId="18">#REF!</definedName>
    <definedName name="NOK_Primo" localSheetId="12">#REF!</definedName>
    <definedName name="NOK_Primo" localSheetId="33">#REF!</definedName>
    <definedName name="NOK_Primo" localSheetId="32">#REF!</definedName>
    <definedName name="NOK_Primo" localSheetId="52">#REF!</definedName>
    <definedName name="NOK_Primo" localSheetId="35">#REF!</definedName>
    <definedName name="NOK_Primo" localSheetId="36">#REF!</definedName>
    <definedName name="NOK_Primo" localSheetId="55">#REF!</definedName>
    <definedName name="NOK_Primo" localSheetId="4">#REF!</definedName>
    <definedName name="NOK_Primo" localSheetId="16">#REF!</definedName>
    <definedName name="NOK_Primo" localSheetId="29">#REF!</definedName>
    <definedName name="NOK_Primo" localSheetId="53">#REF!</definedName>
    <definedName name="NOK_Primo" localSheetId="37">#REF!</definedName>
    <definedName name="NOK_Primo" localSheetId="7">#REF!</definedName>
    <definedName name="NOK_Primo" localSheetId="8">#REF!</definedName>
    <definedName name="NOK_Primo" localSheetId="6">#REF!</definedName>
    <definedName name="NOK_Primo" localSheetId="9">#REF!</definedName>
    <definedName name="NOK_Primo" localSheetId="34">#REF!</definedName>
    <definedName name="NOK_Primo">#REF!</definedName>
    <definedName name="NOK_Ultimo" localSheetId="39">#REF!</definedName>
    <definedName name="NOK_Ultimo" localSheetId="18">#REF!</definedName>
    <definedName name="NOK_Ultimo" localSheetId="12">#REF!</definedName>
    <definedName name="NOK_Ultimo" localSheetId="33">#REF!</definedName>
    <definedName name="NOK_Ultimo" localSheetId="32">#REF!</definedName>
    <definedName name="NOK_Ultimo" localSheetId="52">#REF!</definedName>
    <definedName name="NOK_Ultimo" localSheetId="35">#REF!</definedName>
    <definedName name="NOK_Ultimo" localSheetId="36">#REF!</definedName>
    <definedName name="NOK_Ultimo" localSheetId="55">#REF!</definedName>
    <definedName name="NOK_Ultimo" localSheetId="4">#REF!</definedName>
    <definedName name="NOK_Ultimo" localSheetId="16">#REF!</definedName>
    <definedName name="NOK_Ultimo" localSheetId="29">#REF!</definedName>
    <definedName name="NOK_Ultimo" localSheetId="53">#REF!</definedName>
    <definedName name="NOK_Ultimo" localSheetId="37">#REF!</definedName>
    <definedName name="NOK_Ultimo" localSheetId="7">#REF!</definedName>
    <definedName name="NOK_Ultimo" localSheetId="8">#REF!</definedName>
    <definedName name="NOK_Ultimo" localSheetId="6">#REF!</definedName>
    <definedName name="NOK_Ultimo" localSheetId="9">#REF!</definedName>
    <definedName name="NOK_Ultimo" localSheetId="34">#REF!</definedName>
    <definedName name="NOK_Ultimo">#REF!</definedName>
    <definedName name="NokLastYear" localSheetId="39">[38]Valutakurser!$E$7</definedName>
    <definedName name="NokLastYear" localSheetId="33">[38]Valutakurser!$E$7</definedName>
    <definedName name="NokLastYear" localSheetId="32">[38]Valutakurser!$E$7</definedName>
    <definedName name="NokLastYear" localSheetId="52">[38]Valutakurser!$E$7</definedName>
    <definedName name="NokLastYear" localSheetId="35">[38]Valutakurser!$E$7</definedName>
    <definedName name="NokLastYear" localSheetId="36">[39]Valutakurser!$E$7</definedName>
    <definedName name="NokLastYear" localSheetId="55">[40]Valutakurser!$E$7</definedName>
    <definedName name="NokLastYear" localSheetId="29">[38]Valutakurser!$E$7</definedName>
    <definedName name="NokLastYear" localSheetId="53">[41]Valutakurser!$E$7</definedName>
    <definedName name="NokLastYear" localSheetId="7">[42]Valutakurser!$E$7</definedName>
    <definedName name="NokLastYear" localSheetId="8">[42]Valutakurser!$E$7</definedName>
    <definedName name="NokLastYear" localSheetId="6">[42]Valutakurser!$E$7</definedName>
    <definedName name="NokLastYear" localSheetId="34">[38]Valutakurser!$E$7</definedName>
    <definedName name="NokLastYear">[43]Valutakurser!$E$7</definedName>
    <definedName name="Nordea_Estonia" localSheetId="39">#REF!</definedName>
    <definedName name="Nordea_Estonia" localSheetId="18">#REF!</definedName>
    <definedName name="Nordea_Estonia" localSheetId="12">#REF!</definedName>
    <definedName name="Nordea_Estonia" localSheetId="33">#REF!</definedName>
    <definedName name="Nordea_Estonia" localSheetId="32">#REF!</definedName>
    <definedName name="Nordea_Estonia" localSheetId="52">#REF!</definedName>
    <definedName name="Nordea_Estonia" localSheetId="35">#REF!</definedName>
    <definedName name="Nordea_Estonia" localSheetId="36">#REF!</definedName>
    <definedName name="Nordea_Estonia" localSheetId="55">#REF!</definedName>
    <definedName name="Nordea_Estonia" localSheetId="4">#REF!</definedName>
    <definedName name="Nordea_Estonia" localSheetId="16">#REF!</definedName>
    <definedName name="Nordea_Estonia" localSheetId="29">#REF!</definedName>
    <definedName name="Nordea_Estonia" localSheetId="53">#REF!</definedName>
    <definedName name="Nordea_Estonia" localSheetId="37">#REF!</definedName>
    <definedName name="Nordea_Estonia" localSheetId="7">#REF!</definedName>
    <definedName name="Nordea_Estonia" localSheetId="8">#REF!</definedName>
    <definedName name="Nordea_Estonia" localSheetId="6">#REF!</definedName>
    <definedName name="Nordea_Estonia" localSheetId="9">#REF!</definedName>
    <definedName name="Nordea_Estonia" localSheetId="34">#REF!</definedName>
    <definedName name="Nordea_Estonia">#REF!</definedName>
    <definedName name="Nordea_IOM" localSheetId="39">#REF!</definedName>
    <definedName name="Nordea_IOM" localSheetId="18">#REF!</definedName>
    <definedName name="Nordea_IOM" localSheetId="12">#REF!</definedName>
    <definedName name="Nordea_IOM" localSheetId="33">#REF!</definedName>
    <definedName name="Nordea_IOM" localSheetId="32">#REF!</definedName>
    <definedName name="Nordea_IOM" localSheetId="52">#REF!</definedName>
    <definedName name="Nordea_IOM" localSheetId="35">#REF!</definedName>
    <definedName name="Nordea_IOM" localSheetId="36">#REF!</definedName>
    <definedName name="Nordea_IOM" localSheetId="55">#REF!</definedName>
    <definedName name="Nordea_IOM" localSheetId="4">#REF!</definedName>
    <definedName name="Nordea_IOM" localSheetId="16">#REF!</definedName>
    <definedName name="Nordea_IOM" localSheetId="29">#REF!</definedName>
    <definedName name="Nordea_IOM" localSheetId="53">#REF!</definedName>
    <definedName name="Nordea_IOM" localSheetId="37">#REF!</definedName>
    <definedName name="Nordea_IOM" localSheetId="7">#REF!</definedName>
    <definedName name="Nordea_IOM" localSheetId="8">#REF!</definedName>
    <definedName name="Nordea_IOM" localSheetId="6">#REF!</definedName>
    <definedName name="Nordea_IOM" localSheetId="9">#REF!</definedName>
    <definedName name="Nordea_IOM" localSheetId="34">#REF!</definedName>
    <definedName name="Nordea_IOM">#REF!</definedName>
    <definedName name="Nordea_Latvia" localSheetId="39">#REF!</definedName>
    <definedName name="Nordea_Latvia" localSheetId="18">#REF!</definedName>
    <definedName name="Nordea_Latvia" localSheetId="12">#REF!</definedName>
    <definedName name="Nordea_Latvia" localSheetId="33">#REF!</definedName>
    <definedName name="Nordea_Latvia" localSheetId="32">#REF!</definedName>
    <definedName name="Nordea_Latvia" localSheetId="52">#REF!</definedName>
    <definedName name="Nordea_Latvia" localSheetId="35">#REF!</definedName>
    <definedName name="Nordea_Latvia" localSheetId="36">#REF!</definedName>
    <definedName name="Nordea_Latvia" localSheetId="55">#REF!</definedName>
    <definedName name="Nordea_Latvia" localSheetId="4">#REF!</definedName>
    <definedName name="Nordea_Latvia" localSheetId="16">#REF!</definedName>
    <definedName name="Nordea_Latvia" localSheetId="29">#REF!</definedName>
    <definedName name="Nordea_Latvia" localSheetId="53">#REF!</definedName>
    <definedName name="Nordea_Latvia" localSheetId="37">#REF!</definedName>
    <definedName name="Nordea_Latvia" localSheetId="7">#REF!</definedName>
    <definedName name="Nordea_Latvia" localSheetId="8">#REF!</definedName>
    <definedName name="Nordea_Latvia" localSheetId="6">#REF!</definedName>
    <definedName name="Nordea_Latvia" localSheetId="9">#REF!</definedName>
    <definedName name="Nordea_Latvia" localSheetId="34">#REF!</definedName>
    <definedName name="Nordea_Latvia">#REF!</definedName>
    <definedName name="Nordea_life_Ass_LTD_Finland" localSheetId="39">#REF!</definedName>
    <definedName name="Nordea_life_Ass_LTD_Finland" localSheetId="18">#REF!</definedName>
    <definedName name="Nordea_life_Ass_LTD_Finland" localSheetId="12">#REF!</definedName>
    <definedName name="Nordea_life_Ass_LTD_Finland" localSheetId="33">#REF!</definedName>
    <definedName name="Nordea_life_Ass_LTD_Finland" localSheetId="32">#REF!</definedName>
    <definedName name="Nordea_life_Ass_LTD_Finland" localSheetId="52">#REF!</definedName>
    <definedName name="Nordea_life_Ass_LTD_Finland" localSheetId="35">#REF!</definedName>
    <definedName name="Nordea_life_Ass_LTD_Finland" localSheetId="36">#REF!</definedName>
    <definedName name="Nordea_life_Ass_LTD_Finland" localSheetId="55">#REF!</definedName>
    <definedName name="Nordea_life_Ass_LTD_Finland" localSheetId="4">#REF!</definedName>
    <definedName name="Nordea_life_Ass_LTD_Finland" localSheetId="16">#REF!</definedName>
    <definedName name="Nordea_life_Ass_LTD_Finland" localSheetId="29">#REF!</definedName>
    <definedName name="Nordea_life_Ass_LTD_Finland" localSheetId="53">#REF!</definedName>
    <definedName name="Nordea_life_Ass_LTD_Finland" localSheetId="37">#REF!</definedName>
    <definedName name="Nordea_life_Ass_LTD_Finland" localSheetId="7">#REF!</definedName>
    <definedName name="Nordea_life_Ass_LTD_Finland" localSheetId="8">#REF!</definedName>
    <definedName name="Nordea_life_Ass_LTD_Finland" localSheetId="6">#REF!</definedName>
    <definedName name="Nordea_life_Ass_LTD_Finland" localSheetId="9">#REF!</definedName>
    <definedName name="Nordea_life_Ass_LTD_Finland" localSheetId="34">#REF!</definedName>
    <definedName name="Nordea_life_Ass_LTD_Finland">#REF!</definedName>
    <definedName name="Nordea_life_Ass_LTD_Sverige" localSheetId="39">#REF!</definedName>
    <definedName name="Nordea_life_Ass_LTD_Sverige" localSheetId="18">#REF!</definedName>
    <definedName name="Nordea_life_Ass_LTD_Sverige" localSheetId="12">#REF!</definedName>
    <definedName name="Nordea_life_Ass_LTD_Sverige" localSheetId="33">#REF!</definedName>
    <definedName name="Nordea_life_Ass_LTD_Sverige" localSheetId="32">#REF!</definedName>
    <definedName name="Nordea_life_Ass_LTD_Sverige" localSheetId="52">#REF!</definedName>
    <definedName name="Nordea_life_Ass_LTD_Sverige" localSheetId="35">#REF!</definedName>
    <definedName name="Nordea_life_Ass_LTD_Sverige" localSheetId="36">#REF!</definedName>
    <definedName name="Nordea_life_Ass_LTD_Sverige" localSheetId="55">#REF!</definedName>
    <definedName name="Nordea_life_Ass_LTD_Sverige" localSheetId="4">#REF!</definedName>
    <definedName name="Nordea_life_Ass_LTD_Sverige" localSheetId="16">#REF!</definedName>
    <definedName name="Nordea_life_Ass_LTD_Sverige" localSheetId="29">#REF!</definedName>
    <definedName name="Nordea_life_Ass_LTD_Sverige" localSheetId="53">#REF!</definedName>
    <definedName name="Nordea_life_Ass_LTD_Sverige" localSheetId="37">#REF!</definedName>
    <definedName name="Nordea_life_Ass_LTD_Sverige" localSheetId="7">#REF!</definedName>
    <definedName name="Nordea_life_Ass_LTD_Sverige" localSheetId="8">#REF!</definedName>
    <definedName name="Nordea_life_Ass_LTD_Sverige" localSheetId="6">#REF!</definedName>
    <definedName name="Nordea_life_Ass_LTD_Sverige" localSheetId="9">#REF!</definedName>
    <definedName name="Nordea_life_Ass_LTD_Sverige" localSheetId="34">#REF!</definedName>
    <definedName name="Nordea_life_Ass_LTD_Sverige">#REF!</definedName>
    <definedName name="Nordea_life_I" localSheetId="39">#REF!</definedName>
    <definedName name="Nordea_life_I" localSheetId="18">#REF!</definedName>
    <definedName name="Nordea_life_I" localSheetId="12">#REF!</definedName>
    <definedName name="Nordea_life_I" localSheetId="33">#REF!</definedName>
    <definedName name="Nordea_life_I" localSheetId="32">#REF!</definedName>
    <definedName name="Nordea_life_I" localSheetId="52">#REF!</definedName>
    <definedName name="Nordea_life_I" localSheetId="35">#REF!</definedName>
    <definedName name="Nordea_life_I" localSheetId="36">#REF!</definedName>
    <definedName name="Nordea_life_I" localSheetId="55">#REF!</definedName>
    <definedName name="Nordea_life_I" localSheetId="4">#REF!</definedName>
    <definedName name="Nordea_life_I" localSheetId="16">#REF!</definedName>
    <definedName name="Nordea_life_I" localSheetId="29">#REF!</definedName>
    <definedName name="Nordea_life_I" localSheetId="53">#REF!</definedName>
    <definedName name="Nordea_life_I" localSheetId="37">#REF!</definedName>
    <definedName name="Nordea_life_I" localSheetId="7">#REF!</definedName>
    <definedName name="Nordea_life_I" localSheetId="8">#REF!</definedName>
    <definedName name="Nordea_life_I" localSheetId="6">#REF!</definedName>
    <definedName name="Nordea_life_I" localSheetId="9">#REF!</definedName>
    <definedName name="Nordea_life_I" localSheetId="34">#REF!</definedName>
    <definedName name="Nordea_life_I">#REF!</definedName>
    <definedName name="Nordea_life_II" localSheetId="39">#REF!</definedName>
    <definedName name="Nordea_life_II" localSheetId="18">#REF!</definedName>
    <definedName name="Nordea_life_II" localSheetId="12">#REF!</definedName>
    <definedName name="Nordea_life_II" localSheetId="33">#REF!</definedName>
    <definedName name="Nordea_life_II" localSheetId="32">#REF!</definedName>
    <definedName name="Nordea_life_II" localSheetId="52">#REF!</definedName>
    <definedName name="Nordea_life_II" localSheetId="35">#REF!</definedName>
    <definedName name="Nordea_life_II" localSheetId="36">#REF!</definedName>
    <definedName name="Nordea_life_II" localSheetId="55">#REF!</definedName>
    <definedName name="Nordea_life_II" localSheetId="4">#REF!</definedName>
    <definedName name="Nordea_life_II" localSheetId="16">#REF!</definedName>
    <definedName name="Nordea_life_II" localSheetId="29">#REF!</definedName>
    <definedName name="Nordea_life_II" localSheetId="53">#REF!</definedName>
    <definedName name="Nordea_life_II" localSheetId="37">#REF!</definedName>
    <definedName name="Nordea_life_II" localSheetId="7">#REF!</definedName>
    <definedName name="Nordea_life_II" localSheetId="8">#REF!</definedName>
    <definedName name="Nordea_life_II" localSheetId="6">#REF!</definedName>
    <definedName name="Nordea_life_II" localSheetId="9">#REF!</definedName>
    <definedName name="Nordea_life_II" localSheetId="34">#REF!</definedName>
    <definedName name="Nordea_life_II">#REF!</definedName>
    <definedName name="Nordea_Lux" localSheetId="39">#REF!</definedName>
    <definedName name="Nordea_Lux" localSheetId="18">#REF!</definedName>
    <definedName name="Nordea_Lux" localSheetId="12">#REF!</definedName>
    <definedName name="Nordea_Lux" localSheetId="33">#REF!</definedName>
    <definedName name="Nordea_Lux" localSheetId="32">#REF!</definedName>
    <definedName name="Nordea_Lux" localSheetId="52">#REF!</definedName>
    <definedName name="Nordea_Lux" localSheetId="35">#REF!</definedName>
    <definedName name="Nordea_Lux" localSheetId="36">#REF!</definedName>
    <definedName name="Nordea_Lux" localSheetId="55">#REF!</definedName>
    <definedName name="Nordea_Lux" localSheetId="4">#REF!</definedName>
    <definedName name="Nordea_Lux" localSheetId="16">#REF!</definedName>
    <definedName name="Nordea_Lux" localSheetId="29">#REF!</definedName>
    <definedName name="Nordea_Lux" localSheetId="53">#REF!</definedName>
    <definedName name="Nordea_Lux" localSheetId="37">#REF!</definedName>
    <definedName name="Nordea_Lux" localSheetId="7">#REF!</definedName>
    <definedName name="Nordea_Lux" localSheetId="8">#REF!</definedName>
    <definedName name="Nordea_Lux" localSheetId="6">#REF!</definedName>
    <definedName name="Nordea_Lux" localSheetId="9">#REF!</definedName>
    <definedName name="Nordea_Lux" localSheetId="34">#REF!</definedName>
    <definedName name="Nordea_Lux">#REF!</definedName>
    <definedName name="Nordea_Pension" localSheetId="39">#REF!</definedName>
    <definedName name="Nordea_Pension" localSheetId="18">#REF!</definedName>
    <definedName name="Nordea_Pension" localSheetId="12">#REF!</definedName>
    <definedName name="Nordea_Pension" localSheetId="33">#REF!</definedName>
    <definedName name="Nordea_Pension" localSheetId="32">#REF!</definedName>
    <definedName name="Nordea_Pension" localSheetId="52">#REF!</definedName>
    <definedName name="Nordea_Pension" localSheetId="35">#REF!</definedName>
    <definedName name="Nordea_Pension" localSheetId="36">#REF!</definedName>
    <definedName name="Nordea_Pension" localSheetId="55">#REF!</definedName>
    <definedName name="Nordea_Pension" localSheetId="4">#REF!</definedName>
    <definedName name="Nordea_Pension" localSheetId="16">#REF!</definedName>
    <definedName name="Nordea_Pension" localSheetId="29">#REF!</definedName>
    <definedName name="Nordea_Pension" localSheetId="53">#REF!</definedName>
    <definedName name="Nordea_Pension" localSheetId="37">#REF!</definedName>
    <definedName name="Nordea_Pension" localSheetId="7">#REF!</definedName>
    <definedName name="Nordea_Pension" localSheetId="8">#REF!</definedName>
    <definedName name="Nordea_Pension" localSheetId="6">#REF!</definedName>
    <definedName name="Nordea_Pension" localSheetId="9">#REF!</definedName>
    <definedName name="Nordea_Pension" localSheetId="34">#REF!</definedName>
    <definedName name="Nordea_Pension">#REF!</definedName>
    <definedName name="Nordea_PTE" localSheetId="39">#REF!</definedName>
    <definedName name="Nordea_PTE" localSheetId="18">#REF!</definedName>
    <definedName name="Nordea_PTE" localSheetId="12">#REF!</definedName>
    <definedName name="Nordea_PTE" localSheetId="33">#REF!</definedName>
    <definedName name="Nordea_PTE" localSheetId="32">#REF!</definedName>
    <definedName name="Nordea_PTE" localSheetId="52">#REF!</definedName>
    <definedName name="Nordea_PTE" localSheetId="35">#REF!</definedName>
    <definedName name="Nordea_PTE" localSheetId="36">#REF!</definedName>
    <definedName name="Nordea_PTE" localSheetId="55">#REF!</definedName>
    <definedName name="Nordea_PTE" localSheetId="4">#REF!</definedName>
    <definedName name="Nordea_PTE" localSheetId="16">#REF!</definedName>
    <definedName name="Nordea_PTE" localSheetId="29">#REF!</definedName>
    <definedName name="Nordea_PTE" localSheetId="53">#REF!</definedName>
    <definedName name="Nordea_PTE" localSheetId="37">#REF!</definedName>
    <definedName name="Nordea_PTE" localSheetId="7">#REF!</definedName>
    <definedName name="Nordea_PTE" localSheetId="8">#REF!</definedName>
    <definedName name="Nordea_PTE" localSheetId="6">#REF!</definedName>
    <definedName name="Nordea_PTE" localSheetId="9">#REF!</definedName>
    <definedName name="Nordea_PTE" localSheetId="34">#REF!</definedName>
    <definedName name="Nordea_PTE">#REF!</definedName>
    <definedName name="Nordea_Zycie" localSheetId="39">#REF!</definedName>
    <definedName name="Nordea_Zycie" localSheetId="18">#REF!</definedName>
    <definedName name="Nordea_Zycie" localSheetId="12">#REF!</definedName>
    <definedName name="Nordea_Zycie" localSheetId="33">#REF!</definedName>
    <definedName name="Nordea_Zycie" localSheetId="32">#REF!</definedName>
    <definedName name="Nordea_Zycie" localSheetId="52">#REF!</definedName>
    <definedName name="Nordea_Zycie" localSheetId="35">#REF!</definedName>
    <definedName name="Nordea_Zycie" localSheetId="36">#REF!</definedName>
    <definedName name="Nordea_Zycie" localSheetId="55">#REF!</definedName>
    <definedName name="Nordea_Zycie" localSheetId="4">#REF!</definedName>
    <definedName name="Nordea_Zycie" localSheetId="16">#REF!</definedName>
    <definedName name="Nordea_Zycie" localSheetId="29">#REF!</definedName>
    <definedName name="Nordea_Zycie" localSheetId="53">#REF!</definedName>
    <definedName name="Nordea_Zycie" localSheetId="37">#REF!</definedName>
    <definedName name="Nordea_Zycie" localSheetId="7">#REF!</definedName>
    <definedName name="Nordea_Zycie" localSheetId="8">#REF!</definedName>
    <definedName name="Nordea_Zycie" localSheetId="6">#REF!</definedName>
    <definedName name="Nordea_Zycie" localSheetId="9">#REF!</definedName>
    <definedName name="Nordea_Zycie" localSheetId="34">#REF!</definedName>
    <definedName name="Nordea_Zycie">#REF!</definedName>
    <definedName name="NordeaAB" localSheetId="39">#REF!</definedName>
    <definedName name="NordeaAB" localSheetId="18">#REF!</definedName>
    <definedName name="NordeaAB" localSheetId="12">#REF!</definedName>
    <definedName name="NordeaAB" localSheetId="33">#REF!</definedName>
    <definedName name="NordeaAB" localSheetId="32">#REF!</definedName>
    <definedName name="NordeaAB" localSheetId="52">#REF!</definedName>
    <definedName name="NordeaAB" localSheetId="35">#REF!</definedName>
    <definedName name="NordeaAB" localSheetId="36">#REF!</definedName>
    <definedName name="NordeaAB" localSheetId="55">#REF!</definedName>
    <definedName name="NordeaAB" localSheetId="4">#REF!</definedName>
    <definedName name="NordeaAB" localSheetId="16">#REF!</definedName>
    <definedName name="NordeaAB" localSheetId="29">#REF!</definedName>
    <definedName name="NordeaAB" localSheetId="53">#REF!</definedName>
    <definedName name="NordeaAB" localSheetId="37">#REF!</definedName>
    <definedName name="NordeaAB" localSheetId="7">#REF!</definedName>
    <definedName name="NordeaAB" localSheetId="8">#REF!</definedName>
    <definedName name="NordeaAB" localSheetId="6">#REF!</definedName>
    <definedName name="NordeaAB" localSheetId="9">#REF!</definedName>
    <definedName name="NordeaAB" localSheetId="34">#REF!</definedName>
    <definedName name="NordeaAB">#REF!</definedName>
    <definedName name="Norway" localSheetId="39">[51]Sheet1!$C$19</definedName>
    <definedName name="Norway" localSheetId="33">[51]Sheet1!$C$19</definedName>
    <definedName name="Norway" localSheetId="32">[51]Sheet1!$C$19</definedName>
    <definedName name="Norway" localSheetId="52">[51]Sheet1!$C$19</definedName>
    <definedName name="Norway" localSheetId="35">[51]Sheet1!$C$19</definedName>
    <definedName name="Norway" localSheetId="36">[52]Sheet1!$C$19</definedName>
    <definedName name="Norway" localSheetId="55">[53]Sheet1!$C$19</definedName>
    <definedName name="Norway" localSheetId="29">[51]Sheet1!$C$19</definedName>
    <definedName name="Norway" localSheetId="53">[54]Sheet1!$C$19</definedName>
    <definedName name="Norway" localSheetId="7">[55]Sheet1!$C$19</definedName>
    <definedName name="Norway" localSheetId="8">[55]Sheet1!$C$19</definedName>
    <definedName name="Norway" localSheetId="6">[55]Sheet1!$C$19</definedName>
    <definedName name="Norway" localSheetId="34">[51]Sheet1!$C$19</definedName>
    <definedName name="Norway">[56]Sheet1!$C$19</definedName>
    <definedName name="Note1" localSheetId="39">#REF!</definedName>
    <definedName name="Note1" localSheetId="18">#REF!</definedName>
    <definedName name="Note1" localSheetId="12">#REF!</definedName>
    <definedName name="Note1" localSheetId="33">#REF!</definedName>
    <definedName name="Note1" localSheetId="32">#REF!</definedName>
    <definedName name="Note1" localSheetId="52">#REF!</definedName>
    <definedName name="Note1" localSheetId="35">#REF!</definedName>
    <definedName name="Note1" localSheetId="36">#REF!</definedName>
    <definedName name="Note1" localSheetId="55">#REF!</definedName>
    <definedName name="Note1" localSheetId="4">#REF!</definedName>
    <definedName name="Note1" localSheetId="16">#REF!</definedName>
    <definedName name="Note1" localSheetId="29">#REF!</definedName>
    <definedName name="Note1" localSheetId="53">#REF!</definedName>
    <definedName name="Note1" localSheetId="37">#REF!</definedName>
    <definedName name="Note1" localSheetId="7">#REF!</definedName>
    <definedName name="Note1" localSheetId="8">#REF!</definedName>
    <definedName name="Note1" localSheetId="6">#REF!</definedName>
    <definedName name="Note1" localSheetId="9">#REF!</definedName>
    <definedName name="Note1" localSheetId="34">#REF!</definedName>
    <definedName name="Note1">#REF!</definedName>
    <definedName name="Note2" localSheetId="39">#REF!</definedName>
    <definedName name="Note2" localSheetId="18">#REF!</definedName>
    <definedName name="Note2" localSheetId="12">#REF!</definedName>
    <definedName name="Note2" localSheetId="33">#REF!</definedName>
    <definedName name="Note2" localSheetId="32">#REF!</definedName>
    <definedName name="Note2" localSheetId="52">#REF!</definedName>
    <definedName name="Note2" localSheetId="35">#REF!</definedName>
    <definedName name="Note2" localSheetId="36">#REF!</definedName>
    <definedName name="Note2" localSheetId="55">#REF!</definedName>
    <definedName name="Note2" localSheetId="4">#REF!</definedName>
    <definedName name="Note2" localSheetId="16">#REF!</definedName>
    <definedName name="Note2" localSheetId="29">#REF!</definedName>
    <definedName name="Note2" localSheetId="53">#REF!</definedName>
    <definedName name="Note2" localSheetId="37">#REF!</definedName>
    <definedName name="Note2" localSheetId="7">#REF!</definedName>
    <definedName name="Note2" localSheetId="8">#REF!</definedName>
    <definedName name="Note2" localSheetId="6">#REF!</definedName>
    <definedName name="Note2" localSheetId="9">#REF!</definedName>
    <definedName name="Note2" localSheetId="34">#REF!</definedName>
    <definedName name="Note2">#REF!</definedName>
    <definedName name="Note3" localSheetId="39">#REF!</definedName>
    <definedName name="Note3" localSheetId="18">#REF!</definedName>
    <definedName name="Note3" localSheetId="12">#REF!</definedName>
    <definedName name="Note3" localSheetId="33">#REF!</definedName>
    <definedName name="Note3" localSheetId="32">#REF!</definedName>
    <definedName name="Note3" localSheetId="52">#REF!</definedName>
    <definedName name="Note3" localSheetId="35">#REF!</definedName>
    <definedName name="Note3" localSheetId="36">#REF!</definedName>
    <definedName name="Note3" localSheetId="55">#REF!</definedName>
    <definedName name="Note3" localSheetId="4">#REF!</definedName>
    <definedName name="Note3" localSheetId="16">#REF!</definedName>
    <definedName name="Note3" localSheetId="29">#REF!</definedName>
    <definedName name="Note3" localSheetId="53">#REF!</definedName>
    <definedName name="Note3" localSheetId="37">#REF!</definedName>
    <definedName name="Note3" localSheetId="7">#REF!</definedName>
    <definedName name="Note3" localSheetId="8">#REF!</definedName>
    <definedName name="Note3" localSheetId="6">#REF!</definedName>
    <definedName name="Note3" localSheetId="9">#REF!</definedName>
    <definedName name="Note3" localSheetId="34">#REF!</definedName>
    <definedName name="Note3">#REF!</definedName>
    <definedName name="Note4" localSheetId="39">#REF!</definedName>
    <definedName name="Note4" localSheetId="18">#REF!</definedName>
    <definedName name="Note4" localSheetId="12">#REF!</definedName>
    <definedName name="Note4" localSheetId="33">#REF!</definedName>
    <definedName name="Note4" localSheetId="32">#REF!</definedName>
    <definedName name="Note4" localSheetId="52">#REF!</definedName>
    <definedName name="Note4" localSheetId="35">#REF!</definedName>
    <definedName name="Note4" localSheetId="36">#REF!</definedName>
    <definedName name="Note4" localSheetId="55">#REF!</definedName>
    <definedName name="Note4" localSheetId="4">#REF!</definedName>
    <definedName name="Note4" localSheetId="16">#REF!</definedName>
    <definedName name="Note4" localSheetId="29">#REF!</definedName>
    <definedName name="Note4" localSheetId="53">#REF!</definedName>
    <definedName name="Note4" localSheetId="37">#REF!</definedName>
    <definedName name="Note4" localSheetId="7">#REF!</definedName>
    <definedName name="Note4" localSheetId="8">#REF!</definedName>
    <definedName name="Note4" localSheetId="6">#REF!</definedName>
    <definedName name="Note4" localSheetId="9">#REF!</definedName>
    <definedName name="Note4" localSheetId="34">#REF!</definedName>
    <definedName name="Note4">#REF!</definedName>
    <definedName name="Note4b" localSheetId="39">#REF!</definedName>
    <definedName name="Note4b" localSheetId="18">#REF!</definedName>
    <definedName name="Note4b" localSheetId="12">#REF!</definedName>
    <definedName name="Note4b" localSheetId="33">#REF!</definedName>
    <definedName name="Note4b" localSheetId="32">#REF!</definedName>
    <definedName name="Note4b" localSheetId="52">#REF!</definedName>
    <definedName name="Note4b" localSheetId="35">#REF!</definedName>
    <definedName name="Note4b" localSheetId="36">#REF!</definedName>
    <definedName name="Note4b" localSheetId="55">#REF!</definedName>
    <definedName name="Note4b" localSheetId="4">#REF!</definedName>
    <definedName name="Note4b" localSheetId="16">#REF!</definedName>
    <definedName name="Note4b" localSheetId="29">#REF!</definedName>
    <definedName name="Note4b" localSheetId="53">#REF!</definedName>
    <definedName name="Note4b" localSheetId="37">#REF!</definedName>
    <definedName name="Note4b" localSheetId="7">#REF!</definedName>
    <definedName name="Note4b" localSheetId="8">#REF!</definedName>
    <definedName name="Note4b" localSheetId="6">#REF!</definedName>
    <definedName name="Note4b" localSheetId="9">#REF!</definedName>
    <definedName name="Note4b" localSheetId="34">#REF!</definedName>
    <definedName name="Note4b">#REF!</definedName>
    <definedName name="Note5" localSheetId="39">#REF!</definedName>
    <definedName name="Note5" localSheetId="18">#REF!</definedName>
    <definedName name="Note5" localSheetId="12">#REF!</definedName>
    <definedName name="Note5" localSheetId="33">#REF!</definedName>
    <definedName name="Note5" localSheetId="32">#REF!</definedName>
    <definedName name="Note5" localSheetId="52">#REF!</definedName>
    <definedName name="Note5" localSheetId="35">#REF!</definedName>
    <definedName name="Note5" localSheetId="36">#REF!</definedName>
    <definedName name="Note5" localSheetId="55">#REF!</definedName>
    <definedName name="Note5" localSheetId="4">#REF!</definedName>
    <definedName name="Note5" localSheetId="16">#REF!</definedName>
    <definedName name="Note5" localSheetId="29">#REF!</definedName>
    <definedName name="Note5" localSheetId="53">#REF!</definedName>
    <definedName name="Note5" localSheetId="37">#REF!</definedName>
    <definedName name="Note5" localSheetId="7">#REF!</definedName>
    <definedName name="Note5" localSheetId="8">#REF!</definedName>
    <definedName name="Note5" localSheetId="6">#REF!</definedName>
    <definedName name="Note5" localSheetId="9">#REF!</definedName>
    <definedName name="Note5" localSheetId="34">#REF!</definedName>
    <definedName name="Note5">#REF!</definedName>
    <definedName name="Note6" localSheetId="39">#REF!</definedName>
    <definedName name="Note6" localSheetId="18">#REF!</definedName>
    <definedName name="Note6" localSheetId="12">#REF!</definedName>
    <definedName name="Note6" localSheetId="33">#REF!</definedName>
    <definedName name="Note6" localSheetId="32">#REF!</definedName>
    <definedName name="Note6" localSheetId="52">#REF!</definedName>
    <definedName name="Note6" localSheetId="35">#REF!</definedName>
    <definedName name="Note6" localSheetId="36">#REF!</definedName>
    <definedName name="Note6" localSheetId="55">#REF!</definedName>
    <definedName name="Note6" localSheetId="4">#REF!</definedName>
    <definedName name="Note6" localSheetId="16">#REF!</definedName>
    <definedName name="Note6" localSheetId="29">#REF!</definedName>
    <definedName name="Note6" localSheetId="53">#REF!</definedName>
    <definedName name="Note6" localSheetId="37">#REF!</definedName>
    <definedName name="Note6" localSheetId="7">#REF!</definedName>
    <definedName name="Note6" localSheetId="8">#REF!</definedName>
    <definedName name="Note6" localSheetId="6">#REF!</definedName>
    <definedName name="Note6" localSheetId="9">#REF!</definedName>
    <definedName name="Note6" localSheetId="34">#REF!</definedName>
    <definedName name="Note6">#REF!</definedName>
    <definedName name="Note7" localSheetId="39">#REF!</definedName>
    <definedName name="Note7" localSheetId="18">#REF!</definedName>
    <definedName name="Note7" localSheetId="12">#REF!</definedName>
    <definedName name="Note7" localSheetId="33">#REF!</definedName>
    <definedName name="Note7" localSheetId="32">#REF!</definedName>
    <definedName name="Note7" localSheetId="52">#REF!</definedName>
    <definedName name="Note7" localSheetId="35">#REF!</definedName>
    <definedName name="Note7" localSheetId="36">#REF!</definedName>
    <definedName name="Note7" localSheetId="55">#REF!</definedName>
    <definedName name="Note7" localSheetId="4">#REF!</definedName>
    <definedName name="Note7" localSheetId="16">#REF!</definedName>
    <definedName name="Note7" localSheetId="29">#REF!</definedName>
    <definedName name="Note7" localSheetId="53">#REF!</definedName>
    <definedName name="Note7" localSheetId="37">#REF!</definedName>
    <definedName name="Note7" localSheetId="7">#REF!</definedName>
    <definedName name="Note7" localSheetId="8">#REF!</definedName>
    <definedName name="Note7" localSheetId="6">#REF!</definedName>
    <definedName name="Note7" localSheetId="9">#REF!</definedName>
    <definedName name="Note7" localSheetId="34">#REF!</definedName>
    <definedName name="Note7">#REF!</definedName>
    <definedName name="now" localSheetId="39">'[45]Raw Data Sheet'!$A$37</definedName>
    <definedName name="now" localSheetId="33">'[45]Raw Data Sheet'!$A$37</definedName>
    <definedName name="now" localSheetId="32">'[45]Raw Data Sheet'!$A$37</definedName>
    <definedName name="now" localSheetId="52">'[45]Raw Data Sheet'!$A$37</definedName>
    <definedName name="now" localSheetId="35">'[45]Raw Data Sheet'!$A$37</definedName>
    <definedName name="now" localSheetId="36">'[46]Raw Data Sheet'!$A$37</definedName>
    <definedName name="now" localSheetId="55">'[47]Raw Data Sheet'!$A$37</definedName>
    <definedName name="now" localSheetId="29">'[45]Raw Data Sheet'!$A$37</definedName>
    <definedName name="now" localSheetId="53">'[48]Raw Data Sheet'!$A$37</definedName>
    <definedName name="now" localSheetId="7">'[49]Raw Data Sheet'!$A$37</definedName>
    <definedName name="now" localSheetId="8">'[49]Raw Data Sheet'!$A$37</definedName>
    <definedName name="now" localSheetId="6">'[49]Raw Data Sheet'!$A$37</definedName>
    <definedName name="now" localSheetId="34">'[45]Raw Data Sheet'!$A$37</definedName>
    <definedName name="now">'[50]Raw Data Sheet'!$A$37</definedName>
    <definedName name="nybps" localSheetId="39">IF([20]Chart!$AG$16=1,OFFSET([20]Chart!$Z$11,1,0,COUNTA([20]Chart!$Z$11:$Z$33)-1,1),IF([20]Chart!$AG$16=2,OFFSET([20]Chart!$Z$11,1,0,COUNTA([20]Chart!$Z$11:$Z$38)-1,1)))</definedName>
    <definedName name="nybps" localSheetId="33">IF([21]Chart!$AG$16=1,OFFSET([21]Chart!$Z$11,1,0,COUNTA([21]Chart!$Z$11:$Z$33)-1,1),IF([21]Chart!$AG$16=2,OFFSET([21]Chart!$Z$11,1,0,COUNTA([21]Chart!$Z$11:$Z$38)-1,1)))</definedName>
    <definedName name="nybps" localSheetId="32">IF([21]Chart!$AG$16=1,OFFSET([21]Chart!$Z$11,1,0,COUNTA([21]Chart!$Z$11:$Z$33)-1,1),IF([21]Chart!$AG$16=2,OFFSET([21]Chart!$Z$11,1,0,COUNTA([21]Chart!$Z$11:$Z$38)-1,1)))</definedName>
    <definedName name="nybps" localSheetId="52">IF([20]Chart!$AG$16=1,OFFSET([20]Chart!$Z$11,1,0,COUNTA([20]Chart!$Z$11:$Z$33)-1,1),IF([20]Chart!$AG$16=2,OFFSET([20]Chart!$Z$11,1,0,COUNTA([20]Chart!$Z$11:$Z$38)-1,1)))</definedName>
    <definedName name="nybps" localSheetId="35">IF([21]Chart!$AG$16=1,OFFSET([21]Chart!$Z$11,1,0,COUNTA([21]Chart!$Z$11:$Z$33)-1,1),IF([21]Chart!$AG$16=2,OFFSET([21]Chart!$Z$11,1,0,COUNTA([21]Chart!$Z$11:$Z$38)-1,1)))</definedName>
    <definedName name="nybps" localSheetId="36">IF([22]Chart!$AG$16=1,OFFSET([22]Chart!$Z$11,1,0,COUNTA([22]Chart!$Z$11:$Z$33)-1,1),IF([22]Chart!$AG$16=2,OFFSET([22]Chart!$Z$11,1,0,COUNTA([22]Chart!$Z$11:$Z$38)-1,1)))</definedName>
    <definedName name="nybps" localSheetId="55">IF([23]Chart!$AG$16=1,OFFSET([23]Chart!$Z$11,1,0,COUNTA([23]Chart!$Z$11:$Z$33)-1,1),IF([23]Chart!$AG$16=2,OFFSET([23]Chart!$Z$11,1,0,COUNTA([23]Chart!$Z$11:$Z$38)-1,1)))</definedName>
    <definedName name="nybps" localSheetId="29">IF([21]Chart!$AG$16=1,OFFSET([21]Chart!$Z$11,1,0,COUNTA([21]Chart!$Z$11:$Z$33)-1,1),IF([21]Chart!$AG$16=2,OFFSET([21]Chart!$Z$11,1,0,COUNTA([21]Chart!$Z$11:$Z$38)-1,1)))</definedName>
    <definedName name="nybps" localSheetId="53">IF([21]Chart!$AG$16=1,OFFSET([21]Chart!$Z$11,1,0,COUNTA([21]Chart!$Z$11:$Z$33)-1,1),IF([21]Chart!$AG$16=2,OFFSET([21]Chart!$Z$11,1,0,COUNTA([21]Chart!$Z$11:$Z$38)-1,1)))</definedName>
    <definedName name="nybps" localSheetId="7">IF([24]Chart!$AG$16=1,OFFSET([24]Chart!$Z$11,1,0,COUNTA([24]Chart!$Z$11:$Z$33)-1,1),IF([24]Chart!$AG$16=2,OFFSET([24]Chart!$Z$11,1,0,COUNTA([24]Chart!$Z$11:$Z$38)-1,1)))</definedName>
    <definedName name="nybps" localSheetId="8">IF([24]Chart!$AG$16=1,OFFSET([24]Chart!$Z$11,1,0,COUNTA([24]Chart!$Z$11:$Z$33)-1,1),IF([24]Chart!$AG$16=2,OFFSET([24]Chart!$Z$11,1,0,COUNTA([24]Chart!$Z$11:$Z$38)-1,1)))</definedName>
    <definedName name="nybps" localSheetId="6">IF([24]Chart!$AG$16=1,OFFSET([24]Chart!$Z$11,1,0,COUNTA([24]Chart!$Z$11:$Z$33)-1,1),IF([24]Chart!$AG$16=2,OFFSET([24]Chart!$Z$11,1,0,COUNTA([24]Chart!$Z$11:$Z$38)-1,1)))</definedName>
    <definedName name="nybps" localSheetId="34">IF([21]Chart!$AG$16=1,OFFSET([21]Chart!$Z$11,1,0,COUNTA([21]Chart!$Z$11:$Z$33)-1,1),IF([21]Chart!$AG$16=2,OFFSET([21]Chart!$Z$11,1,0,COUNTA([21]Chart!$Z$11:$Z$38)-1,1)))</definedName>
    <definedName name="nybps">IF([25]Chart!$AG$16=1,OFFSET([25]Chart!$Z$11,1,0,COUNTA([25]Chart!$Z$11:$Z$33)-1,1),IF([25]Chart!$AG$16=2,OFFSET([25]Chart!$Z$11,1,0,COUNTA([25]Chart!$Z$11:$Z$38)-1,1)))</definedName>
    <definedName name="OIS" localSheetId="39">#REF!</definedName>
    <definedName name="OIS" localSheetId="18">#REF!</definedName>
    <definedName name="OIS" localSheetId="12">#REF!</definedName>
    <definedName name="OIS" localSheetId="33">#REF!</definedName>
    <definedName name="OIS" localSheetId="32">#REF!</definedName>
    <definedName name="OIS" localSheetId="52">#REF!</definedName>
    <definedName name="OIS" localSheetId="35">#REF!</definedName>
    <definedName name="OIS" localSheetId="36">#REF!</definedName>
    <definedName name="OIS" localSheetId="55">#REF!</definedName>
    <definedName name="OIS" localSheetId="4">#REF!</definedName>
    <definedName name="OIS" localSheetId="16">#REF!</definedName>
    <definedName name="OIS" localSheetId="29">#REF!</definedName>
    <definedName name="OIS" localSheetId="53">#REF!</definedName>
    <definedName name="OIS" localSheetId="37">#REF!</definedName>
    <definedName name="OIS" localSheetId="7">#REF!</definedName>
    <definedName name="OIS" localSheetId="8">#REF!</definedName>
    <definedName name="OIS" localSheetId="6">#REF!</definedName>
    <definedName name="OIS" localSheetId="9">#REF!</definedName>
    <definedName name="OIS" localSheetId="34">#REF!</definedName>
    <definedName name="OIS">#REF!</definedName>
    <definedName name="Operational_Income_Statement" localSheetId="39">#REF!</definedName>
    <definedName name="Operational_Income_Statement" localSheetId="18">#REF!</definedName>
    <definedName name="Operational_Income_Statement" localSheetId="12">#REF!</definedName>
    <definedName name="Operational_Income_Statement" localSheetId="33">#REF!</definedName>
    <definedName name="Operational_Income_Statement" localSheetId="32">#REF!</definedName>
    <definedName name="Operational_Income_Statement" localSheetId="52">#REF!</definedName>
    <definedName name="Operational_Income_Statement" localSheetId="35">#REF!</definedName>
    <definedName name="Operational_Income_Statement" localSheetId="36">#REF!</definedName>
    <definedName name="Operational_Income_Statement" localSheetId="55">#REF!</definedName>
    <definedName name="Operational_Income_Statement" localSheetId="4">#REF!</definedName>
    <definedName name="Operational_Income_Statement" localSheetId="16">#REF!</definedName>
    <definedName name="Operational_Income_Statement" localSheetId="29">#REF!</definedName>
    <definedName name="Operational_Income_Statement" localSheetId="53">#REF!</definedName>
    <definedName name="Operational_Income_Statement" localSheetId="37">#REF!</definedName>
    <definedName name="Operational_Income_Statement" localSheetId="7">#REF!</definedName>
    <definedName name="Operational_Income_Statement" localSheetId="8">#REF!</definedName>
    <definedName name="Operational_Income_Statement" localSheetId="6">#REF!</definedName>
    <definedName name="Operational_Income_Statement" localSheetId="9">#REF!</definedName>
    <definedName name="Operational_Income_Statement" localSheetId="34">#REF!</definedName>
    <definedName name="Operational_Income_Statement">#REF!</definedName>
    <definedName name="OptionButtonValg" localSheetId="39">[38]HelpSheet!$G$18</definedName>
    <definedName name="OptionButtonValg" localSheetId="33">[38]HelpSheet!$G$18</definedName>
    <definedName name="OptionButtonValg" localSheetId="32">[38]HelpSheet!$G$18</definedName>
    <definedName name="OptionButtonValg" localSheetId="52">[38]HelpSheet!$G$18</definedName>
    <definedName name="OptionButtonValg" localSheetId="35">[38]HelpSheet!$G$18</definedName>
    <definedName name="OptionButtonValg" localSheetId="36">[39]HelpSheet!$G$18</definedName>
    <definedName name="OptionButtonValg" localSheetId="55">[40]HelpSheet!$G$18</definedName>
    <definedName name="OptionButtonValg" localSheetId="29">[38]HelpSheet!$G$18</definedName>
    <definedName name="OptionButtonValg" localSheetId="53">[41]HelpSheet!$G$18</definedName>
    <definedName name="OptionButtonValg" localSheetId="7">[42]HelpSheet!$G$18</definedName>
    <definedName name="OptionButtonValg" localSheetId="8">[42]HelpSheet!$G$18</definedName>
    <definedName name="OptionButtonValg" localSheetId="6">[42]HelpSheet!$G$18</definedName>
    <definedName name="OptionButtonValg" localSheetId="34">[38]HelpSheet!$G$18</definedName>
    <definedName name="OptionButtonValg">[43]HelpSheet!$G$18</definedName>
    <definedName name="other" localSheetId="39">#REF!</definedName>
    <definedName name="other" localSheetId="18">#REF!</definedName>
    <definedName name="other" localSheetId="12">#REF!</definedName>
    <definedName name="other" localSheetId="33">#REF!</definedName>
    <definedName name="other" localSheetId="32">#REF!</definedName>
    <definedName name="other" localSheetId="52">#REF!</definedName>
    <definedName name="other" localSheetId="35">#REF!</definedName>
    <definedName name="other" localSheetId="36">#REF!</definedName>
    <definedName name="other" localSheetId="55">#REF!</definedName>
    <definedName name="other" localSheetId="4">#REF!</definedName>
    <definedName name="other" localSheetId="16">#REF!</definedName>
    <definedName name="other" localSheetId="29">#REF!</definedName>
    <definedName name="other" localSheetId="53">#REF!</definedName>
    <definedName name="other" localSheetId="37">#REF!</definedName>
    <definedName name="other" localSheetId="7">#REF!</definedName>
    <definedName name="other" localSheetId="8">#REF!</definedName>
    <definedName name="other" localSheetId="6">#REF!</definedName>
    <definedName name="other" localSheetId="9">#REF!</definedName>
    <definedName name="other" localSheetId="34">#REF!</definedName>
    <definedName name="other">#REF!</definedName>
    <definedName name="Overskrift" localSheetId="39">[38]Investment_assets!$A$4</definedName>
    <definedName name="Overskrift" localSheetId="33">[38]Investment_assets!$A$4</definedName>
    <definedName name="Overskrift" localSheetId="32">[38]Investment_assets!$A$4</definedName>
    <definedName name="Overskrift" localSheetId="52">[38]Investment_assets!$A$4</definedName>
    <definedName name="Overskrift" localSheetId="35">[38]Investment_assets!$A$4</definedName>
    <definedName name="Overskrift" localSheetId="36">[39]Investment_assets!$A$4</definedName>
    <definedName name="Overskrift" localSheetId="55">[40]Investment_assets!$A$4</definedName>
    <definedName name="Overskrift" localSheetId="29">[38]Investment_assets!$A$4</definedName>
    <definedName name="Overskrift" localSheetId="53">[41]Investment_assets!$A$4</definedName>
    <definedName name="Overskrift" localSheetId="7">[42]Investment_assets!$A$4</definedName>
    <definedName name="Overskrift" localSheetId="8">[42]Investment_assets!$A$4</definedName>
    <definedName name="Overskrift" localSheetId="6">[42]Investment_assets!$A$4</definedName>
    <definedName name="Overskrift" localSheetId="34">[38]Investment_assets!$A$4</definedName>
    <definedName name="Overskrift">[43]Investment_assets!$A$4</definedName>
    <definedName name="Page2" localSheetId="39">#REF!</definedName>
    <definedName name="Page2" localSheetId="18">#REF!</definedName>
    <definedName name="Page2" localSheetId="12">#REF!</definedName>
    <definedName name="Page2" localSheetId="33">#REF!</definedName>
    <definedName name="Page2" localSheetId="32">#REF!</definedName>
    <definedName name="Page2" localSheetId="52">#REF!</definedName>
    <definedName name="Page2" localSheetId="35">#REF!</definedName>
    <definedName name="Page2" localSheetId="36">#REF!</definedName>
    <definedName name="Page2" localSheetId="55">#REF!</definedName>
    <definedName name="Page2" localSheetId="4">#REF!</definedName>
    <definedName name="Page2" localSheetId="16">#REF!</definedName>
    <definedName name="Page2" localSheetId="29">#REF!</definedName>
    <definedName name="Page2" localSheetId="53">#REF!</definedName>
    <definedName name="Page2" localSheetId="37">#REF!</definedName>
    <definedName name="Page2" localSheetId="7">#REF!</definedName>
    <definedName name="Page2" localSheetId="8">#REF!</definedName>
    <definedName name="Page2" localSheetId="6">#REF!</definedName>
    <definedName name="Page2" localSheetId="9">#REF!</definedName>
    <definedName name="Page2" localSheetId="34">#REF!</definedName>
    <definedName name="Page2">#REF!</definedName>
    <definedName name="Page8" localSheetId="39">#REF!</definedName>
    <definedName name="Page8" localSheetId="18">#REF!</definedName>
    <definedName name="Page8" localSheetId="12">#REF!</definedName>
    <definedName name="Page8" localSheetId="33">#REF!</definedName>
    <definedName name="Page8" localSheetId="32">#REF!</definedName>
    <definedName name="Page8" localSheetId="52">#REF!</definedName>
    <definedName name="Page8" localSheetId="35">#REF!</definedName>
    <definedName name="Page8" localSheetId="36">#REF!</definedName>
    <definedName name="Page8" localSheetId="55">#REF!</definedName>
    <definedName name="Page8" localSheetId="4">#REF!</definedName>
    <definedName name="Page8" localSheetId="16">#REF!</definedName>
    <definedName name="Page8" localSheetId="29">#REF!</definedName>
    <definedName name="Page8" localSheetId="53">#REF!</definedName>
    <definedName name="Page8" localSheetId="37">#REF!</definedName>
    <definedName name="Page8" localSheetId="7">#REF!</definedName>
    <definedName name="Page8" localSheetId="8">#REF!</definedName>
    <definedName name="Page8" localSheetId="6">#REF!</definedName>
    <definedName name="Page8" localSheetId="9">#REF!</definedName>
    <definedName name="Page8" localSheetId="34">#REF!</definedName>
    <definedName name="Page8">#REF!</definedName>
    <definedName name="perioder" localSheetId="39">'[111]Dansk 31.03.2003'!#REF!</definedName>
    <definedName name="perioder" localSheetId="33">'[111]Dansk 31.03.2003'!#REF!</definedName>
    <definedName name="perioder" localSheetId="32">'[111]Dansk 31.03.2003'!#REF!</definedName>
    <definedName name="perioder" localSheetId="52">'[111]Dansk 31.03.2003'!#REF!</definedName>
    <definedName name="perioder" localSheetId="35">'[111]Dansk 31.03.2003'!#REF!</definedName>
    <definedName name="perioder" localSheetId="36">'[112]Dansk 31.03.2003'!#REF!</definedName>
    <definedName name="perioder" localSheetId="55">'[113]Dansk 31.03.2003'!#REF!</definedName>
    <definedName name="perioder" localSheetId="4">'[111]Dansk 31.03.2003'!#REF!</definedName>
    <definedName name="perioder" localSheetId="29">'[111]Dansk 31.03.2003'!#REF!</definedName>
    <definedName name="perioder" localSheetId="53">'[114]Dansk 31.03.2003'!#REF!</definedName>
    <definedName name="perioder" localSheetId="37">'[115]Dansk 31.03.2003'!#REF!</definedName>
    <definedName name="perioder" localSheetId="7">'[116]Dansk 31.03.2003'!#REF!</definedName>
    <definedName name="perioder" localSheetId="8">'[116]Dansk 31.03.2003'!#REF!</definedName>
    <definedName name="perioder" localSheetId="6">'[116]Dansk 31.03.2003'!#REF!</definedName>
    <definedName name="perioder" localSheetId="34">'[111]Dansk 31.03.2003'!#REF!</definedName>
    <definedName name="perioder">'[115]Dansk 31.03.2003'!#REF!</definedName>
    <definedName name="PIII" localSheetId="39">#REF!</definedName>
    <definedName name="PIII" localSheetId="18">#REF!</definedName>
    <definedName name="PIII" localSheetId="12">#REF!</definedName>
    <definedName name="PIII" localSheetId="33">#REF!</definedName>
    <definedName name="PIII" localSheetId="32">#REF!</definedName>
    <definedName name="PIII" localSheetId="52">#REF!</definedName>
    <definedName name="PIII" localSheetId="35">#REF!</definedName>
    <definedName name="PIII" localSheetId="36">#REF!</definedName>
    <definedName name="PIII" localSheetId="55">#REF!</definedName>
    <definedName name="PIII" localSheetId="4">#REF!</definedName>
    <definedName name="PIII" localSheetId="16">#REF!</definedName>
    <definedName name="PIII" localSheetId="29">#REF!</definedName>
    <definedName name="PIII" localSheetId="53">#REF!</definedName>
    <definedName name="PIII" localSheetId="37">#REF!</definedName>
    <definedName name="PIII" localSheetId="7">#REF!</definedName>
    <definedName name="PIII" localSheetId="8">#REF!</definedName>
    <definedName name="PIII" localSheetId="6">#REF!</definedName>
    <definedName name="PIII" localSheetId="9">#REF!</definedName>
    <definedName name="PIII" localSheetId="34">#REF!</definedName>
    <definedName name="PIII">#REF!</definedName>
    <definedName name="PLN_1.kv." localSheetId="39">#REF!</definedName>
    <definedName name="PLN_1.kv." localSheetId="18">#REF!</definedName>
    <definedName name="PLN_1.kv." localSheetId="12">#REF!</definedName>
    <definedName name="PLN_1.kv." localSheetId="33">#REF!</definedName>
    <definedName name="PLN_1.kv." localSheetId="32">#REF!</definedName>
    <definedName name="PLN_1.kv." localSheetId="52">#REF!</definedName>
    <definedName name="PLN_1.kv." localSheetId="35">#REF!</definedName>
    <definedName name="PLN_1.kv." localSheetId="36">#REF!</definedName>
    <definedName name="PLN_1.kv." localSheetId="55">#REF!</definedName>
    <definedName name="PLN_1.kv." localSheetId="4">#REF!</definedName>
    <definedName name="PLN_1.kv." localSheetId="16">#REF!</definedName>
    <definedName name="PLN_1.kv." localSheetId="29">#REF!</definedName>
    <definedName name="PLN_1.kv." localSheetId="53">#REF!</definedName>
    <definedName name="PLN_1.kv." localSheetId="37">#REF!</definedName>
    <definedName name="PLN_1.kv." localSheetId="7">#REF!</definedName>
    <definedName name="PLN_1.kv." localSheetId="8">#REF!</definedName>
    <definedName name="PLN_1.kv." localSheetId="6">#REF!</definedName>
    <definedName name="PLN_1.kv." localSheetId="9">#REF!</definedName>
    <definedName name="PLN_1.kv." localSheetId="34">#REF!</definedName>
    <definedName name="PLN_1.kv.">#REF!</definedName>
    <definedName name="PLN_2.kv." localSheetId="39">#REF!</definedName>
    <definedName name="PLN_2.kv." localSheetId="18">#REF!</definedName>
    <definedName name="PLN_2.kv." localSheetId="12">#REF!</definedName>
    <definedName name="PLN_2.kv." localSheetId="33">#REF!</definedName>
    <definedName name="PLN_2.kv." localSheetId="32">#REF!</definedName>
    <definedName name="PLN_2.kv." localSheetId="52">#REF!</definedName>
    <definedName name="PLN_2.kv." localSheetId="35">#REF!</definedName>
    <definedName name="PLN_2.kv." localSheetId="36">#REF!</definedName>
    <definedName name="PLN_2.kv." localSheetId="55">#REF!</definedName>
    <definedName name="PLN_2.kv." localSheetId="4">#REF!</definedName>
    <definedName name="PLN_2.kv." localSheetId="16">#REF!</definedName>
    <definedName name="PLN_2.kv." localSheetId="29">#REF!</definedName>
    <definedName name="PLN_2.kv." localSheetId="53">#REF!</definedName>
    <definedName name="PLN_2.kv." localSheetId="37">#REF!</definedName>
    <definedName name="PLN_2.kv." localSheetId="7">#REF!</definedName>
    <definedName name="PLN_2.kv." localSheetId="8">#REF!</definedName>
    <definedName name="PLN_2.kv." localSheetId="6">#REF!</definedName>
    <definedName name="PLN_2.kv." localSheetId="9">#REF!</definedName>
    <definedName name="PLN_2.kv." localSheetId="34">#REF!</definedName>
    <definedName name="PLN_2.kv.">#REF!</definedName>
    <definedName name="PLN_3.kv." localSheetId="39">#REF!</definedName>
    <definedName name="PLN_3.kv." localSheetId="18">#REF!</definedName>
    <definedName name="PLN_3.kv." localSheetId="12">#REF!</definedName>
    <definedName name="PLN_3.kv." localSheetId="33">#REF!</definedName>
    <definedName name="PLN_3.kv." localSheetId="32">#REF!</definedName>
    <definedName name="PLN_3.kv." localSheetId="52">#REF!</definedName>
    <definedName name="PLN_3.kv." localSheetId="35">#REF!</definedName>
    <definedName name="PLN_3.kv." localSheetId="36">#REF!</definedName>
    <definedName name="PLN_3.kv." localSheetId="55">#REF!</definedName>
    <definedName name="PLN_3.kv." localSheetId="4">#REF!</definedName>
    <definedName name="PLN_3.kv." localSheetId="16">#REF!</definedName>
    <definedName name="PLN_3.kv." localSheetId="29">#REF!</definedName>
    <definedName name="PLN_3.kv." localSheetId="53">#REF!</definedName>
    <definedName name="PLN_3.kv." localSheetId="37">#REF!</definedName>
    <definedName name="PLN_3.kv." localSheetId="7">#REF!</definedName>
    <definedName name="PLN_3.kv." localSheetId="8">#REF!</definedName>
    <definedName name="PLN_3.kv." localSheetId="6">#REF!</definedName>
    <definedName name="PLN_3.kv." localSheetId="9">#REF!</definedName>
    <definedName name="PLN_3.kv." localSheetId="34">#REF!</definedName>
    <definedName name="PLN_3.kv.">#REF!</definedName>
    <definedName name="PLN_30.06." localSheetId="39">#REF!</definedName>
    <definedName name="PLN_30.06." localSheetId="18">#REF!</definedName>
    <definedName name="PLN_30.06." localSheetId="12">#REF!</definedName>
    <definedName name="PLN_30.06." localSheetId="33">#REF!</definedName>
    <definedName name="PLN_30.06." localSheetId="32">#REF!</definedName>
    <definedName name="PLN_30.06." localSheetId="52">#REF!</definedName>
    <definedName name="PLN_30.06." localSheetId="35">#REF!</definedName>
    <definedName name="PLN_30.06." localSheetId="36">#REF!</definedName>
    <definedName name="PLN_30.06." localSheetId="55">#REF!</definedName>
    <definedName name="PLN_30.06." localSheetId="4">#REF!</definedName>
    <definedName name="PLN_30.06." localSheetId="16">#REF!</definedName>
    <definedName name="PLN_30.06." localSheetId="29">#REF!</definedName>
    <definedName name="PLN_30.06." localSheetId="53">#REF!</definedName>
    <definedName name="PLN_30.06." localSheetId="37">#REF!</definedName>
    <definedName name="PLN_30.06." localSheetId="7">#REF!</definedName>
    <definedName name="PLN_30.06." localSheetId="8">#REF!</definedName>
    <definedName name="PLN_30.06." localSheetId="6">#REF!</definedName>
    <definedName name="PLN_30.06." localSheetId="9">#REF!</definedName>
    <definedName name="PLN_30.06." localSheetId="34">#REF!</definedName>
    <definedName name="PLN_30.06.">#REF!</definedName>
    <definedName name="PLN_30.09." localSheetId="39">#REF!</definedName>
    <definedName name="PLN_30.09." localSheetId="18">#REF!</definedName>
    <definedName name="PLN_30.09." localSheetId="12">#REF!</definedName>
    <definedName name="PLN_30.09." localSheetId="33">#REF!</definedName>
    <definedName name="PLN_30.09." localSheetId="32">#REF!</definedName>
    <definedName name="PLN_30.09." localSheetId="52">#REF!</definedName>
    <definedName name="PLN_30.09." localSheetId="35">#REF!</definedName>
    <definedName name="PLN_30.09." localSheetId="36">#REF!</definedName>
    <definedName name="PLN_30.09." localSheetId="55">#REF!</definedName>
    <definedName name="PLN_30.09." localSheetId="4">#REF!</definedName>
    <definedName name="PLN_30.09." localSheetId="16">#REF!</definedName>
    <definedName name="PLN_30.09." localSheetId="29">#REF!</definedName>
    <definedName name="PLN_30.09." localSheetId="53">#REF!</definedName>
    <definedName name="PLN_30.09." localSheetId="37">#REF!</definedName>
    <definedName name="PLN_30.09." localSheetId="7">#REF!</definedName>
    <definedName name="PLN_30.09." localSheetId="8">#REF!</definedName>
    <definedName name="PLN_30.09." localSheetId="6">#REF!</definedName>
    <definedName name="PLN_30.09." localSheetId="9">#REF!</definedName>
    <definedName name="PLN_30.09." localSheetId="34">#REF!</definedName>
    <definedName name="PLN_30.09.">#REF!</definedName>
    <definedName name="PLN_31.03." localSheetId="39">#REF!</definedName>
    <definedName name="PLN_31.03." localSheetId="18">#REF!</definedName>
    <definedName name="PLN_31.03." localSheetId="12">#REF!</definedName>
    <definedName name="PLN_31.03." localSheetId="33">#REF!</definedName>
    <definedName name="PLN_31.03." localSheetId="32">#REF!</definedName>
    <definedName name="PLN_31.03." localSheetId="52">#REF!</definedName>
    <definedName name="PLN_31.03." localSheetId="35">#REF!</definedName>
    <definedName name="PLN_31.03." localSheetId="36">#REF!</definedName>
    <definedName name="PLN_31.03." localSheetId="55">#REF!</definedName>
    <definedName name="PLN_31.03." localSheetId="4">#REF!</definedName>
    <definedName name="PLN_31.03." localSheetId="16">#REF!</definedName>
    <definedName name="PLN_31.03." localSheetId="29">#REF!</definedName>
    <definedName name="PLN_31.03." localSheetId="53">#REF!</definedName>
    <definedName name="PLN_31.03." localSheetId="37">#REF!</definedName>
    <definedName name="PLN_31.03." localSheetId="7">#REF!</definedName>
    <definedName name="PLN_31.03." localSheetId="8">#REF!</definedName>
    <definedName name="PLN_31.03." localSheetId="6">#REF!</definedName>
    <definedName name="PLN_31.03." localSheetId="9">#REF!</definedName>
    <definedName name="PLN_31.03." localSheetId="34">#REF!</definedName>
    <definedName name="PLN_31.03.">#REF!</definedName>
    <definedName name="PLN_4.kv." localSheetId="39">#REF!</definedName>
    <definedName name="PLN_4.kv." localSheetId="18">#REF!</definedName>
    <definedName name="PLN_4.kv." localSheetId="12">#REF!</definedName>
    <definedName name="PLN_4.kv." localSheetId="33">#REF!</definedName>
    <definedName name="PLN_4.kv." localSheetId="32">#REF!</definedName>
    <definedName name="PLN_4.kv." localSheetId="52">#REF!</definedName>
    <definedName name="PLN_4.kv." localSheetId="35">#REF!</definedName>
    <definedName name="PLN_4.kv." localSheetId="36">#REF!</definedName>
    <definedName name="PLN_4.kv." localSheetId="55">#REF!</definedName>
    <definedName name="PLN_4.kv." localSheetId="4">#REF!</definedName>
    <definedName name="PLN_4.kv." localSheetId="16">#REF!</definedName>
    <definedName name="PLN_4.kv." localSheetId="29">#REF!</definedName>
    <definedName name="PLN_4.kv." localSheetId="53">#REF!</definedName>
    <definedName name="PLN_4.kv." localSheetId="37">#REF!</definedName>
    <definedName name="PLN_4.kv." localSheetId="7">#REF!</definedName>
    <definedName name="PLN_4.kv." localSheetId="8">#REF!</definedName>
    <definedName name="PLN_4.kv." localSheetId="6">#REF!</definedName>
    <definedName name="PLN_4.kv." localSheetId="9">#REF!</definedName>
    <definedName name="PLN_4.kv." localSheetId="34">#REF!</definedName>
    <definedName name="PLN_4.kv.">#REF!</definedName>
    <definedName name="PLN_Primo" localSheetId="39">#REF!</definedName>
    <definedName name="PLN_Primo" localSheetId="18">#REF!</definedName>
    <definedName name="PLN_Primo" localSheetId="12">#REF!</definedName>
    <definedName name="PLN_Primo" localSheetId="33">#REF!</definedName>
    <definedName name="PLN_Primo" localSheetId="32">#REF!</definedName>
    <definedName name="PLN_Primo" localSheetId="52">#REF!</definedName>
    <definedName name="PLN_Primo" localSheetId="35">#REF!</definedName>
    <definedName name="PLN_Primo" localSheetId="36">#REF!</definedName>
    <definedName name="PLN_Primo" localSheetId="55">#REF!</definedName>
    <definedName name="PLN_Primo" localSheetId="4">#REF!</definedName>
    <definedName name="PLN_Primo" localSheetId="16">#REF!</definedName>
    <definedName name="PLN_Primo" localSheetId="29">#REF!</definedName>
    <definedName name="PLN_Primo" localSheetId="53">#REF!</definedName>
    <definedName name="PLN_Primo" localSheetId="37">#REF!</definedName>
    <definedName name="PLN_Primo" localSheetId="7">#REF!</definedName>
    <definedName name="PLN_Primo" localSheetId="8">#REF!</definedName>
    <definedName name="PLN_Primo" localSheetId="6">#REF!</definedName>
    <definedName name="PLN_Primo" localSheetId="9">#REF!</definedName>
    <definedName name="PLN_Primo" localSheetId="34">#REF!</definedName>
    <definedName name="PLN_Primo">#REF!</definedName>
    <definedName name="PLN_Ultimo" localSheetId="39">#REF!</definedName>
    <definedName name="PLN_Ultimo" localSheetId="18">#REF!</definedName>
    <definedName name="PLN_Ultimo" localSheetId="12">#REF!</definedName>
    <definedName name="PLN_Ultimo" localSheetId="33">#REF!</definedName>
    <definedName name="PLN_Ultimo" localSheetId="32">#REF!</definedName>
    <definedName name="PLN_Ultimo" localSheetId="52">#REF!</definedName>
    <definedName name="PLN_Ultimo" localSheetId="35">#REF!</definedName>
    <definedName name="PLN_Ultimo" localSheetId="36">#REF!</definedName>
    <definedName name="PLN_Ultimo" localSheetId="55">#REF!</definedName>
    <definedName name="PLN_Ultimo" localSheetId="4">#REF!</definedName>
    <definedName name="PLN_Ultimo" localSheetId="16">#REF!</definedName>
    <definedName name="PLN_Ultimo" localSheetId="29">#REF!</definedName>
    <definedName name="PLN_Ultimo" localSheetId="53">#REF!</definedName>
    <definedName name="PLN_Ultimo" localSheetId="37">#REF!</definedName>
    <definedName name="PLN_Ultimo" localSheetId="7">#REF!</definedName>
    <definedName name="PLN_Ultimo" localSheetId="8">#REF!</definedName>
    <definedName name="PLN_Ultimo" localSheetId="6">#REF!</definedName>
    <definedName name="PLN_Ultimo" localSheetId="9">#REF!</definedName>
    <definedName name="PLN_Ultimo" localSheetId="34">#REF!</definedName>
    <definedName name="PLN_Ultimo">#REF!</definedName>
    <definedName name="PlnLastYear" localSheetId="39">[38]Valutakurser!$E$9</definedName>
    <definedName name="PlnLastYear" localSheetId="33">[38]Valutakurser!$E$9</definedName>
    <definedName name="PlnLastYear" localSheetId="32">[38]Valutakurser!$E$9</definedName>
    <definedName name="PlnLastYear" localSheetId="52">[38]Valutakurser!$E$9</definedName>
    <definedName name="PlnLastYear" localSheetId="35">[38]Valutakurser!$E$9</definedName>
    <definedName name="PlnLastYear" localSheetId="36">[39]Valutakurser!$E$9</definedName>
    <definedName name="PlnLastYear" localSheetId="55">[40]Valutakurser!$E$9</definedName>
    <definedName name="PlnLastYear" localSheetId="29">[38]Valutakurser!$E$9</definedName>
    <definedName name="PlnLastYear" localSheetId="53">[41]Valutakurser!$E$9</definedName>
    <definedName name="PlnLastYear" localSheetId="7">[42]Valutakurser!$E$9</definedName>
    <definedName name="PlnLastYear" localSheetId="8">[42]Valutakurser!$E$9</definedName>
    <definedName name="PlnLastYear" localSheetId="6">[42]Valutakurser!$E$9</definedName>
    <definedName name="PlnLastYear" localSheetId="34">[38]Valutakurser!$E$9</definedName>
    <definedName name="PlnLastYear">[43]Valutakurser!$E$9</definedName>
    <definedName name="Plot" localSheetId="39">OFFSET([20]Chart!$AB$11,1,0,COUNTA([20]Chart!$AB$11:$AB$38)-1,1)</definedName>
    <definedName name="Plot" localSheetId="33">OFFSET([21]Chart!$AB$11,1,0,COUNTA([21]Chart!$AB$11:$AB$38)-1,1)</definedName>
    <definedName name="Plot" localSheetId="32">OFFSET([21]Chart!$AB$11,1,0,COUNTA([21]Chart!$AB$11:$AB$38)-1,1)</definedName>
    <definedName name="Plot" localSheetId="52">OFFSET([20]Chart!$AB$11,1,0,COUNTA([20]Chart!$AB$11:$AB$38)-1,1)</definedName>
    <definedName name="Plot" localSheetId="35">OFFSET([21]Chart!$AB$11,1,0,COUNTA([21]Chart!$AB$11:$AB$38)-1,1)</definedName>
    <definedName name="Plot" localSheetId="36">OFFSET([22]Chart!$AB$11,1,0,COUNTA([22]Chart!$AB$11:$AB$38)-1,1)</definedName>
    <definedName name="Plot" localSheetId="55">OFFSET([23]Chart!$AB$11,1,0,COUNTA([23]Chart!$AB$11:$AB$38)-1,1)</definedName>
    <definedName name="Plot" localSheetId="29">OFFSET([21]Chart!$AB$11,1,0,COUNTA([21]Chart!$AB$11:$AB$38)-1,1)</definedName>
    <definedName name="Plot" localSheetId="53">OFFSET([21]Chart!$AB$11,1,0,COUNTA([21]Chart!$AB$11:$AB$38)-1,1)</definedName>
    <definedName name="Plot" localSheetId="7">OFFSET([24]Chart!$AB$11,1,0,COUNTA([24]Chart!$AB$11:$AB$38)-1,1)</definedName>
    <definedName name="Plot" localSheetId="8">OFFSET([24]Chart!$AB$11,1,0,COUNTA([24]Chart!$AB$11:$AB$38)-1,1)</definedName>
    <definedName name="Plot" localSheetId="6">OFFSET([24]Chart!$AB$11,1,0,COUNTA([24]Chart!$AB$11:$AB$38)-1,1)</definedName>
    <definedName name="Plot" localSheetId="34">OFFSET([21]Chart!$AB$11,1,0,COUNTA([21]Chart!$AB$11:$AB$38)-1,1)</definedName>
    <definedName name="Plot">OFFSET([25]Chart!$AB$11,1,0,COUNTA([25]Chart!$AB$11:$AB$38)-1,1)</definedName>
    <definedName name="_xlnm.Print_Area" localSheetId="39">' LTV and amortization'!$A$1:$K$67</definedName>
    <definedName name="_xlnm.Print_Area" localSheetId="18">'A&amp;WM '!$A$1:$N$72</definedName>
    <definedName name="_xlnm.Print_Area" localSheetId="19">'A&amp;WM Total'!$A$1:$L$76</definedName>
    <definedName name="_xlnm.Print_Area" localSheetId="20">'AM '!$A$1:$J$76</definedName>
    <definedName name="_xlnm.Print_Area" localSheetId="25">'AuM '!$A$1:$K$81</definedName>
    <definedName name="_xlnm.Print_Area" localSheetId="47">'Bank '!$A$1:$I$72</definedName>
    <definedName name="_xlnm.Print_Area" localSheetId="48">'Bank2 '!$A$1:$G$77</definedName>
    <definedName name="_xlnm.Print_Area" localSheetId="49">'Bank3 '!$A$1:$I$72</definedName>
    <definedName name="_xlnm.Print_Area" localSheetId="50">'Bank4 '!$A$1:$H$71</definedName>
    <definedName name="_xlnm.Print_Area" localSheetId="51">'Bank5 '!$A$1:$J$71</definedName>
    <definedName name="_xlnm.Print_Area" localSheetId="12">'BB  Start  '!$A$1:$N$105</definedName>
    <definedName name="_xlnm.Print_Area" localSheetId="14">'BB Spec'!$A$1:$M$80</definedName>
    <definedName name="_xlnm.Print_Area" localSheetId="13">'BB Total'!$A$1:$L$78</definedName>
    <definedName name="_xlnm.Print_Area" localSheetId="56">'Contacts and financial calendar'!$A$1:$G$88</definedName>
    <definedName name="_xlnm.Print_Area" localSheetId="1">'Contents '!$A$1:$C$77</definedName>
    <definedName name="_xlnm.Print_Area" localSheetId="33">'Credit portfolio by BA Q2'!$A$1:$H$68</definedName>
    <definedName name="_xlnm.Print_Area" localSheetId="32">'Credit portfolio by BA Q3'!$A$1:$H$65</definedName>
    <definedName name="_xlnm.Print_Area" localSheetId="0">'Factbook Q3 2020 '!$A$1:$R$50</definedName>
    <definedName name="_xlnm.Print_Area" localSheetId="3">'Financials start'!$A$1:$M$67</definedName>
    <definedName name="_xlnm.Print_Area" localSheetId="52">'Funding '!$A$1:$D$67</definedName>
    <definedName name="_xlnm.Print_Area" localSheetId="26">GF!$A$1:$I$52</definedName>
    <definedName name="_xlnm.Print_Area" localSheetId="27">'Group Functions'!$A$1:$L$76</definedName>
    <definedName name="_xlnm.Print_Area" localSheetId="35">'Impaired Loans 1 '!$A$1:$I$120</definedName>
    <definedName name="_xlnm.Print_Area" localSheetId="36">'Impaired Loans 2 '!$A$1:$J$71</definedName>
    <definedName name="_xlnm.Print_Area" localSheetId="55">'Info - Macroeconomic data   '!$A$1:$I$244</definedName>
    <definedName name="_xlnm.Print_Area" localSheetId="45">IRB!$A$1:$G$71</definedName>
    <definedName name="_xlnm.Print_Area" localSheetId="4">'Key financial figures     '!$A$1:$BC$70</definedName>
    <definedName name="_xlnm.Print_Area" localSheetId="5">'Key Financial Figures 2'!$A$1:$S$81</definedName>
    <definedName name="_xlnm.Print_Area" localSheetId="17">'LC&amp;I Total'!$A$1:$M$84</definedName>
    <definedName name="_xlnm.Print_Area" localSheetId="16">LCI!$A$1:$N$69</definedName>
    <definedName name="_xlnm.Print_Area" localSheetId="29">'Lending amount by sector'!$A$1:$H$61</definedName>
    <definedName name="_xlnm.Print_Area" localSheetId="30">'Lending by country and indu '!$A$1:$H$130</definedName>
    <definedName name="_xlnm.Print_Area" localSheetId="31">'Lending by industry '!$A$1:$K$133</definedName>
    <definedName name="_xlnm.Print_Area" localSheetId="23">'Life &amp; Pensions - 1 '!$A$1:$K$83</definedName>
    <definedName name="_xlnm.Print_Area" localSheetId="24">'Life &amp; Pensions - 2 '!$A$1:$J$77</definedName>
    <definedName name="_xlnm.Print_Area" localSheetId="53">'Liquidity '!$A$1:$BD$60</definedName>
    <definedName name="_xlnm.Print_Area" localSheetId="37">'Loans &amp; Impairment  '!$A$1:$M$388</definedName>
    <definedName name="_xlnm.Print_Area" localSheetId="54">'Macro start'!$A$1:$K$50</definedName>
    <definedName name="_xlnm.Print_Area" localSheetId="43">'Market risk '!$A$1:$G$72</definedName>
    <definedName name="_xlnm.Print_Area" localSheetId="7">'NCI, Expenses, Loan losses '!$A$1:$T$88</definedName>
    <definedName name="_xlnm.Print_Area" localSheetId="8">'Net loan losses    '!$A$1:$N$61</definedName>
    <definedName name="_xlnm.Print_Area" localSheetId="6">'NII - bridge   '!$A$1:$J$69</definedName>
    <definedName name="_xlnm.Print_Area" localSheetId="15">'Nordea Finance '!$A$1:$K$80</definedName>
    <definedName name="_xlnm.Print_Area" localSheetId="2">'Nordea overview'!$A$1:$J$48</definedName>
    <definedName name="_xlnm.Print_Area" localSheetId="44">'Own funds '!$A$1:$J$70</definedName>
    <definedName name="_xlnm.Print_Area" localSheetId="40">'Own Funds &amp; Ratios'!$A$1:$J$72</definedName>
    <definedName name="_xlnm.Print_Area" localSheetId="22">'PB Spec '!$A$1:$M$78</definedName>
    <definedName name="_xlnm.Print_Area" localSheetId="9">PeB!$A$1:$N$71</definedName>
    <definedName name="_xlnm.Print_Area" localSheetId="11">'PeB Spec'!$A$1:$M$83</definedName>
    <definedName name="_xlnm.Print_Area" localSheetId="10">'PeB Total'!$A$1:$L$78</definedName>
    <definedName name="_xlnm.Print_Area" localSheetId="38">'Rating, Market risk'!$A$1:$M$72</definedName>
    <definedName name="_xlnm.Print_Area" localSheetId="46">'REA - legal '!$A$1:$J$71</definedName>
    <definedName name="_xlnm.Print_Area" localSheetId="41">'REA &amp; Risk weights '!$A$1:$J$68</definedName>
    <definedName name="_xlnm.Print_Area" localSheetId="42">Requirement!$A$1:$G$76</definedName>
    <definedName name="_xlnm.Print_Area" localSheetId="28">'Risk, liquidity, capital st '!$A$1:$M$65</definedName>
    <definedName name="_xlnm.Print_Area" localSheetId="34">'Shipping offshore oil servi '!$A$1:$P$63</definedName>
    <definedName name="_xlnm.Print_Area" localSheetId="21">'WM and A&amp;WM other '!$A$1:$J$81</definedName>
    <definedName name="Privatebanking" localSheetId="39">#REF!</definedName>
    <definedName name="Privatebanking" localSheetId="18">#REF!</definedName>
    <definedName name="Privatebanking" localSheetId="12">#REF!</definedName>
    <definedName name="Privatebanking" localSheetId="33">#REF!</definedName>
    <definedName name="Privatebanking" localSheetId="32">#REF!</definedName>
    <definedName name="Privatebanking" localSheetId="52">#REF!</definedName>
    <definedName name="Privatebanking" localSheetId="35">#REF!</definedName>
    <definedName name="Privatebanking" localSheetId="36">#REF!</definedName>
    <definedName name="Privatebanking" localSheetId="55">#REF!</definedName>
    <definedName name="Privatebanking" localSheetId="4">#REF!</definedName>
    <definedName name="Privatebanking" localSheetId="16">#REF!</definedName>
    <definedName name="Privatebanking" localSheetId="29">#REF!</definedName>
    <definedName name="Privatebanking" localSheetId="53">#REF!</definedName>
    <definedName name="Privatebanking" localSheetId="37">#REF!</definedName>
    <definedName name="Privatebanking" localSheetId="7">#REF!</definedName>
    <definedName name="Privatebanking" localSheetId="8">#REF!</definedName>
    <definedName name="Privatebanking" localSheetId="6">#REF!</definedName>
    <definedName name="Privatebanking" localSheetId="9">#REF!</definedName>
    <definedName name="Privatebanking" localSheetId="34">#REF!</definedName>
    <definedName name="Privatebanking">#REF!</definedName>
    <definedName name="prob.loans" localSheetId="39">#REF!</definedName>
    <definedName name="prob.loans" localSheetId="18">#REF!</definedName>
    <definedName name="prob.loans" localSheetId="12">#REF!</definedName>
    <definedName name="prob.loans" localSheetId="33">#REF!</definedName>
    <definedName name="prob.loans" localSheetId="32">#REF!</definedName>
    <definedName name="prob.loans" localSheetId="52">#REF!</definedName>
    <definedName name="prob.loans" localSheetId="35">#REF!</definedName>
    <definedName name="prob.loans" localSheetId="36">#REF!</definedName>
    <definedName name="prob.loans" localSheetId="55">#REF!</definedName>
    <definedName name="prob.loans" localSheetId="4">#REF!</definedName>
    <definedName name="prob.loans" localSheetId="16">#REF!</definedName>
    <definedName name="prob.loans" localSheetId="29">#REF!</definedName>
    <definedName name="prob.loans" localSheetId="53">#REF!</definedName>
    <definedName name="prob.loans" localSheetId="37">#REF!</definedName>
    <definedName name="prob.loans" localSheetId="7">#REF!</definedName>
    <definedName name="prob.loans" localSheetId="8">#REF!</definedName>
    <definedName name="prob.loans" localSheetId="6">#REF!</definedName>
    <definedName name="prob.loans" localSheetId="9">#REF!</definedName>
    <definedName name="prob.loans" localSheetId="34">#REF!</definedName>
    <definedName name="prob.loans">#REF!</definedName>
    <definedName name="prod" localSheetId="39">#REF!</definedName>
    <definedName name="prod" localSheetId="18">#REF!</definedName>
    <definedName name="prod" localSheetId="12">#REF!</definedName>
    <definedName name="prod" localSheetId="33">#REF!</definedName>
    <definedName name="prod" localSheetId="32">#REF!</definedName>
    <definedName name="prod" localSheetId="52">#REF!</definedName>
    <definedName name="prod" localSheetId="35">#REF!</definedName>
    <definedName name="prod" localSheetId="36">#REF!</definedName>
    <definedName name="prod" localSheetId="55">#REF!</definedName>
    <definedName name="prod" localSheetId="4">#REF!</definedName>
    <definedName name="prod" localSheetId="16">#REF!</definedName>
    <definedName name="prod" localSheetId="29">#REF!</definedName>
    <definedName name="prod" localSheetId="53">#REF!</definedName>
    <definedName name="prod" localSheetId="37">#REF!</definedName>
    <definedName name="prod" localSheetId="7">#REF!</definedName>
    <definedName name="prod" localSheetId="8">#REF!</definedName>
    <definedName name="prod" localSheetId="6">#REF!</definedName>
    <definedName name="prod" localSheetId="9">#REF!</definedName>
    <definedName name="prod" localSheetId="34">#REF!</definedName>
    <definedName name="prod">#REF!</definedName>
    <definedName name="prod_group" localSheetId="39">#REF!</definedName>
    <definedName name="prod_group" localSheetId="18">#REF!</definedName>
    <definedName name="prod_group" localSheetId="12">#REF!</definedName>
    <definedName name="prod_group" localSheetId="33">#REF!</definedName>
    <definedName name="prod_group" localSheetId="32">#REF!</definedName>
    <definedName name="prod_group" localSheetId="52">#REF!</definedName>
    <definedName name="prod_group" localSheetId="35">#REF!</definedName>
    <definedName name="prod_group" localSheetId="36">#REF!</definedName>
    <definedName name="prod_group" localSheetId="55">#REF!</definedName>
    <definedName name="prod_group" localSheetId="4">#REF!</definedName>
    <definedName name="prod_group" localSheetId="16">#REF!</definedName>
    <definedName name="prod_group" localSheetId="29">#REF!</definedName>
    <definedName name="prod_group" localSheetId="53">#REF!</definedName>
    <definedName name="prod_group" localSheetId="37">#REF!</definedName>
    <definedName name="prod_group" localSheetId="7">#REF!</definedName>
    <definedName name="prod_group" localSheetId="8">#REF!</definedName>
    <definedName name="prod_group" localSheetId="6">#REF!</definedName>
    <definedName name="prod_group" localSheetId="9">#REF!</definedName>
    <definedName name="prod_group" localSheetId="34">#REF!</definedName>
    <definedName name="prod_group">#REF!</definedName>
    <definedName name="Property" localSheetId="39">#REF!</definedName>
    <definedName name="Property" localSheetId="18">#REF!</definedName>
    <definedName name="Property" localSheetId="12">#REF!</definedName>
    <definedName name="Property" localSheetId="33">#REF!</definedName>
    <definedName name="Property" localSheetId="32">#REF!</definedName>
    <definedName name="Property" localSheetId="52">#REF!</definedName>
    <definedName name="Property" localSheetId="35">#REF!</definedName>
    <definedName name="Property" localSheetId="36">#REF!</definedName>
    <definedName name="Property" localSheetId="55">#REF!</definedName>
    <definedName name="Property" localSheetId="4">#REF!</definedName>
    <definedName name="Property" localSheetId="16">#REF!</definedName>
    <definedName name="Property" localSheetId="29">#REF!</definedName>
    <definedName name="Property" localSheetId="53">#REF!</definedName>
    <definedName name="Property" localSheetId="37">#REF!</definedName>
    <definedName name="Property" localSheetId="7">#REF!</definedName>
    <definedName name="Property" localSheetId="8">#REF!</definedName>
    <definedName name="Property" localSheetId="6">#REF!</definedName>
    <definedName name="Property" localSheetId="9">#REF!</definedName>
    <definedName name="Property" localSheetId="34">#REF!</definedName>
    <definedName name="Property">#REF!</definedName>
    <definedName name="q" localSheetId="39" hidden="1">{"5 * utfall + budget",#N/A,FALSE,"T-0298";"5 * bolag",#N/A,FALSE,"T-0298";"Unibank, utfall alla",#N/A,FALSE,"T-0298";#N/A,#N/A,FALSE,"Koncernskulder";#N/A,#N/A,FALSE,"Koncernfakturering"}</definedName>
    <definedName name="q" localSheetId="18" hidden="1">{"5 * utfall + budget",#N/A,FALSE,"T-0298";"5 * bolag",#N/A,FALSE,"T-0298";"Unibank, utfall alla",#N/A,FALSE,"T-0298";#N/A,#N/A,FALSE,"Koncernskulder";#N/A,#N/A,FALSE,"Koncernfakturering"}</definedName>
    <definedName name="q" localSheetId="12" hidden="1">{"5 * utfall + budget",#N/A,FALSE,"T-0298";"5 * bolag",#N/A,FALSE,"T-0298";"Unibank, utfall alla",#N/A,FALSE,"T-0298";#N/A,#N/A,FALSE,"Koncernskulder";#N/A,#N/A,FALSE,"Koncernfakturering"}</definedName>
    <definedName name="q" localSheetId="1" hidden="1">{"5 * utfall + budget",#N/A,FALSE,"T-0298";"5 * bolag",#N/A,FALSE,"T-0298";"Unibank, utfall alla",#N/A,FALSE,"T-0298";#N/A,#N/A,FALSE,"Koncernskulder";#N/A,#N/A,FALSE,"Koncernfakturering"}</definedName>
    <definedName name="q" localSheetId="33" hidden="1">{"5 * utfall + budget",#N/A,FALSE,"T-0298";"5 * bolag",#N/A,FALSE,"T-0298";"Unibank, utfall alla",#N/A,FALSE,"T-0298";#N/A,#N/A,FALSE,"Koncernskulder";#N/A,#N/A,FALSE,"Koncernfakturering"}</definedName>
    <definedName name="q" localSheetId="32" hidden="1">{"5 * utfall + budget",#N/A,FALSE,"T-0298";"5 * bolag",#N/A,FALSE,"T-0298";"Unibank, utfall alla",#N/A,FALSE,"T-0298";#N/A,#N/A,FALSE,"Koncernskulder";#N/A,#N/A,FALSE,"Koncernfakturering"}</definedName>
    <definedName name="q" localSheetId="52" hidden="1">{"5 * utfall + budget",#N/A,FALSE,"T-0298";"5 * bolag",#N/A,FALSE,"T-0298";"Unibank, utfall alla",#N/A,FALSE,"T-0298";#N/A,#N/A,FALSE,"Koncernskulder";#N/A,#N/A,FALSE,"Koncernfakturering"}</definedName>
    <definedName name="q" localSheetId="35" hidden="1">{"5 * utfall + budget",#N/A,FALSE,"T-0298";"5 * bolag",#N/A,FALSE,"T-0298";"Unibank, utfall alla",#N/A,FALSE,"T-0298";#N/A,#N/A,FALSE,"Koncernskulder";#N/A,#N/A,FALSE,"Koncernfakturering"}</definedName>
    <definedName name="q" localSheetId="36" hidden="1">{"5 * utfall + budget",#N/A,FALSE,"T-0298";"5 * bolag",#N/A,FALSE,"T-0298";"Unibank, utfall alla",#N/A,FALSE,"T-0298";#N/A,#N/A,FALSE,"Koncernskulder";#N/A,#N/A,FALSE,"Koncernfakturering"}</definedName>
    <definedName name="q" localSheetId="55" hidden="1">{"5 * utfall + budget",#N/A,FALSE,"T-0298";"5 * bolag",#N/A,FALSE,"T-0298";"Unibank, utfall alla",#N/A,FALSE,"T-0298";#N/A,#N/A,FALSE,"Koncernskulder";#N/A,#N/A,FALSE,"Koncernfakturering"}</definedName>
    <definedName name="q" localSheetId="4" hidden="1">{"5 * utfall + budget",#N/A,FALSE,"T-0298";"5 * bolag",#N/A,FALSE,"T-0298";"Unibank, utfall alla",#N/A,FALSE,"T-0298";#N/A,#N/A,FALSE,"Koncernskulder";#N/A,#N/A,FALSE,"Koncernfakturering"}</definedName>
    <definedName name="q" localSheetId="16" hidden="1">{"5 * utfall + budget",#N/A,FALSE,"T-0298";"5 * bolag",#N/A,FALSE,"T-0298";"Unibank, utfall alla",#N/A,FALSE,"T-0298";#N/A,#N/A,FALSE,"Koncernskulder";#N/A,#N/A,FALSE,"Koncernfakturering"}</definedName>
    <definedName name="q" localSheetId="29" hidden="1">{"5 * utfall + budget",#N/A,FALSE,"T-0298";"5 * bolag",#N/A,FALSE,"T-0298";"Unibank, utfall alla",#N/A,FALSE,"T-0298";#N/A,#N/A,FALSE,"Koncernskulder";#N/A,#N/A,FALSE,"Koncernfakturering"}</definedName>
    <definedName name="q" localSheetId="53" hidden="1">{"5 * utfall + budget",#N/A,FALSE,"T-0298";"5 * bolag",#N/A,FALSE,"T-0298";"Unibank, utfall alla",#N/A,FALSE,"T-0298";#N/A,#N/A,FALSE,"Koncernskulder";#N/A,#N/A,FALSE,"Koncernfakturering"}</definedName>
    <definedName name="q" localSheetId="37" hidden="1">{"5 * utfall + budget",#N/A,FALSE,"T-0298";"5 * bolag",#N/A,FALSE,"T-0298";"Unibank, utfall alla",#N/A,FALSE,"T-0298";#N/A,#N/A,FALSE,"Koncernskulder";#N/A,#N/A,FALSE,"Koncernfakturering"}</definedName>
    <definedName name="q" localSheetId="7" hidden="1">{"5 * utfall + budget",#N/A,FALSE,"T-0298";"5 * bolag",#N/A,FALSE,"T-0298";"Unibank, utfall alla",#N/A,FALSE,"T-0298";#N/A,#N/A,FALSE,"Koncernskulder";#N/A,#N/A,FALSE,"Koncernfakturering"}</definedName>
    <definedName name="q" localSheetId="8" hidden="1">{"5 * utfall + budget",#N/A,FALSE,"T-0298";"5 * bolag",#N/A,FALSE,"T-0298";"Unibank, utfall alla",#N/A,FALSE,"T-0298";#N/A,#N/A,FALSE,"Koncernskulder";#N/A,#N/A,FALSE,"Koncernfakturering"}</definedName>
    <definedName name="q" localSheetId="6" hidden="1">{"5 * utfall + budget",#N/A,FALSE,"T-0298";"5 * bolag",#N/A,FALSE,"T-0298";"Unibank, utfall alla",#N/A,FALSE,"T-0298";#N/A,#N/A,FALSE,"Koncernskulder";#N/A,#N/A,FALSE,"Koncernfakturering"}</definedName>
    <definedName name="q" localSheetId="40" hidden="1">{"5 * utfall + budget",#N/A,FALSE,"T-0298";"5 * bolag",#N/A,FALSE,"T-0298";"Unibank, utfall alla",#N/A,FALSE,"T-0298";#N/A,#N/A,FALSE,"Koncernskulder";#N/A,#N/A,FALSE,"Koncernfakturering"}</definedName>
    <definedName name="q" localSheetId="9" hidden="1">{"5 * utfall + budget",#N/A,FALSE,"T-0298";"5 * bolag",#N/A,FALSE,"T-0298";"Unibank, utfall alla",#N/A,FALSE,"T-0298";#N/A,#N/A,FALSE,"Koncernskulder";#N/A,#N/A,FALSE,"Koncernfakturering"}</definedName>
    <definedName name="q" localSheetId="38" hidden="1">{"5 * utfall + budget",#N/A,FALSE,"T-0298";"5 * bolag",#N/A,FALSE,"T-0298";"Unibank, utfall alla",#N/A,FALSE,"T-0298";#N/A,#N/A,FALSE,"Koncernskulder";#N/A,#N/A,FALSE,"Koncernfakturering"}</definedName>
    <definedName name="q" localSheetId="34" hidden="1">{"5 * utfall + budget",#N/A,FALSE,"T-0298";"5 * bolag",#N/A,FALSE,"T-0298";"Unibank, utfall alla",#N/A,FALSE,"T-0298";#N/A,#N/A,FALSE,"Koncernskulder";#N/A,#N/A,FALSE,"Koncernfakturering"}</definedName>
    <definedName name="q" hidden="1">{"5 * utfall + budget",#N/A,FALSE,"T-0298";"5 * bolag",#N/A,FALSE,"T-0298";"Unibank, utfall alla",#N/A,FALSE,"T-0298";#N/A,#N/A,FALSE,"Koncernskulder";#N/A,#N/A,FALSE,"Koncernfakturering"}</definedName>
    <definedName name="qe" localSheetId="39" hidden="1">{"5 * utfall + budget",#N/A,FALSE,"T-0298";"5 * bolag",#N/A,FALSE,"T-0298";"Unibank, utfall alla",#N/A,FALSE,"T-0298";#N/A,#N/A,FALSE,"Koncernskulder";#N/A,#N/A,FALSE,"Koncernfakturering"}</definedName>
    <definedName name="qe" localSheetId="18" hidden="1">{"5 * utfall + budget",#N/A,FALSE,"T-0298";"5 * bolag",#N/A,FALSE,"T-0298";"Unibank, utfall alla",#N/A,FALSE,"T-0298";#N/A,#N/A,FALSE,"Koncernskulder";#N/A,#N/A,FALSE,"Koncernfakturering"}</definedName>
    <definedName name="qe" localSheetId="12" hidden="1">{"5 * utfall + budget",#N/A,FALSE,"T-0298";"5 * bolag",#N/A,FALSE,"T-0298";"Unibank, utfall alla",#N/A,FALSE,"T-0298";#N/A,#N/A,FALSE,"Koncernskulder";#N/A,#N/A,FALSE,"Koncernfakturering"}</definedName>
    <definedName name="qe" localSheetId="1" hidden="1">{"5 * utfall + budget",#N/A,FALSE,"T-0298";"5 * bolag",#N/A,FALSE,"T-0298";"Unibank, utfall alla",#N/A,FALSE,"T-0298";#N/A,#N/A,FALSE,"Koncernskulder";#N/A,#N/A,FALSE,"Koncernfakturering"}</definedName>
    <definedName name="qe" localSheetId="33" hidden="1">{"5 * utfall + budget",#N/A,FALSE,"T-0298";"5 * bolag",#N/A,FALSE,"T-0298";"Unibank, utfall alla",#N/A,FALSE,"T-0298";#N/A,#N/A,FALSE,"Koncernskulder";#N/A,#N/A,FALSE,"Koncernfakturering"}</definedName>
    <definedName name="qe" localSheetId="32" hidden="1">{"5 * utfall + budget",#N/A,FALSE,"T-0298";"5 * bolag",#N/A,FALSE,"T-0298";"Unibank, utfall alla",#N/A,FALSE,"T-0298";#N/A,#N/A,FALSE,"Koncernskulder";#N/A,#N/A,FALSE,"Koncernfakturering"}</definedName>
    <definedName name="qe" localSheetId="52" hidden="1">{"5 * utfall + budget",#N/A,FALSE,"T-0298";"5 * bolag",#N/A,FALSE,"T-0298";"Unibank, utfall alla",#N/A,FALSE,"T-0298";#N/A,#N/A,FALSE,"Koncernskulder";#N/A,#N/A,FALSE,"Koncernfakturering"}</definedName>
    <definedName name="qe" localSheetId="35" hidden="1">{"5 * utfall + budget",#N/A,FALSE,"T-0298";"5 * bolag",#N/A,FALSE,"T-0298";"Unibank, utfall alla",#N/A,FALSE,"T-0298";#N/A,#N/A,FALSE,"Koncernskulder";#N/A,#N/A,FALSE,"Koncernfakturering"}</definedName>
    <definedName name="qe" localSheetId="36" hidden="1">{"5 * utfall + budget",#N/A,FALSE,"T-0298";"5 * bolag",#N/A,FALSE,"T-0298";"Unibank, utfall alla",#N/A,FALSE,"T-0298";#N/A,#N/A,FALSE,"Koncernskulder";#N/A,#N/A,FALSE,"Koncernfakturering"}</definedName>
    <definedName name="qe" localSheetId="55" hidden="1">{"5 * utfall + budget",#N/A,FALSE,"T-0298";"5 * bolag",#N/A,FALSE,"T-0298";"Unibank, utfall alla",#N/A,FALSE,"T-0298";#N/A,#N/A,FALSE,"Koncernskulder";#N/A,#N/A,FALSE,"Koncernfakturering"}</definedName>
    <definedName name="qe" localSheetId="4" hidden="1">{"5 * utfall + budget",#N/A,FALSE,"T-0298";"5 * bolag",#N/A,FALSE,"T-0298";"Unibank, utfall alla",#N/A,FALSE,"T-0298";#N/A,#N/A,FALSE,"Koncernskulder";#N/A,#N/A,FALSE,"Koncernfakturering"}</definedName>
    <definedName name="qe" localSheetId="16" hidden="1">{"5 * utfall + budget",#N/A,FALSE,"T-0298";"5 * bolag",#N/A,FALSE,"T-0298";"Unibank, utfall alla",#N/A,FALSE,"T-0298";#N/A,#N/A,FALSE,"Koncernskulder";#N/A,#N/A,FALSE,"Koncernfakturering"}</definedName>
    <definedName name="qe" localSheetId="29" hidden="1">{"5 * utfall + budget",#N/A,FALSE,"T-0298";"5 * bolag",#N/A,FALSE,"T-0298";"Unibank, utfall alla",#N/A,FALSE,"T-0298";#N/A,#N/A,FALSE,"Koncernskulder";#N/A,#N/A,FALSE,"Koncernfakturering"}</definedName>
    <definedName name="qe" localSheetId="53" hidden="1">{"5 * utfall + budget",#N/A,FALSE,"T-0298";"5 * bolag",#N/A,FALSE,"T-0298";"Unibank, utfall alla",#N/A,FALSE,"T-0298";#N/A,#N/A,FALSE,"Koncernskulder";#N/A,#N/A,FALSE,"Koncernfakturering"}</definedName>
    <definedName name="qe" localSheetId="37" hidden="1">{"5 * utfall + budget",#N/A,FALSE,"T-0298";"5 * bolag",#N/A,FALSE,"T-0298";"Unibank, utfall alla",#N/A,FALSE,"T-0298";#N/A,#N/A,FALSE,"Koncernskulder";#N/A,#N/A,FALSE,"Koncernfakturering"}</definedName>
    <definedName name="qe" localSheetId="7" hidden="1">{"5 * utfall + budget",#N/A,FALSE,"T-0298";"5 * bolag",#N/A,FALSE,"T-0298";"Unibank, utfall alla",#N/A,FALSE,"T-0298";#N/A,#N/A,FALSE,"Koncernskulder";#N/A,#N/A,FALSE,"Koncernfakturering"}</definedName>
    <definedName name="qe" localSheetId="8" hidden="1">{"5 * utfall + budget",#N/A,FALSE,"T-0298";"5 * bolag",#N/A,FALSE,"T-0298";"Unibank, utfall alla",#N/A,FALSE,"T-0298";#N/A,#N/A,FALSE,"Koncernskulder";#N/A,#N/A,FALSE,"Koncernfakturering"}</definedName>
    <definedName name="qe" localSheetId="6" hidden="1">{"5 * utfall + budget",#N/A,FALSE,"T-0298";"5 * bolag",#N/A,FALSE,"T-0298";"Unibank, utfall alla",#N/A,FALSE,"T-0298";#N/A,#N/A,FALSE,"Koncernskulder";#N/A,#N/A,FALSE,"Koncernfakturering"}</definedName>
    <definedName name="qe" localSheetId="40" hidden="1">{"5 * utfall + budget",#N/A,FALSE,"T-0298";"5 * bolag",#N/A,FALSE,"T-0298";"Unibank, utfall alla",#N/A,FALSE,"T-0298";#N/A,#N/A,FALSE,"Koncernskulder";#N/A,#N/A,FALSE,"Koncernfakturering"}</definedName>
    <definedName name="qe" localSheetId="9" hidden="1">{"5 * utfall + budget",#N/A,FALSE,"T-0298";"5 * bolag",#N/A,FALSE,"T-0298";"Unibank, utfall alla",#N/A,FALSE,"T-0298";#N/A,#N/A,FALSE,"Koncernskulder";#N/A,#N/A,FALSE,"Koncernfakturering"}</definedName>
    <definedName name="qe" localSheetId="38" hidden="1">{"5 * utfall + budget",#N/A,FALSE,"T-0298";"5 * bolag",#N/A,FALSE,"T-0298";"Unibank, utfall alla",#N/A,FALSE,"T-0298";#N/A,#N/A,FALSE,"Koncernskulder";#N/A,#N/A,FALSE,"Koncernfakturering"}</definedName>
    <definedName name="qe" localSheetId="34" hidden="1">{"5 * utfall + budget",#N/A,FALSE,"T-0298";"5 * bolag",#N/A,FALSE,"T-0298";"Unibank, utfall alla",#N/A,FALSE,"T-0298";#N/A,#N/A,FALSE,"Koncernskulder";#N/A,#N/A,FALSE,"Koncernfakturering"}</definedName>
    <definedName name="qe" hidden="1">{"5 * utfall + budget",#N/A,FALSE,"T-0298";"5 * bolag",#N/A,FALSE,"T-0298";"Unibank, utfall alla",#N/A,FALSE,"T-0298";#N/A,#N/A,FALSE,"Koncernskulder";#N/A,#N/A,FALSE,"Koncernfakturering"}</definedName>
    <definedName name="Quarterly" localSheetId="39">#REF!</definedName>
    <definedName name="Quarterly" localSheetId="18">#REF!</definedName>
    <definedName name="Quarterly" localSheetId="12">#REF!</definedName>
    <definedName name="Quarterly" localSheetId="33">#REF!</definedName>
    <definedName name="Quarterly" localSheetId="32">#REF!</definedName>
    <definedName name="Quarterly" localSheetId="52">#REF!</definedName>
    <definedName name="Quarterly" localSheetId="35">#REF!</definedName>
    <definedName name="Quarterly" localSheetId="36">#REF!</definedName>
    <definedName name="Quarterly" localSheetId="55">#REF!</definedName>
    <definedName name="Quarterly" localSheetId="4">#REF!</definedName>
    <definedName name="Quarterly" localSheetId="16">#REF!</definedName>
    <definedName name="Quarterly" localSheetId="29">#REF!</definedName>
    <definedName name="Quarterly" localSheetId="53">#REF!</definedName>
    <definedName name="Quarterly" localSheetId="37">#REF!</definedName>
    <definedName name="Quarterly" localSheetId="7">#REF!</definedName>
    <definedName name="Quarterly" localSheetId="8">#REF!</definedName>
    <definedName name="Quarterly" localSheetId="6">#REF!</definedName>
    <definedName name="Quarterly" localSheetId="9">#REF!</definedName>
    <definedName name="Quarterly" localSheetId="34">#REF!</definedName>
    <definedName name="Quarterly">#REF!</definedName>
    <definedName name="Rapport" localSheetId="39">#REF!</definedName>
    <definedName name="Rapport" localSheetId="18">#REF!</definedName>
    <definedName name="Rapport" localSheetId="12">#REF!</definedName>
    <definedName name="Rapport" localSheetId="33">#REF!</definedName>
    <definedName name="Rapport" localSheetId="32">#REF!</definedName>
    <definedName name="Rapport" localSheetId="52">#REF!</definedName>
    <definedName name="Rapport" localSheetId="35">#REF!</definedName>
    <definedName name="Rapport" localSheetId="36">#REF!</definedName>
    <definedName name="Rapport" localSheetId="55">#REF!</definedName>
    <definedName name="Rapport" localSheetId="4">#REF!</definedName>
    <definedName name="Rapport" localSheetId="16">#REF!</definedName>
    <definedName name="Rapport" localSheetId="29">#REF!</definedName>
    <definedName name="Rapport" localSheetId="53">#REF!</definedName>
    <definedName name="Rapport" localSheetId="37">#REF!</definedName>
    <definedName name="Rapport" localSheetId="7">#REF!</definedName>
    <definedName name="Rapport" localSheetId="8">#REF!</definedName>
    <definedName name="Rapport" localSheetId="6">#REF!</definedName>
    <definedName name="Rapport" localSheetId="9">#REF!</definedName>
    <definedName name="Rapport" localSheetId="34">#REF!</definedName>
    <definedName name="Rapport">#REF!</definedName>
    <definedName name="Ratios" localSheetId="39">#REF!</definedName>
    <definedName name="Ratios" localSheetId="18">#REF!</definedName>
    <definedName name="Ratios" localSheetId="12">#REF!</definedName>
    <definedName name="Ratios" localSheetId="33">#REF!</definedName>
    <definedName name="Ratios" localSheetId="32">#REF!</definedName>
    <definedName name="Ratios" localSheetId="52">#REF!</definedName>
    <definedName name="Ratios" localSheetId="35">#REF!</definedName>
    <definedName name="Ratios" localSheetId="36">#REF!</definedName>
    <definedName name="Ratios" localSheetId="55">#REF!</definedName>
    <definedName name="Ratios" localSheetId="4">#REF!</definedName>
    <definedName name="Ratios" localSheetId="16">#REF!</definedName>
    <definedName name="Ratios" localSheetId="29">#REF!</definedName>
    <definedName name="Ratios" localSheetId="53">#REF!</definedName>
    <definedName name="Ratios" localSheetId="37">#REF!</definedName>
    <definedName name="Ratios" localSheetId="7">#REF!</definedName>
    <definedName name="Ratios" localSheetId="8">#REF!</definedName>
    <definedName name="Ratios" localSheetId="6">#REF!</definedName>
    <definedName name="Ratios" localSheetId="9">#REF!</definedName>
    <definedName name="Ratios" localSheetId="34">#REF!</definedName>
    <definedName name="Ratios">#REF!</definedName>
    <definedName name="RBother" localSheetId="39">#REF!</definedName>
    <definedName name="RBother" localSheetId="18">#REF!</definedName>
    <definedName name="RBother" localSheetId="12">#REF!</definedName>
    <definedName name="RBother" localSheetId="33">#REF!</definedName>
    <definedName name="RBother" localSheetId="32">#REF!</definedName>
    <definedName name="RBother" localSheetId="52">#REF!</definedName>
    <definedName name="RBother" localSheetId="35">#REF!</definedName>
    <definedName name="RBother" localSheetId="36">#REF!</definedName>
    <definedName name="RBother" localSheetId="55">#REF!</definedName>
    <definedName name="RBother" localSheetId="4">#REF!</definedName>
    <definedName name="RBother" localSheetId="16">#REF!</definedName>
    <definedName name="RBother" localSheetId="29">#REF!</definedName>
    <definedName name="RBother" localSheetId="53">#REF!</definedName>
    <definedName name="RBother" localSheetId="37">#REF!</definedName>
    <definedName name="RBother" localSheetId="7">#REF!</definedName>
    <definedName name="RBother" localSheetId="8">#REF!</definedName>
    <definedName name="RBother" localSheetId="6">#REF!</definedName>
    <definedName name="RBother" localSheetId="9">#REF!</definedName>
    <definedName name="RBother" localSheetId="34">#REF!</definedName>
    <definedName name="RBother">#REF!</definedName>
    <definedName name="RBother2" localSheetId="39">#REF!</definedName>
    <definedName name="RBother2" localSheetId="18">#REF!</definedName>
    <definedName name="RBother2" localSheetId="12">#REF!</definedName>
    <definedName name="RBother2" localSheetId="33">#REF!</definedName>
    <definedName name="RBother2" localSheetId="32">#REF!</definedName>
    <definedName name="RBother2" localSheetId="52">#REF!</definedName>
    <definedName name="RBother2" localSheetId="35">#REF!</definedName>
    <definedName name="RBother2" localSheetId="36">#REF!</definedName>
    <definedName name="RBother2" localSheetId="55">#REF!</definedName>
    <definedName name="RBother2" localSheetId="4">#REF!</definedName>
    <definedName name="RBother2" localSheetId="16">#REF!</definedName>
    <definedName name="RBother2" localSheetId="29">#REF!</definedName>
    <definedName name="RBother2" localSheetId="53">#REF!</definedName>
    <definedName name="RBother2" localSheetId="37">#REF!</definedName>
    <definedName name="RBother2" localSheetId="7">#REF!</definedName>
    <definedName name="RBother2" localSheetId="8">#REF!</definedName>
    <definedName name="RBother2" localSheetId="6">#REF!</definedName>
    <definedName name="RBother2" localSheetId="9">#REF!</definedName>
    <definedName name="RBother2" localSheetId="34">#REF!</definedName>
    <definedName name="RBother2">#REF!</definedName>
    <definedName name="reconciliation" localSheetId="39">#REF!</definedName>
    <definedName name="reconciliation" localSheetId="18">#REF!</definedName>
    <definedName name="reconciliation" localSheetId="12">#REF!</definedName>
    <definedName name="reconciliation" localSheetId="33">#REF!</definedName>
    <definedName name="reconciliation" localSheetId="32">#REF!</definedName>
    <definedName name="reconciliation" localSheetId="52">#REF!</definedName>
    <definedName name="reconciliation" localSheetId="35">#REF!</definedName>
    <definedName name="reconciliation" localSheetId="36">#REF!</definedName>
    <definedName name="reconciliation" localSheetId="55">#REF!</definedName>
    <definedName name="reconciliation" localSheetId="4">#REF!</definedName>
    <definedName name="reconciliation" localSheetId="16">#REF!</definedName>
    <definedName name="reconciliation" localSheetId="29">#REF!</definedName>
    <definedName name="reconciliation" localSheetId="53">#REF!</definedName>
    <definedName name="reconciliation" localSheetId="37">#REF!</definedName>
    <definedName name="reconciliation" localSheetId="7">#REF!</definedName>
    <definedName name="reconciliation" localSheetId="8">#REF!</definedName>
    <definedName name="reconciliation" localSheetId="6">#REF!</definedName>
    <definedName name="reconciliation" localSheetId="9">#REF!</definedName>
    <definedName name="reconciliation" localSheetId="34">#REF!</definedName>
    <definedName name="reconciliation">#REF!</definedName>
    <definedName name="Region" localSheetId="39">OFFSET([20]Chart!$X$11,1,0,COUNTA([20]Chart!$X$11:$X$38)-1,1)</definedName>
    <definedName name="Region" localSheetId="33">OFFSET([21]Chart!$X$11,1,0,COUNTA([21]Chart!$X$11:$X$38)-1,1)</definedName>
    <definedName name="Region" localSheetId="32">OFFSET([21]Chart!$X$11,1,0,COUNTA([21]Chart!$X$11:$X$38)-1,1)</definedName>
    <definedName name="Region" localSheetId="52">OFFSET([20]Chart!$X$11,1,0,COUNTA([20]Chart!$X$11:$X$38)-1,1)</definedName>
    <definedName name="Region" localSheetId="35">OFFSET([21]Chart!$X$11,1,0,COUNTA([21]Chart!$X$11:$X$38)-1,1)</definedName>
    <definedName name="Region" localSheetId="36">OFFSET([22]Chart!$X$11,1,0,COUNTA([22]Chart!$X$11:$X$38)-1,1)</definedName>
    <definedName name="Region" localSheetId="55">OFFSET([23]Chart!$X$11,1,0,COUNTA([23]Chart!$X$11:$X$38)-1,1)</definedName>
    <definedName name="Region" localSheetId="29">OFFSET([21]Chart!$X$11,1,0,COUNTA([21]Chart!$X$11:$X$38)-1,1)</definedName>
    <definedName name="Region" localSheetId="53">OFFSET([21]Chart!$X$11,1,0,COUNTA([21]Chart!$X$11:$X$38)-1,1)</definedName>
    <definedName name="Region" localSheetId="7">OFFSET([24]Chart!$X$11,1,0,COUNTA([24]Chart!$X$11:$X$38)-1,1)</definedName>
    <definedName name="Region" localSheetId="8">OFFSET([24]Chart!$X$11,1,0,COUNTA([24]Chart!$X$11:$X$38)-1,1)</definedName>
    <definedName name="Region" localSheetId="6">OFFSET([24]Chart!$X$11,1,0,COUNTA([24]Chart!$X$11:$X$38)-1,1)</definedName>
    <definedName name="Region" localSheetId="34">OFFSET([21]Chart!$X$11,1,0,COUNTA([21]Chart!$X$11:$X$38)-1,1)</definedName>
    <definedName name="Region">OFFSET([25]Chart!$X$11,1,0,COUNTA([25]Chart!$X$11:$X$38)-1,1)</definedName>
    <definedName name="Regionlosses" localSheetId="39">OFFSET([20]Chart!$Y$11,1,0,COUNTA([20]Chart!$Y$11:$Y$38)-1,1)</definedName>
    <definedName name="Regionlosses" localSheetId="33">OFFSET([21]Chart!$Y$11,1,0,COUNTA([21]Chart!$Y$11:$Y$38)-1,1)</definedName>
    <definedName name="Regionlosses" localSheetId="32">OFFSET([21]Chart!$Y$11,1,0,COUNTA([21]Chart!$Y$11:$Y$38)-1,1)</definedName>
    <definedName name="Regionlosses" localSheetId="52">OFFSET([20]Chart!$Y$11,1,0,COUNTA([20]Chart!$Y$11:$Y$38)-1,1)</definedName>
    <definedName name="Regionlosses" localSheetId="35">OFFSET([21]Chart!$Y$11,1,0,COUNTA([21]Chart!$Y$11:$Y$38)-1,1)</definedName>
    <definedName name="Regionlosses" localSheetId="36">OFFSET([22]Chart!$Y$11,1,0,COUNTA([22]Chart!$Y$11:$Y$38)-1,1)</definedName>
    <definedName name="Regionlosses" localSheetId="55">OFFSET([23]Chart!$Y$11,1,0,COUNTA([23]Chart!$Y$11:$Y$38)-1,1)</definedName>
    <definedName name="Regionlosses" localSheetId="29">OFFSET([21]Chart!$Y$11,1,0,COUNTA([21]Chart!$Y$11:$Y$38)-1,1)</definedName>
    <definedName name="Regionlosses" localSheetId="53">OFFSET([21]Chart!$Y$11,1,0,COUNTA([21]Chart!$Y$11:$Y$38)-1,1)</definedName>
    <definedName name="Regionlosses" localSheetId="7">OFFSET([24]Chart!$Y$11,1,0,COUNTA([24]Chart!$Y$11:$Y$38)-1,1)</definedName>
    <definedName name="Regionlosses" localSheetId="8">OFFSET([24]Chart!$Y$11,1,0,COUNTA([24]Chart!$Y$11:$Y$38)-1,1)</definedName>
    <definedName name="Regionlosses" localSheetId="6">OFFSET([24]Chart!$Y$11,1,0,COUNTA([24]Chart!$Y$11:$Y$38)-1,1)</definedName>
    <definedName name="Regionlosses" localSheetId="34">OFFSET([21]Chart!$Y$11,1,0,COUNTA([21]Chart!$Y$11:$Y$38)-1,1)</definedName>
    <definedName name="Regionlosses">OFFSET([25]Chart!$Y$11,1,0,COUNTA([25]Chart!$Y$11:$Y$38)-1,1)</definedName>
    <definedName name="retail" localSheetId="39">#REF!</definedName>
    <definedName name="retail" localSheetId="18">#REF!</definedName>
    <definedName name="retail" localSheetId="12">#REF!</definedName>
    <definedName name="retail" localSheetId="33">#REF!</definedName>
    <definedName name="retail" localSheetId="32">#REF!</definedName>
    <definedName name="retail" localSheetId="52">#REF!</definedName>
    <definedName name="retail" localSheetId="35">#REF!</definedName>
    <definedName name="retail" localSheetId="36">#REF!</definedName>
    <definedName name="retail" localSheetId="55">#REF!</definedName>
    <definedName name="retail" localSheetId="4">#REF!</definedName>
    <definedName name="retail" localSheetId="16">#REF!</definedName>
    <definedName name="retail" localSheetId="29">#REF!</definedName>
    <definedName name="retail" localSheetId="53">#REF!</definedName>
    <definedName name="retail" localSheetId="37">#REF!</definedName>
    <definedName name="retail" localSheetId="7">#REF!</definedName>
    <definedName name="retail" localSheetId="8">#REF!</definedName>
    <definedName name="retail" localSheetId="6">#REF!</definedName>
    <definedName name="retail" localSheetId="9">#REF!</definedName>
    <definedName name="retail" localSheetId="34">#REF!</definedName>
    <definedName name="retail">#REF!</definedName>
    <definedName name="retail1" localSheetId="39">#REF!</definedName>
    <definedName name="retail1" localSheetId="18">#REF!</definedName>
    <definedName name="retail1" localSheetId="12">#REF!</definedName>
    <definedName name="retail1" localSheetId="33">#REF!</definedName>
    <definedName name="retail1" localSheetId="32">#REF!</definedName>
    <definedName name="retail1" localSheetId="52">#REF!</definedName>
    <definedName name="retail1" localSheetId="35">#REF!</definedName>
    <definedName name="retail1" localSheetId="36">#REF!</definedName>
    <definedName name="retail1" localSheetId="55">#REF!</definedName>
    <definedName name="retail1" localSheetId="4">#REF!</definedName>
    <definedName name="retail1" localSheetId="16">#REF!</definedName>
    <definedName name="retail1" localSheetId="29">#REF!</definedName>
    <definedName name="retail1" localSheetId="53">#REF!</definedName>
    <definedName name="retail1" localSheetId="37">#REF!</definedName>
    <definedName name="retail1" localSheetId="7">#REF!</definedName>
    <definedName name="retail1" localSheetId="8">#REF!</definedName>
    <definedName name="retail1" localSheetId="6">#REF!</definedName>
    <definedName name="retail1" localSheetId="9">#REF!</definedName>
    <definedName name="retail1" localSheetId="34">#REF!</definedName>
    <definedName name="retail1">#REF!</definedName>
    <definedName name="RetailKeyFig" localSheetId="39">#REF!</definedName>
    <definedName name="RetailKeyFig" localSheetId="18">#REF!</definedName>
    <definedName name="RetailKeyFig" localSheetId="12">#REF!</definedName>
    <definedName name="RetailKeyFig" localSheetId="33">#REF!</definedName>
    <definedName name="RetailKeyFig" localSheetId="32">#REF!</definedName>
    <definedName name="RetailKeyFig" localSheetId="52">#REF!</definedName>
    <definedName name="RetailKeyFig" localSheetId="35">#REF!</definedName>
    <definedName name="RetailKeyFig" localSheetId="36">#REF!</definedName>
    <definedName name="RetailKeyFig" localSheetId="55">#REF!</definedName>
    <definedName name="RetailKeyFig" localSheetId="4">#REF!</definedName>
    <definedName name="RetailKeyFig" localSheetId="16">#REF!</definedName>
    <definedName name="RetailKeyFig" localSheetId="29">#REF!</definedName>
    <definedName name="RetailKeyFig" localSheetId="53">#REF!</definedName>
    <definedName name="RetailKeyFig" localSheetId="37">#REF!</definedName>
    <definedName name="RetailKeyFig" localSheetId="7">#REF!</definedName>
    <definedName name="RetailKeyFig" localSheetId="8">#REF!</definedName>
    <definedName name="RetailKeyFig" localSheetId="6">#REF!</definedName>
    <definedName name="RetailKeyFig" localSheetId="9">#REF!</definedName>
    <definedName name="RetailKeyFig" localSheetId="34">#REF!</definedName>
    <definedName name="RetailKeyFig">#REF!</definedName>
    <definedName name="RetailOP" localSheetId="39">#REF!</definedName>
    <definedName name="RetailOP" localSheetId="18">#REF!</definedName>
    <definedName name="RetailOP" localSheetId="12">#REF!</definedName>
    <definedName name="RetailOP" localSheetId="33">#REF!</definedName>
    <definedName name="RetailOP" localSheetId="32">#REF!</definedName>
    <definedName name="RetailOP" localSheetId="52">#REF!</definedName>
    <definedName name="RetailOP" localSheetId="35">#REF!</definedName>
    <definedName name="RetailOP" localSheetId="36">#REF!</definedName>
    <definedName name="RetailOP" localSheetId="55">#REF!</definedName>
    <definedName name="RetailOP" localSheetId="4">#REF!</definedName>
    <definedName name="RetailOP" localSheetId="16">#REF!</definedName>
    <definedName name="RetailOP" localSheetId="29">#REF!</definedName>
    <definedName name="RetailOP" localSheetId="53">#REF!</definedName>
    <definedName name="RetailOP" localSheetId="37">#REF!</definedName>
    <definedName name="RetailOP" localSheetId="7">#REF!</definedName>
    <definedName name="RetailOP" localSheetId="8">#REF!</definedName>
    <definedName name="RetailOP" localSheetId="6">#REF!</definedName>
    <definedName name="RetailOP" localSheetId="9">#REF!</definedName>
    <definedName name="RetailOP" localSheetId="34">#REF!</definedName>
    <definedName name="RetailOP">#REF!</definedName>
    <definedName name="RetailVol" localSheetId="39">#REF!</definedName>
    <definedName name="RetailVol" localSheetId="18">#REF!</definedName>
    <definedName name="RetailVol" localSheetId="12">#REF!</definedName>
    <definedName name="RetailVol" localSheetId="33">#REF!</definedName>
    <definedName name="RetailVol" localSheetId="32">#REF!</definedName>
    <definedName name="RetailVol" localSheetId="52">#REF!</definedName>
    <definedName name="RetailVol" localSheetId="35">#REF!</definedName>
    <definedName name="RetailVol" localSheetId="36">#REF!</definedName>
    <definedName name="RetailVol" localSheetId="55">#REF!</definedName>
    <definedName name="RetailVol" localSheetId="4">#REF!</definedName>
    <definedName name="RetailVol" localSheetId="16">#REF!</definedName>
    <definedName name="RetailVol" localSheetId="29">#REF!</definedName>
    <definedName name="RetailVol" localSheetId="53">#REF!</definedName>
    <definedName name="RetailVol" localSheetId="37">#REF!</definedName>
    <definedName name="RetailVol" localSheetId="7">#REF!</definedName>
    <definedName name="RetailVol" localSheetId="8">#REF!</definedName>
    <definedName name="RetailVol" localSheetId="6">#REF!</definedName>
    <definedName name="RetailVol" localSheetId="9">#REF!</definedName>
    <definedName name="RetailVol" localSheetId="34">#REF!</definedName>
    <definedName name="RetailVol">#REF!</definedName>
    <definedName name="sam" localSheetId="39">#REF!</definedName>
    <definedName name="sam" localSheetId="18">#REF!</definedName>
    <definedName name="sam" localSheetId="12">#REF!</definedName>
    <definedName name="sam" localSheetId="33">#REF!</definedName>
    <definedName name="sam" localSheetId="32">#REF!</definedName>
    <definedName name="sam" localSheetId="52">#REF!</definedName>
    <definedName name="sam" localSheetId="35">#REF!</definedName>
    <definedName name="sam" localSheetId="36">#REF!</definedName>
    <definedName name="sam" localSheetId="55">#REF!</definedName>
    <definedName name="sam" localSheetId="4">#REF!</definedName>
    <definedName name="sam" localSheetId="16">#REF!</definedName>
    <definedName name="sam" localSheetId="29">#REF!</definedName>
    <definedName name="sam" localSheetId="53">#REF!</definedName>
    <definedName name="sam" localSheetId="37">#REF!</definedName>
    <definedName name="sam" localSheetId="7">#REF!</definedName>
    <definedName name="sam" localSheetId="8">#REF!</definedName>
    <definedName name="sam" localSheetId="6">#REF!</definedName>
    <definedName name="sam" localSheetId="9">#REF!</definedName>
    <definedName name="sam" localSheetId="34">#REF!</definedName>
    <definedName name="sam">#REF!</definedName>
    <definedName name="samlet" localSheetId="39">#REF!</definedName>
    <definedName name="samlet" localSheetId="18">#REF!</definedName>
    <definedName name="samlet" localSheetId="12">#REF!</definedName>
    <definedName name="samlet" localSheetId="33">#REF!</definedName>
    <definedName name="samlet" localSheetId="32">#REF!</definedName>
    <definedName name="samlet" localSheetId="52">#REF!</definedName>
    <definedName name="samlet" localSheetId="35">#REF!</definedName>
    <definedName name="samlet" localSheetId="36">#REF!</definedName>
    <definedName name="samlet" localSheetId="55">#REF!</definedName>
    <definedName name="samlet" localSheetId="4">#REF!</definedName>
    <definedName name="samlet" localSheetId="16">#REF!</definedName>
    <definedName name="samlet" localSheetId="29">#REF!</definedName>
    <definedName name="samlet" localSheetId="53">#REF!</definedName>
    <definedName name="samlet" localSheetId="37">#REF!</definedName>
    <definedName name="samlet" localSheetId="7">#REF!</definedName>
    <definedName name="samlet" localSheetId="8">#REF!</definedName>
    <definedName name="samlet" localSheetId="6">#REF!</definedName>
    <definedName name="samlet" localSheetId="9">#REF!</definedName>
    <definedName name="samlet" localSheetId="34">#REF!</definedName>
    <definedName name="samlet">#REF!</definedName>
    <definedName name="samlet2" localSheetId="39">#REF!</definedName>
    <definedName name="samlet2" localSheetId="18">#REF!</definedName>
    <definedName name="samlet2" localSheetId="12">#REF!</definedName>
    <definedName name="samlet2" localSheetId="33">#REF!</definedName>
    <definedName name="samlet2" localSheetId="32">#REF!</definedName>
    <definedName name="samlet2" localSheetId="52">#REF!</definedName>
    <definedName name="samlet2" localSheetId="35">#REF!</definedName>
    <definedName name="samlet2" localSheetId="36">#REF!</definedName>
    <definedName name="samlet2" localSheetId="55">#REF!</definedName>
    <definedName name="samlet2" localSheetId="4">#REF!</definedName>
    <definedName name="samlet2" localSheetId="16">#REF!</definedName>
    <definedName name="samlet2" localSheetId="29">#REF!</definedName>
    <definedName name="samlet2" localSheetId="53">#REF!</definedName>
    <definedName name="samlet2" localSheetId="37">#REF!</definedName>
    <definedName name="samlet2" localSheetId="7">#REF!</definedName>
    <definedName name="samlet2" localSheetId="8">#REF!</definedName>
    <definedName name="samlet2" localSheetId="6">#REF!</definedName>
    <definedName name="samlet2" localSheetId="9">#REF!</definedName>
    <definedName name="samlet2" localSheetId="34">#REF!</definedName>
    <definedName name="samlet2">#REF!</definedName>
    <definedName name="SAPBEXdnldView" hidden="1">"4ZD0L7XBN5QAFUWLD0ZQ4XQFQ"</definedName>
    <definedName name="SAPBEXrevision" hidden="1">1</definedName>
    <definedName name="SAPBEXsysID" hidden="1">"DDP"</definedName>
    <definedName name="SAPBEXwbID" hidden="1">"4IKCR4U7DC37TEMEHPMJ33OR9"</definedName>
    <definedName name="SAPCrosstab1" localSheetId="39">#REF!</definedName>
    <definedName name="SAPCrosstab1" localSheetId="18">#REF!</definedName>
    <definedName name="SAPCrosstab1" localSheetId="12">#REF!</definedName>
    <definedName name="SAPCrosstab1" localSheetId="33">'Credit portfolio by BA Q2'!#REF!</definedName>
    <definedName name="SAPCrosstab1" localSheetId="32">'Credit portfolio by BA Q3'!#REF!</definedName>
    <definedName name="SAPCrosstab1" localSheetId="52">#REF!</definedName>
    <definedName name="SAPCrosstab1" localSheetId="35">#REF!</definedName>
    <definedName name="SAPCrosstab1" localSheetId="36">#REF!</definedName>
    <definedName name="SAPCrosstab1" localSheetId="55">#REF!</definedName>
    <definedName name="SAPCrosstab1" localSheetId="4">#REF!</definedName>
    <definedName name="SAPCrosstab1" localSheetId="16">#REF!</definedName>
    <definedName name="SAPCrosstab1" localSheetId="29">#REF!</definedName>
    <definedName name="SAPCrosstab1" localSheetId="53">#REF!</definedName>
    <definedName name="SAPCrosstab1" localSheetId="37">#REF!</definedName>
    <definedName name="SAPCrosstab1" localSheetId="7">#REF!</definedName>
    <definedName name="SAPCrosstab1" localSheetId="8">#REF!</definedName>
    <definedName name="SAPCrosstab1" localSheetId="6">#REF!</definedName>
    <definedName name="SAPCrosstab1" localSheetId="9">#REF!</definedName>
    <definedName name="SAPCrosstab1" localSheetId="34">#REF!</definedName>
    <definedName name="SAPCrosstab1">#REF!</definedName>
    <definedName name="SE_EURO_V" localSheetId="39">[57]Sheet1!$C$15</definedName>
    <definedName name="SE_EURO_V" localSheetId="33">[57]Sheet1!$C$15</definedName>
    <definedName name="SE_EURO_V" localSheetId="32">[57]Sheet1!$C$15</definedName>
    <definedName name="SE_EURO_V" localSheetId="52">[57]Sheet1!$C$15</definedName>
    <definedName name="SE_EURO_V" localSheetId="35">[57]Sheet1!$C$15</definedName>
    <definedName name="SE_EURO_V" localSheetId="36">[58]Sheet1!$C$15</definedName>
    <definedName name="SE_EURO_V" localSheetId="55">[59]Sheet1!$C$15</definedName>
    <definedName name="SE_EURO_V" localSheetId="29">[57]Sheet1!$C$15</definedName>
    <definedName name="SE_EURO_V" localSheetId="53">[60]Sheet1!$C$15</definedName>
    <definedName name="SE_EURO_V" localSheetId="7">[61]Sheet1!$C$15</definedName>
    <definedName name="SE_EURO_V" localSheetId="8">[61]Sheet1!$C$15</definedName>
    <definedName name="SE_EURO_V" localSheetId="6">[61]Sheet1!$C$15</definedName>
    <definedName name="SE_EURO_V" localSheetId="34">[57]Sheet1!$C$15</definedName>
    <definedName name="SE_EURO_V">[62]Sheet1!$C$15</definedName>
    <definedName name="SE_SEK_V" localSheetId="39">[51]Sheet1!$C$23</definedName>
    <definedName name="SE_SEK_V" localSheetId="33">[51]Sheet1!$C$23</definedName>
    <definedName name="SE_SEK_V" localSheetId="32">[51]Sheet1!$C$23</definedName>
    <definedName name="SE_SEK_V" localSheetId="52">[51]Sheet1!$C$23</definedName>
    <definedName name="SE_SEK_V" localSheetId="35">[51]Sheet1!$C$23</definedName>
    <definedName name="SE_SEK_V" localSheetId="36">[52]Sheet1!$C$23</definedName>
    <definedName name="SE_SEK_V" localSheetId="55">[53]Sheet1!$C$23</definedName>
    <definedName name="SE_SEK_V" localSheetId="29">[51]Sheet1!$C$23</definedName>
    <definedName name="SE_SEK_V" localSheetId="53">[54]Sheet1!$C$23</definedName>
    <definedName name="SE_SEK_V" localSheetId="7">[55]Sheet1!$C$23</definedName>
    <definedName name="SE_SEK_V" localSheetId="8">[55]Sheet1!$C$23</definedName>
    <definedName name="SE_SEK_V" localSheetId="6">[55]Sheet1!$C$23</definedName>
    <definedName name="SE_SEK_V" localSheetId="34">[51]Sheet1!$C$23</definedName>
    <definedName name="SE_SEK_V">[56]Sheet1!$C$23</definedName>
    <definedName name="segments" localSheetId="39">#REF!</definedName>
    <definedName name="segments" localSheetId="18">#REF!</definedName>
    <definedName name="segments" localSheetId="12">#REF!</definedName>
    <definedName name="segments" localSheetId="33">#REF!</definedName>
    <definedName name="segments" localSheetId="32">#REF!</definedName>
    <definedName name="segments" localSheetId="52">#REF!</definedName>
    <definedName name="segments" localSheetId="35">#REF!</definedName>
    <definedName name="segments" localSheetId="36">#REF!</definedName>
    <definedName name="segments" localSheetId="55">#REF!</definedName>
    <definedName name="segments" localSheetId="4">#REF!</definedName>
    <definedName name="segments" localSheetId="16">#REF!</definedName>
    <definedName name="segments" localSheetId="29">#REF!</definedName>
    <definedName name="segments" localSheetId="53">#REF!</definedName>
    <definedName name="segments" localSheetId="37">#REF!</definedName>
    <definedName name="segments" localSheetId="7">#REF!</definedName>
    <definedName name="segments" localSheetId="8">#REF!</definedName>
    <definedName name="segments" localSheetId="6">#REF!</definedName>
    <definedName name="segments" localSheetId="9">#REF!</definedName>
    <definedName name="segments" localSheetId="34">#REF!</definedName>
    <definedName name="segments">#REF!</definedName>
    <definedName name="SEK_1.kv." localSheetId="39">#REF!</definedName>
    <definedName name="SEK_1.kv." localSheetId="18">#REF!</definedName>
    <definedName name="SEK_1.kv." localSheetId="12">#REF!</definedName>
    <definedName name="SEK_1.kv." localSheetId="33">#REF!</definedName>
    <definedName name="SEK_1.kv." localSheetId="32">#REF!</definedName>
    <definedName name="SEK_1.kv." localSheetId="52">#REF!</definedName>
    <definedName name="SEK_1.kv." localSheetId="35">#REF!</definedName>
    <definedName name="SEK_1.kv." localSheetId="36">#REF!</definedName>
    <definedName name="SEK_1.kv." localSheetId="55">#REF!</definedName>
    <definedName name="SEK_1.kv." localSheetId="4">#REF!</definedName>
    <definedName name="SEK_1.kv." localSheetId="16">#REF!</definedName>
    <definedName name="SEK_1.kv." localSheetId="29">#REF!</definedName>
    <definedName name="SEK_1.kv." localSheetId="53">#REF!</definedName>
    <definedName name="SEK_1.kv." localSheetId="37">#REF!</definedName>
    <definedName name="SEK_1.kv." localSheetId="7">#REF!</definedName>
    <definedName name="SEK_1.kv." localSheetId="8">#REF!</definedName>
    <definedName name="SEK_1.kv." localSheetId="6">#REF!</definedName>
    <definedName name="SEK_1.kv." localSheetId="9">#REF!</definedName>
    <definedName name="SEK_1.kv." localSheetId="34">#REF!</definedName>
    <definedName name="SEK_1.kv.">#REF!</definedName>
    <definedName name="SEK_2.kv." localSheetId="39">#REF!</definedName>
    <definedName name="SEK_2.kv." localSheetId="18">#REF!</definedName>
    <definedName name="SEK_2.kv." localSheetId="12">#REF!</definedName>
    <definedName name="SEK_2.kv." localSheetId="33">#REF!</definedName>
    <definedName name="SEK_2.kv." localSheetId="32">#REF!</definedName>
    <definedName name="SEK_2.kv." localSheetId="52">#REF!</definedName>
    <definedName name="SEK_2.kv." localSheetId="35">#REF!</definedName>
    <definedName name="SEK_2.kv." localSheetId="36">#REF!</definedName>
    <definedName name="SEK_2.kv." localSheetId="55">#REF!</definedName>
    <definedName name="SEK_2.kv." localSheetId="4">#REF!</definedName>
    <definedName name="SEK_2.kv." localSheetId="16">#REF!</definedName>
    <definedName name="SEK_2.kv." localSheetId="29">#REF!</definedName>
    <definedName name="SEK_2.kv." localSheetId="53">#REF!</definedName>
    <definedName name="SEK_2.kv." localSheetId="37">#REF!</definedName>
    <definedName name="SEK_2.kv." localSheetId="7">#REF!</definedName>
    <definedName name="SEK_2.kv." localSheetId="8">#REF!</definedName>
    <definedName name="SEK_2.kv." localSheetId="6">#REF!</definedName>
    <definedName name="SEK_2.kv." localSheetId="9">#REF!</definedName>
    <definedName name="SEK_2.kv." localSheetId="34">#REF!</definedName>
    <definedName name="SEK_2.kv.">#REF!</definedName>
    <definedName name="SEK_3.kv." localSheetId="39">#REF!</definedName>
    <definedName name="SEK_3.kv." localSheetId="18">#REF!</definedName>
    <definedName name="SEK_3.kv." localSheetId="12">#REF!</definedName>
    <definedName name="SEK_3.kv." localSheetId="33">#REF!</definedName>
    <definedName name="SEK_3.kv." localSheetId="32">#REF!</definedName>
    <definedName name="SEK_3.kv." localSheetId="52">#REF!</definedName>
    <definedName name="SEK_3.kv." localSheetId="35">#REF!</definedName>
    <definedName name="SEK_3.kv." localSheetId="36">#REF!</definedName>
    <definedName name="SEK_3.kv." localSheetId="55">#REF!</definedName>
    <definedName name="SEK_3.kv." localSheetId="4">#REF!</definedName>
    <definedName name="SEK_3.kv." localSheetId="16">#REF!</definedName>
    <definedName name="SEK_3.kv." localSheetId="29">#REF!</definedName>
    <definedName name="SEK_3.kv." localSheetId="53">#REF!</definedName>
    <definedName name="SEK_3.kv." localSheetId="37">#REF!</definedName>
    <definedName name="SEK_3.kv." localSheetId="7">#REF!</definedName>
    <definedName name="SEK_3.kv." localSheetId="8">#REF!</definedName>
    <definedName name="SEK_3.kv." localSheetId="6">#REF!</definedName>
    <definedName name="SEK_3.kv." localSheetId="9">#REF!</definedName>
    <definedName name="SEK_3.kv." localSheetId="34">#REF!</definedName>
    <definedName name="SEK_3.kv.">#REF!</definedName>
    <definedName name="SEK_30.06." localSheetId="39">#REF!</definedName>
    <definedName name="SEK_30.06." localSheetId="18">#REF!</definedName>
    <definedName name="SEK_30.06." localSheetId="12">#REF!</definedName>
    <definedName name="SEK_30.06." localSheetId="33">#REF!</definedName>
    <definedName name="SEK_30.06." localSheetId="32">#REF!</definedName>
    <definedName name="SEK_30.06." localSheetId="52">#REF!</definedName>
    <definedName name="SEK_30.06." localSheetId="35">#REF!</definedName>
    <definedName name="SEK_30.06." localSheetId="36">#REF!</definedName>
    <definedName name="SEK_30.06." localSheetId="55">#REF!</definedName>
    <definedName name="SEK_30.06." localSheetId="4">#REF!</definedName>
    <definedName name="SEK_30.06." localSheetId="16">#REF!</definedName>
    <definedName name="SEK_30.06." localSheetId="29">#REF!</definedName>
    <definedName name="SEK_30.06." localSheetId="53">#REF!</definedName>
    <definedName name="SEK_30.06." localSheetId="37">#REF!</definedName>
    <definedName name="SEK_30.06." localSheetId="7">#REF!</definedName>
    <definedName name="SEK_30.06." localSheetId="8">#REF!</definedName>
    <definedName name="SEK_30.06." localSheetId="6">#REF!</definedName>
    <definedName name="SEK_30.06." localSheetId="9">#REF!</definedName>
    <definedName name="SEK_30.06." localSheetId="34">#REF!</definedName>
    <definedName name="SEK_30.06.">#REF!</definedName>
    <definedName name="SEK_30.09." localSheetId="39">#REF!</definedName>
    <definedName name="SEK_30.09." localSheetId="18">#REF!</definedName>
    <definedName name="SEK_30.09." localSheetId="12">#REF!</definedName>
    <definedName name="SEK_30.09." localSheetId="33">#REF!</definedName>
    <definedName name="SEK_30.09." localSheetId="32">#REF!</definedName>
    <definedName name="SEK_30.09." localSheetId="52">#REF!</definedName>
    <definedName name="SEK_30.09." localSheetId="35">#REF!</definedName>
    <definedName name="SEK_30.09." localSheetId="36">#REF!</definedName>
    <definedName name="SEK_30.09." localSheetId="55">#REF!</definedName>
    <definedName name="SEK_30.09." localSheetId="4">#REF!</definedName>
    <definedName name="SEK_30.09." localSheetId="16">#REF!</definedName>
    <definedName name="SEK_30.09." localSheetId="29">#REF!</definedName>
    <definedName name="SEK_30.09." localSheetId="53">#REF!</definedName>
    <definedName name="SEK_30.09." localSheetId="37">#REF!</definedName>
    <definedName name="SEK_30.09." localSheetId="7">#REF!</definedName>
    <definedName name="SEK_30.09." localSheetId="8">#REF!</definedName>
    <definedName name="SEK_30.09." localSheetId="6">#REF!</definedName>
    <definedName name="SEK_30.09." localSheetId="9">#REF!</definedName>
    <definedName name="SEK_30.09." localSheetId="34">#REF!</definedName>
    <definedName name="SEK_30.09.">#REF!</definedName>
    <definedName name="SEK_31.03." localSheetId="39">#REF!</definedName>
    <definedName name="SEK_31.03." localSheetId="18">#REF!</definedName>
    <definedName name="SEK_31.03." localSheetId="12">#REF!</definedName>
    <definedName name="SEK_31.03." localSheetId="33">#REF!</definedName>
    <definedName name="SEK_31.03." localSheetId="32">#REF!</definedName>
    <definedName name="SEK_31.03." localSheetId="52">#REF!</definedName>
    <definedName name="SEK_31.03." localSheetId="35">#REF!</definedName>
    <definedName name="SEK_31.03." localSheetId="36">#REF!</definedName>
    <definedName name="SEK_31.03." localSheetId="55">#REF!</definedName>
    <definedName name="SEK_31.03." localSheetId="4">#REF!</definedName>
    <definedName name="SEK_31.03." localSheetId="16">#REF!</definedName>
    <definedName name="SEK_31.03." localSheetId="29">#REF!</definedName>
    <definedName name="SEK_31.03." localSheetId="53">#REF!</definedName>
    <definedName name="SEK_31.03." localSheetId="37">#REF!</definedName>
    <definedName name="SEK_31.03." localSheetId="7">#REF!</definedName>
    <definedName name="SEK_31.03." localSheetId="8">#REF!</definedName>
    <definedName name="SEK_31.03." localSheetId="6">#REF!</definedName>
    <definedName name="SEK_31.03." localSheetId="9">#REF!</definedName>
    <definedName name="SEK_31.03." localSheetId="34">#REF!</definedName>
    <definedName name="SEK_31.03.">#REF!</definedName>
    <definedName name="SEK_4.kv." localSheetId="39">#REF!</definedName>
    <definedName name="SEK_4.kv." localSheetId="18">#REF!</definedName>
    <definedName name="SEK_4.kv." localSheetId="12">#REF!</definedName>
    <definedName name="SEK_4.kv." localSheetId="33">#REF!</definedName>
    <definedName name="SEK_4.kv." localSheetId="32">#REF!</definedName>
    <definedName name="SEK_4.kv." localSheetId="52">#REF!</definedName>
    <definedName name="SEK_4.kv." localSheetId="35">#REF!</definedName>
    <definedName name="SEK_4.kv." localSheetId="36">#REF!</definedName>
    <definedName name="SEK_4.kv." localSheetId="55">#REF!</definedName>
    <definedName name="SEK_4.kv." localSheetId="4">#REF!</definedName>
    <definedName name="SEK_4.kv." localSheetId="16">#REF!</definedName>
    <definedName name="SEK_4.kv." localSheetId="29">#REF!</definedName>
    <definedName name="SEK_4.kv." localSheetId="53">#REF!</definedName>
    <definedName name="SEK_4.kv." localSheetId="37">#REF!</definedName>
    <definedName name="SEK_4.kv." localSheetId="7">#REF!</definedName>
    <definedName name="SEK_4.kv." localSheetId="8">#REF!</definedName>
    <definedName name="SEK_4.kv." localSheetId="6">#REF!</definedName>
    <definedName name="SEK_4.kv." localSheetId="9">#REF!</definedName>
    <definedName name="SEK_4.kv." localSheetId="34">#REF!</definedName>
    <definedName name="SEK_4.kv.">#REF!</definedName>
    <definedName name="SEK_Primo" localSheetId="39">#REF!</definedName>
    <definedName name="SEK_Primo" localSheetId="18">#REF!</definedName>
    <definedName name="SEK_Primo" localSheetId="12">#REF!</definedName>
    <definedName name="SEK_Primo" localSheetId="33">#REF!</definedName>
    <definedName name="SEK_Primo" localSheetId="32">#REF!</definedName>
    <definedName name="SEK_Primo" localSheetId="52">#REF!</definedName>
    <definedName name="SEK_Primo" localSheetId="35">#REF!</definedName>
    <definedName name="SEK_Primo" localSheetId="36">#REF!</definedName>
    <definedName name="SEK_Primo" localSheetId="55">#REF!</definedName>
    <definedName name="SEK_Primo" localSheetId="4">#REF!</definedName>
    <definedName name="SEK_Primo" localSheetId="16">#REF!</definedName>
    <definedName name="SEK_Primo" localSheetId="29">#REF!</definedName>
    <definedName name="SEK_Primo" localSheetId="53">#REF!</definedName>
    <definedName name="SEK_Primo" localSheetId="37">#REF!</definedName>
    <definedName name="SEK_Primo" localSheetId="7">#REF!</definedName>
    <definedName name="SEK_Primo" localSheetId="8">#REF!</definedName>
    <definedName name="SEK_Primo" localSheetId="6">#REF!</definedName>
    <definedName name="SEK_Primo" localSheetId="9">#REF!</definedName>
    <definedName name="SEK_Primo" localSheetId="34">#REF!</definedName>
    <definedName name="SEK_Primo">#REF!</definedName>
    <definedName name="SEK_Ultimo" localSheetId="39">#REF!</definedName>
    <definedName name="SEK_Ultimo" localSheetId="18">#REF!</definedName>
    <definedName name="SEK_Ultimo" localSheetId="12">#REF!</definedName>
    <definedName name="SEK_Ultimo" localSheetId="33">#REF!</definedName>
    <definedName name="SEK_Ultimo" localSheetId="32">#REF!</definedName>
    <definedName name="SEK_Ultimo" localSheetId="52">#REF!</definedName>
    <definedName name="SEK_Ultimo" localSheetId="35">#REF!</definedName>
    <definedName name="SEK_Ultimo" localSheetId="36">#REF!</definedName>
    <definedName name="SEK_Ultimo" localSheetId="55">#REF!</definedName>
    <definedName name="SEK_Ultimo" localSheetId="4">#REF!</definedName>
    <definedName name="SEK_Ultimo" localSheetId="16">#REF!</definedName>
    <definedName name="SEK_Ultimo" localSheetId="29">#REF!</definedName>
    <definedName name="SEK_Ultimo" localSheetId="53">#REF!</definedName>
    <definedName name="SEK_Ultimo" localSheetId="37">#REF!</definedName>
    <definedName name="SEK_Ultimo" localSheetId="7">#REF!</definedName>
    <definedName name="SEK_Ultimo" localSheetId="8">#REF!</definedName>
    <definedName name="SEK_Ultimo" localSheetId="6">#REF!</definedName>
    <definedName name="SEK_Ultimo" localSheetId="9">#REF!</definedName>
    <definedName name="SEK_Ultimo" localSheetId="34">#REF!</definedName>
    <definedName name="SEK_Ultimo">#REF!</definedName>
    <definedName name="SekLastYear" localSheetId="39">[38]Valutakurser!$E$10</definedName>
    <definedName name="SekLastYear" localSheetId="33">[38]Valutakurser!$E$10</definedName>
    <definedName name="SekLastYear" localSheetId="32">[38]Valutakurser!$E$10</definedName>
    <definedName name="SekLastYear" localSheetId="52">[38]Valutakurser!$E$10</definedName>
    <definedName name="SekLastYear" localSheetId="35">[38]Valutakurser!$E$10</definedName>
    <definedName name="SekLastYear" localSheetId="36">[39]Valutakurser!$E$10</definedName>
    <definedName name="SekLastYear" localSheetId="55">[40]Valutakurser!$E$10</definedName>
    <definedName name="SekLastYear" localSheetId="29">[38]Valutakurser!$E$10</definedName>
    <definedName name="SekLastYear" localSheetId="53">[41]Valutakurser!$E$10</definedName>
    <definedName name="SekLastYear" localSheetId="7">[42]Valutakurser!$E$10</definedName>
    <definedName name="SekLastYear" localSheetId="8">[42]Valutakurser!$E$10</definedName>
    <definedName name="SekLastYear" localSheetId="6">[42]Valutakurser!$E$10</definedName>
    <definedName name="SekLastYear" localSheetId="34">[38]Valutakurser!$E$10</definedName>
    <definedName name="SekLastYear">[43]Valutakurser!$E$10</definedName>
    <definedName name="SEKm" localSheetId="39">#REF!</definedName>
    <definedName name="SEKm" localSheetId="18">#REF!</definedName>
    <definedName name="SEKm" localSheetId="12">#REF!</definedName>
    <definedName name="SEKm" localSheetId="33">#REF!</definedName>
    <definedName name="SEKm" localSheetId="32">#REF!</definedName>
    <definedName name="SEKm" localSheetId="52">#REF!</definedName>
    <definedName name="SEKm" localSheetId="35">#REF!</definedName>
    <definedName name="SEKm" localSheetId="36">#REF!</definedName>
    <definedName name="SEKm" localSheetId="55">#REF!</definedName>
    <definedName name="SEKm" localSheetId="4">#REF!</definedName>
    <definedName name="SEKm" localSheetId="16">#REF!</definedName>
    <definedName name="SEKm" localSheetId="29">#REF!</definedName>
    <definedName name="SEKm" localSheetId="53">#REF!</definedName>
    <definedName name="SEKm" localSheetId="37">#REF!</definedName>
    <definedName name="SEKm" localSheetId="7">#REF!</definedName>
    <definedName name="SEKm" localSheetId="8">#REF!</definedName>
    <definedName name="SEKm" localSheetId="6">#REF!</definedName>
    <definedName name="SEKm" localSheetId="9">#REF!</definedName>
    <definedName name="SEKm" localSheetId="34">#REF!</definedName>
    <definedName name="SEKm">#REF!</definedName>
    <definedName name="sg" localSheetId="39" hidden="1">{"5 * utfall + budget",#N/A,FALSE,"T-0298";"5 * bolag",#N/A,FALSE,"T-0298";"Unibank, utfall alla",#N/A,FALSE,"T-0298";#N/A,#N/A,FALSE,"Koncernskulder";#N/A,#N/A,FALSE,"Koncernfakturering"}</definedName>
    <definedName name="sg" localSheetId="18" hidden="1">{"5 * utfall + budget",#N/A,FALSE,"T-0298";"5 * bolag",#N/A,FALSE,"T-0298";"Unibank, utfall alla",#N/A,FALSE,"T-0298";#N/A,#N/A,FALSE,"Koncernskulder";#N/A,#N/A,FALSE,"Koncernfakturering"}</definedName>
    <definedName name="sg" localSheetId="12" hidden="1">{"5 * utfall + budget",#N/A,FALSE,"T-0298";"5 * bolag",#N/A,FALSE,"T-0298";"Unibank, utfall alla",#N/A,FALSE,"T-0298";#N/A,#N/A,FALSE,"Koncernskulder";#N/A,#N/A,FALSE,"Koncernfakturering"}</definedName>
    <definedName name="sg" localSheetId="1" hidden="1">{"5 * utfall + budget",#N/A,FALSE,"T-0298";"5 * bolag",#N/A,FALSE,"T-0298";"Unibank, utfall alla",#N/A,FALSE,"T-0298";#N/A,#N/A,FALSE,"Koncernskulder";#N/A,#N/A,FALSE,"Koncernfakturering"}</definedName>
    <definedName name="sg" localSheetId="33" hidden="1">{"5 * utfall + budget",#N/A,FALSE,"T-0298";"5 * bolag",#N/A,FALSE,"T-0298";"Unibank, utfall alla",#N/A,FALSE,"T-0298";#N/A,#N/A,FALSE,"Koncernskulder";#N/A,#N/A,FALSE,"Koncernfakturering"}</definedName>
    <definedName name="sg" localSheetId="32" hidden="1">{"5 * utfall + budget",#N/A,FALSE,"T-0298";"5 * bolag",#N/A,FALSE,"T-0298";"Unibank, utfall alla",#N/A,FALSE,"T-0298";#N/A,#N/A,FALSE,"Koncernskulder";#N/A,#N/A,FALSE,"Koncernfakturering"}</definedName>
    <definedName name="sg" localSheetId="52" hidden="1">{"5 * utfall + budget",#N/A,FALSE,"T-0298";"5 * bolag",#N/A,FALSE,"T-0298";"Unibank, utfall alla",#N/A,FALSE,"T-0298";#N/A,#N/A,FALSE,"Koncernskulder";#N/A,#N/A,FALSE,"Koncernfakturering"}</definedName>
    <definedName name="sg" localSheetId="35" hidden="1">{"5 * utfall + budget",#N/A,FALSE,"T-0298";"5 * bolag",#N/A,FALSE,"T-0298";"Unibank, utfall alla",#N/A,FALSE,"T-0298";#N/A,#N/A,FALSE,"Koncernskulder";#N/A,#N/A,FALSE,"Koncernfakturering"}</definedName>
    <definedName name="sg" localSheetId="36" hidden="1">{"5 * utfall + budget",#N/A,FALSE,"T-0298";"5 * bolag",#N/A,FALSE,"T-0298";"Unibank, utfall alla",#N/A,FALSE,"T-0298";#N/A,#N/A,FALSE,"Koncernskulder";#N/A,#N/A,FALSE,"Koncernfakturering"}</definedName>
    <definedName name="sg" localSheetId="55" hidden="1">{"5 * utfall + budget",#N/A,FALSE,"T-0298";"5 * bolag",#N/A,FALSE,"T-0298";"Unibank, utfall alla",#N/A,FALSE,"T-0298";#N/A,#N/A,FALSE,"Koncernskulder";#N/A,#N/A,FALSE,"Koncernfakturering"}</definedName>
    <definedName name="sg" localSheetId="4" hidden="1">{"5 * utfall + budget",#N/A,FALSE,"T-0298";"5 * bolag",#N/A,FALSE,"T-0298";"Unibank, utfall alla",#N/A,FALSE,"T-0298";#N/A,#N/A,FALSE,"Koncernskulder";#N/A,#N/A,FALSE,"Koncernfakturering"}</definedName>
    <definedName name="sg" localSheetId="16" hidden="1">{"5 * utfall + budget",#N/A,FALSE,"T-0298";"5 * bolag",#N/A,FALSE,"T-0298";"Unibank, utfall alla",#N/A,FALSE,"T-0298";#N/A,#N/A,FALSE,"Koncernskulder";#N/A,#N/A,FALSE,"Koncernfakturering"}</definedName>
    <definedName name="sg" localSheetId="29" hidden="1">{"5 * utfall + budget",#N/A,FALSE,"T-0298";"5 * bolag",#N/A,FALSE,"T-0298";"Unibank, utfall alla",#N/A,FALSE,"T-0298";#N/A,#N/A,FALSE,"Koncernskulder";#N/A,#N/A,FALSE,"Koncernfakturering"}</definedName>
    <definedName name="sg" localSheetId="53" hidden="1">{"5 * utfall + budget",#N/A,FALSE,"T-0298";"5 * bolag",#N/A,FALSE,"T-0298";"Unibank, utfall alla",#N/A,FALSE,"T-0298";#N/A,#N/A,FALSE,"Koncernskulder";#N/A,#N/A,FALSE,"Koncernfakturering"}</definedName>
    <definedName name="sg" localSheetId="37" hidden="1">{"5 * utfall + budget",#N/A,FALSE,"T-0298";"5 * bolag",#N/A,FALSE,"T-0298";"Unibank, utfall alla",#N/A,FALSE,"T-0298";#N/A,#N/A,FALSE,"Koncernskulder";#N/A,#N/A,FALSE,"Koncernfakturering"}</definedName>
    <definedName name="sg" localSheetId="7" hidden="1">{"5 * utfall + budget",#N/A,FALSE,"T-0298";"5 * bolag",#N/A,FALSE,"T-0298";"Unibank, utfall alla",#N/A,FALSE,"T-0298";#N/A,#N/A,FALSE,"Koncernskulder";#N/A,#N/A,FALSE,"Koncernfakturering"}</definedName>
    <definedName name="sg" localSheetId="8" hidden="1">{"5 * utfall + budget",#N/A,FALSE,"T-0298";"5 * bolag",#N/A,FALSE,"T-0298";"Unibank, utfall alla",#N/A,FALSE,"T-0298";#N/A,#N/A,FALSE,"Koncernskulder";#N/A,#N/A,FALSE,"Koncernfakturering"}</definedName>
    <definedName name="sg" localSheetId="6" hidden="1">{"5 * utfall + budget",#N/A,FALSE,"T-0298";"5 * bolag",#N/A,FALSE,"T-0298";"Unibank, utfall alla",#N/A,FALSE,"T-0298";#N/A,#N/A,FALSE,"Koncernskulder";#N/A,#N/A,FALSE,"Koncernfakturering"}</definedName>
    <definedName name="sg" localSheetId="40" hidden="1">{"5 * utfall + budget",#N/A,FALSE,"T-0298";"5 * bolag",#N/A,FALSE,"T-0298";"Unibank, utfall alla",#N/A,FALSE,"T-0298";#N/A,#N/A,FALSE,"Koncernskulder";#N/A,#N/A,FALSE,"Koncernfakturering"}</definedName>
    <definedName name="sg" localSheetId="9" hidden="1">{"5 * utfall + budget",#N/A,FALSE,"T-0298";"5 * bolag",#N/A,FALSE,"T-0298";"Unibank, utfall alla",#N/A,FALSE,"T-0298";#N/A,#N/A,FALSE,"Koncernskulder";#N/A,#N/A,FALSE,"Koncernfakturering"}</definedName>
    <definedName name="sg" localSheetId="38" hidden="1">{"5 * utfall + budget",#N/A,FALSE,"T-0298";"5 * bolag",#N/A,FALSE,"T-0298";"Unibank, utfall alla",#N/A,FALSE,"T-0298";#N/A,#N/A,FALSE,"Koncernskulder";#N/A,#N/A,FALSE,"Koncernfakturering"}</definedName>
    <definedName name="sg" localSheetId="34" hidden="1">{"5 * utfall + budget",#N/A,FALSE,"T-0298";"5 * bolag",#N/A,FALSE,"T-0298";"Unibank, utfall alla",#N/A,FALSE,"T-0298";#N/A,#N/A,FALSE,"Koncernskulder";#N/A,#N/A,FALSE,"Koncernfakturering"}</definedName>
    <definedName name="sg" hidden="1">{"5 * utfall + budget",#N/A,FALSE,"T-0298";"5 * bolag",#N/A,FALSE,"T-0298";"Unibank, utfall alla",#N/A,FALSE,"T-0298";#N/A,#N/A,FALSE,"Koncernskulder";#N/A,#N/A,FALSE,"Koncernfakturering"}</definedName>
    <definedName name="shareholder" localSheetId="39">#REF!</definedName>
    <definedName name="shareholder" localSheetId="18">#REF!</definedName>
    <definedName name="shareholder" localSheetId="12">#REF!</definedName>
    <definedName name="shareholder" localSheetId="33">#REF!</definedName>
    <definedName name="shareholder" localSheetId="32">#REF!</definedName>
    <definedName name="shareholder" localSheetId="52">#REF!</definedName>
    <definedName name="shareholder" localSheetId="35">#REF!</definedName>
    <definedName name="shareholder" localSheetId="36">#REF!</definedName>
    <definedName name="shareholder" localSheetId="55">#REF!</definedName>
    <definedName name="shareholder" localSheetId="4">#REF!</definedName>
    <definedName name="shareholder" localSheetId="16">#REF!</definedName>
    <definedName name="shareholder" localSheetId="29">#REF!</definedName>
    <definedName name="shareholder" localSheetId="53">#REF!</definedName>
    <definedName name="shareholder" localSheetId="37">#REF!</definedName>
    <definedName name="shareholder" localSheetId="7">#REF!</definedName>
    <definedName name="shareholder" localSheetId="8">#REF!</definedName>
    <definedName name="shareholder" localSheetId="6">#REF!</definedName>
    <definedName name="shareholder" localSheetId="9">#REF!</definedName>
    <definedName name="shareholder" localSheetId="34">#REF!</definedName>
    <definedName name="shareholder">#REF!</definedName>
    <definedName name="Shipping" localSheetId="39">#REF!</definedName>
    <definedName name="Shipping" localSheetId="18">#REF!</definedName>
    <definedName name="Shipping" localSheetId="12">#REF!</definedName>
    <definedName name="Shipping" localSheetId="33">#REF!</definedName>
    <definedName name="Shipping" localSheetId="32">#REF!</definedName>
    <definedName name="Shipping" localSheetId="52">#REF!</definedName>
    <definedName name="Shipping" localSheetId="35">#REF!</definedName>
    <definedName name="Shipping" localSheetId="36">#REF!</definedName>
    <definedName name="Shipping" localSheetId="55">#REF!</definedName>
    <definedName name="Shipping" localSheetId="4">#REF!</definedName>
    <definedName name="Shipping" localSheetId="16">#REF!</definedName>
    <definedName name="Shipping" localSheetId="29">#REF!</definedName>
    <definedName name="Shipping" localSheetId="53">#REF!</definedName>
    <definedName name="Shipping" localSheetId="37">#REF!</definedName>
    <definedName name="Shipping" localSheetId="7">#REF!</definedName>
    <definedName name="Shipping" localSheetId="8">#REF!</definedName>
    <definedName name="Shipping" localSheetId="6">#REF!</definedName>
    <definedName name="Shipping" localSheetId="9">#REF!</definedName>
    <definedName name="Shipping" localSheetId="34">#REF!</definedName>
    <definedName name="Shipping">#REF!</definedName>
    <definedName name="SOSI" localSheetId="39">#REF!</definedName>
    <definedName name="SOSI" localSheetId="18">#REF!</definedName>
    <definedName name="SOSI" localSheetId="12">#REF!</definedName>
    <definedName name="SOSI" localSheetId="33">#REF!</definedName>
    <definedName name="SOSI" localSheetId="32">#REF!</definedName>
    <definedName name="SOSI" localSheetId="52">#REF!</definedName>
    <definedName name="SOSI" localSheetId="35">#REF!</definedName>
    <definedName name="SOSI" localSheetId="36">#REF!</definedName>
    <definedName name="SOSI" localSheetId="55">#REF!</definedName>
    <definedName name="SOSI" localSheetId="4">#REF!</definedName>
    <definedName name="SOSI" localSheetId="16">#REF!</definedName>
    <definedName name="SOSI" localSheetId="29">#REF!</definedName>
    <definedName name="SOSI" localSheetId="53">#REF!</definedName>
    <definedName name="SOSI" localSheetId="37">#REF!</definedName>
    <definedName name="SOSI" localSheetId="7">#REF!</definedName>
    <definedName name="SOSI" localSheetId="8">#REF!</definedName>
    <definedName name="SOSI" localSheetId="6">#REF!</definedName>
    <definedName name="SOSI" localSheetId="9">#REF!</definedName>
    <definedName name="SOSI" localSheetId="34">#REF!</definedName>
    <definedName name="SOSI">#REF!</definedName>
    <definedName name="Source_file" localSheetId="39">[57]Sheet1!$B$4</definedName>
    <definedName name="Source_file" localSheetId="33">[57]Sheet1!$B$4</definedName>
    <definedName name="Source_file" localSheetId="32">[57]Sheet1!$B$4</definedName>
    <definedName name="Source_file" localSheetId="52">[57]Sheet1!$B$4</definedName>
    <definedName name="Source_file" localSheetId="35">[57]Sheet1!$B$4</definedName>
    <definedName name="Source_file" localSheetId="36">[58]Sheet1!$B$4</definedName>
    <definedName name="Source_file" localSheetId="55">[59]Sheet1!$B$4</definedName>
    <definedName name="Source_file" localSheetId="29">[57]Sheet1!$B$4</definedName>
    <definedName name="Source_file" localSheetId="53">[60]Sheet1!$B$4</definedName>
    <definedName name="Source_file" localSheetId="7">[61]Sheet1!$B$4</definedName>
    <definedName name="Source_file" localSheetId="8">[61]Sheet1!$B$4</definedName>
    <definedName name="Source_file" localSheetId="6">[61]Sheet1!$B$4</definedName>
    <definedName name="Source_file" localSheetId="34">[57]Sheet1!$B$4</definedName>
    <definedName name="Source_file">[62]Sheet1!$B$4</definedName>
    <definedName name="start" localSheetId="39">#REF!</definedName>
    <definedName name="start" localSheetId="18">#REF!</definedName>
    <definedName name="start" localSheetId="12">#REF!</definedName>
    <definedName name="start" localSheetId="33">#REF!</definedName>
    <definedName name="start" localSheetId="32">#REF!</definedName>
    <definedName name="start" localSheetId="52">#REF!</definedName>
    <definedName name="start" localSheetId="35">#REF!</definedName>
    <definedName name="start" localSheetId="36">#REF!</definedName>
    <definedName name="start" localSheetId="55">#REF!</definedName>
    <definedName name="start" localSheetId="4">#REF!</definedName>
    <definedName name="start" localSheetId="16">#REF!</definedName>
    <definedName name="start" localSheetId="29">#REF!</definedName>
    <definedName name="start" localSheetId="53">#REF!</definedName>
    <definedName name="start" localSheetId="37">#REF!</definedName>
    <definedName name="start" localSheetId="7">#REF!</definedName>
    <definedName name="start" localSheetId="8">#REF!</definedName>
    <definedName name="start" localSheetId="6">#REF!</definedName>
    <definedName name="start" localSheetId="9">#REF!</definedName>
    <definedName name="start" localSheetId="34">#REF!</definedName>
    <definedName name="start">#REF!</definedName>
    <definedName name="statutory" localSheetId="39">#REF!</definedName>
    <definedName name="statutory" localSheetId="18">#REF!</definedName>
    <definedName name="statutory" localSheetId="12">#REF!</definedName>
    <definedName name="statutory" localSheetId="33">#REF!</definedName>
    <definedName name="statutory" localSheetId="32">#REF!</definedName>
    <definedName name="statutory" localSheetId="52">#REF!</definedName>
    <definedName name="statutory" localSheetId="35">#REF!</definedName>
    <definedName name="statutory" localSheetId="36">#REF!</definedName>
    <definedName name="statutory" localSheetId="55">#REF!</definedName>
    <definedName name="statutory" localSheetId="4">#REF!</definedName>
    <definedName name="statutory" localSheetId="16">#REF!</definedName>
    <definedName name="statutory" localSheetId="29">#REF!</definedName>
    <definedName name="statutory" localSheetId="53">#REF!</definedName>
    <definedName name="statutory" localSheetId="37">#REF!</definedName>
    <definedName name="statutory" localSheetId="7">#REF!</definedName>
    <definedName name="statutory" localSheetId="8">#REF!</definedName>
    <definedName name="statutory" localSheetId="6">#REF!</definedName>
    <definedName name="statutory" localSheetId="9">#REF!</definedName>
    <definedName name="statutory" localSheetId="34">#REF!</definedName>
    <definedName name="statutory">#REF!</definedName>
    <definedName name="Statutory_Income_Statement" localSheetId="39">#REF!</definedName>
    <definedName name="Statutory_Income_Statement" localSheetId="18">#REF!</definedName>
    <definedName name="Statutory_Income_Statement" localSheetId="12">#REF!</definedName>
    <definedName name="Statutory_Income_Statement" localSheetId="33">#REF!</definedName>
    <definedName name="Statutory_Income_Statement" localSheetId="32">#REF!</definedName>
    <definedName name="Statutory_Income_Statement" localSheetId="52">#REF!</definedName>
    <definedName name="Statutory_Income_Statement" localSheetId="35">#REF!</definedName>
    <definedName name="Statutory_Income_Statement" localSheetId="36">#REF!</definedName>
    <definedName name="Statutory_Income_Statement" localSheetId="55">#REF!</definedName>
    <definedName name="Statutory_Income_Statement" localSheetId="4">#REF!</definedName>
    <definedName name="Statutory_Income_Statement" localSheetId="16">#REF!</definedName>
    <definedName name="Statutory_Income_Statement" localSheetId="29">#REF!</definedName>
    <definedName name="Statutory_Income_Statement" localSheetId="53">#REF!</definedName>
    <definedName name="Statutory_Income_Statement" localSheetId="37">#REF!</definedName>
    <definedName name="Statutory_Income_Statement" localSheetId="7">#REF!</definedName>
    <definedName name="Statutory_Income_Statement" localSheetId="8">#REF!</definedName>
    <definedName name="Statutory_Income_Statement" localSheetId="6">#REF!</definedName>
    <definedName name="Statutory_Income_Statement" localSheetId="9">#REF!</definedName>
    <definedName name="Statutory_Income_Statement" localSheetId="34">#REF!</definedName>
    <definedName name="Statutory_Income_Statement">#REF!</definedName>
    <definedName name="stop" localSheetId="39">#REF!</definedName>
    <definedName name="stop" localSheetId="18">#REF!</definedName>
    <definedName name="stop" localSheetId="12">#REF!</definedName>
    <definedName name="stop" localSheetId="33">#REF!</definedName>
    <definedName name="stop" localSheetId="32">#REF!</definedName>
    <definedName name="stop" localSheetId="52">#REF!</definedName>
    <definedName name="stop" localSheetId="35">#REF!</definedName>
    <definedName name="stop" localSheetId="36">#REF!</definedName>
    <definedName name="stop" localSheetId="55">#REF!</definedName>
    <definedName name="stop" localSheetId="4">#REF!</definedName>
    <definedName name="stop" localSheetId="16">#REF!</definedName>
    <definedName name="stop" localSheetId="29">#REF!</definedName>
    <definedName name="stop" localSheetId="53">#REF!</definedName>
    <definedName name="stop" localSheetId="37">#REF!</definedName>
    <definedName name="stop" localSheetId="7">#REF!</definedName>
    <definedName name="stop" localSheetId="8">#REF!</definedName>
    <definedName name="stop" localSheetId="6">#REF!</definedName>
    <definedName name="stop" localSheetId="9">#REF!</definedName>
    <definedName name="stop" localSheetId="34">#REF!</definedName>
    <definedName name="stop">#REF!</definedName>
    <definedName name="Sweden" localSheetId="39">[51]Sheet1!$C$20</definedName>
    <definedName name="Sweden" localSheetId="33">[51]Sheet1!$C$20</definedName>
    <definedName name="Sweden" localSheetId="32">[51]Sheet1!$C$20</definedName>
    <definedName name="Sweden" localSheetId="52">[51]Sheet1!$C$20</definedName>
    <definedName name="Sweden" localSheetId="35">[51]Sheet1!$C$20</definedName>
    <definedName name="Sweden" localSheetId="36">[52]Sheet1!$C$20</definedName>
    <definedName name="Sweden" localSheetId="55">[53]Sheet1!$C$20</definedName>
    <definedName name="Sweden" localSheetId="29">[51]Sheet1!$C$20</definedName>
    <definedName name="Sweden" localSheetId="53">[54]Sheet1!$C$20</definedName>
    <definedName name="Sweden" localSheetId="7">[55]Sheet1!$C$20</definedName>
    <definedName name="Sweden" localSheetId="8">[55]Sheet1!$C$20</definedName>
    <definedName name="Sweden" localSheetId="6">[55]Sheet1!$C$20</definedName>
    <definedName name="Sweden" localSheetId="34">[51]Sheet1!$C$20</definedName>
    <definedName name="Sweden">[56]Sheet1!$C$20</definedName>
    <definedName name="TASESUOM" localSheetId="39">#REF!</definedName>
    <definedName name="TASESUOM" localSheetId="18">#REF!</definedName>
    <definedName name="TASESUOM" localSheetId="12">#REF!</definedName>
    <definedName name="TASESUOM" localSheetId="33">#REF!</definedName>
    <definedName name="TASESUOM" localSheetId="32">#REF!</definedName>
    <definedName name="TASESUOM" localSheetId="52">#REF!</definedName>
    <definedName name="TASESUOM" localSheetId="35">#REF!</definedName>
    <definedName name="TASESUOM" localSheetId="36">#REF!</definedName>
    <definedName name="TASESUOM" localSheetId="55">#REF!</definedName>
    <definedName name="TASESUOM" localSheetId="4">#REF!</definedName>
    <definedName name="TASESUOM" localSheetId="16">#REF!</definedName>
    <definedName name="TASESUOM" localSheetId="29">#REF!</definedName>
    <definedName name="TASESUOM" localSheetId="53">#REF!</definedName>
    <definedName name="TASESUOM" localSheetId="37">#REF!</definedName>
    <definedName name="TASESUOM" localSheetId="7">#REF!</definedName>
    <definedName name="TASESUOM" localSheetId="8">#REF!</definedName>
    <definedName name="TASESUOM" localSheetId="6">#REF!</definedName>
    <definedName name="TASESUOM" localSheetId="9">#REF!</definedName>
    <definedName name="TASESUOM" localSheetId="34">#REF!</definedName>
    <definedName name="TASESUOM">#REF!</definedName>
    <definedName name="tfp" localSheetId="39" hidden="1">{"5 * utfall + budget",#N/A,FALSE,"T-0298";"5 * bolag",#N/A,FALSE,"T-0298";"Unibank, utfall alla",#N/A,FALSE,"T-0298";#N/A,#N/A,FALSE,"Koncernskulder";#N/A,#N/A,FALSE,"Koncernfakturering"}</definedName>
    <definedName name="tfp" localSheetId="18" hidden="1">{"5 * utfall + budget",#N/A,FALSE,"T-0298";"5 * bolag",#N/A,FALSE,"T-0298";"Unibank, utfall alla",#N/A,FALSE,"T-0298";#N/A,#N/A,FALSE,"Koncernskulder";#N/A,#N/A,FALSE,"Koncernfakturering"}</definedName>
    <definedName name="tfp" localSheetId="12" hidden="1">{"5 * utfall + budget",#N/A,FALSE,"T-0298";"5 * bolag",#N/A,FALSE,"T-0298";"Unibank, utfall alla",#N/A,FALSE,"T-0298";#N/A,#N/A,FALSE,"Koncernskulder";#N/A,#N/A,FALSE,"Koncernfakturering"}</definedName>
    <definedName name="tfp" localSheetId="1" hidden="1">{"5 * utfall + budget",#N/A,FALSE,"T-0298";"5 * bolag",#N/A,FALSE,"T-0298";"Unibank, utfall alla",#N/A,FALSE,"T-0298";#N/A,#N/A,FALSE,"Koncernskulder";#N/A,#N/A,FALSE,"Koncernfakturering"}</definedName>
    <definedName name="tfp" localSheetId="33" hidden="1">{"5 * utfall + budget",#N/A,FALSE,"T-0298";"5 * bolag",#N/A,FALSE,"T-0298";"Unibank, utfall alla",#N/A,FALSE,"T-0298";#N/A,#N/A,FALSE,"Koncernskulder";#N/A,#N/A,FALSE,"Koncernfakturering"}</definedName>
    <definedName name="tfp" localSheetId="32" hidden="1">{"5 * utfall + budget",#N/A,FALSE,"T-0298";"5 * bolag",#N/A,FALSE,"T-0298";"Unibank, utfall alla",#N/A,FALSE,"T-0298";#N/A,#N/A,FALSE,"Koncernskulder";#N/A,#N/A,FALSE,"Koncernfakturering"}</definedName>
    <definedName name="tfp" localSheetId="52" hidden="1">{"5 * utfall + budget",#N/A,FALSE,"T-0298";"5 * bolag",#N/A,FALSE,"T-0298";"Unibank, utfall alla",#N/A,FALSE,"T-0298";#N/A,#N/A,FALSE,"Koncernskulder";#N/A,#N/A,FALSE,"Koncernfakturering"}</definedName>
    <definedName name="tfp" localSheetId="35" hidden="1">{"5 * utfall + budget",#N/A,FALSE,"T-0298";"5 * bolag",#N/A,FALSE,"T-0298";"Unibank, utfall alla",#N/A,FALSE,"T-0298";#N/A,#N/A,FALSE,"Koncernskulder";#N/A,#N/A,FALSE,"Koncernfakturering"}</definedName>
    <definedName name="tfp" localSheetId="36" hidden="1">{"5 * utfall + budget",#N/A,FALSE,"T-0298";"5 * bolag",#N/A,FALSE,"T-0298";"Unibank, utfall alla",#N/A,FALSE,"T-0298";#N/A,#N/A,FALSE,"Koncernskulder";#N/A,#N/A,FALSE,"Koncernfakturering"}</definedName>
    <definedName name="tfp" localSheetId="55" hidden="1">{"5 * utfall + budget",#N/A,FALSE,"T-0298";"5 * bolag",#N/A,FALSE,"T-0298";"Unibank, utfall alla",#N/A,FALSE,"T-0298";#N/A,#N/A,FALSE,"Koncernskulder";#N/A,#N/A,FALSE,"Koncernfakturering"}</definedName>
    <definedName name="tfp" localSheetId="4" hidden="1">{"5 * utfall + budget",#N/A,FALSE,"T-0298";"5 * bolag",#N/A,FALSE,"T-0298";"Unibank, utfall alla",#N/A,FALSE,"T-0298";#N/A,#N/A,FALSE,"Koncernskulder";#N/A,#N/A,FALSE,"Koncernfakturering"}</definedName>
    <definedName name="tfp" localSheetId="16" hidden="1">{"5 * utfall + budget",#N/A,FALSE,"T-0298";"5 * bolag",#N/A,FALSE,"T-0298";"Unibank, utfall alla",#N/A,FALSE,"T-0298";#N/A,#N/A,FALSE,"Koncernskulder";#N/A,#N/A,FALSE,"Koncernfakturering"}</definedName>
    <definedName name="tfp" localSheetId="29" hidden="1">{"5 * utfall + budget",#N/A,FALSE,"T-0298";"5 * bolag",#N/A,FALSE,"T-0298";"Unibank, utfall alla",#N/A,FALSE,"T-0298";#N/A,#N/A,FALSE,"Koncernskulder";#N/A,#N/A,FALSE,"Koncernfakturering"}</definedName>
    <definedName name="tfp" localSheetId="53" hidden="1">{"5 * utfall + budget",#N/A,FALSE,"T-0298";"5 * bolag",#N/A,FALSE,"T-0298";"Unibank, utfall alla",#N/A,FALSE,"T-0298";#N/A,#N/A,FALSE,"Koncernskulder";#N/A,#N/A,FALSE,"Koncernfakturering"}</definedName>
    <definedName name="tfp" localSheetId="37" hidden="1">{"5 * utfall + budget",#N/A,FALSE,"T-0298";"5 * bolag",#N/A,FALSE,"T-0298";"Unibank, utfall alla",#N/A,FALSE,"T-0298";#N/A,#N/A,FALSE,"Koncernskulder";#N/A,#N/A,FALSE,"Koncernfakturering"}</definedName>
    <definedName name="tfp" localSheetId="7" hidden="1">{"5 * utfall + budget",#N/A,FALSE,"T-0298";"5 * bolag",#N/A,FALSE,"T-0298";"Unibank, utfall alla",#N/A,FALSE,"T-0298";#N/A,#N/A,FALSE,"Koncernskulder";#N/A,#N/A,FALSE,"Koncernfakturering"}</definedName>
    <definedName name="tfp" localSheetId="8" hidden="1">{"5 * utfall + budget",#N/A,FALSE,"T-0298";"5 * bolag",#N/A,FALSE,"T-0298";"Unibank, utfall alla",#N/A,FALSE,"T-0298";#N/A,#N/A,FALSE,"Koncernskulder";#N/A,#N/A,FALSE,"Koncernfakturering"}</definedName>
    <definedName name="tfp" localSheetId="6" hidden="1">{"5 * utfall + budget",#N/A,FALSE,"T-0298";"5 * bolag",#N/A,FALSE,"T-0298";"Unibank, utfall alla",#N/A,FALSE,"T-0298";#N/A,#N/A,FALSE,"Koncernskulder";#N/A,#N/A,FALSE,"Koncernfakturering"}</definedName>
    <definedName name="tfp" localSheetId="40" hidden="1">{"5 * utfall + budget",#N/A,FALSE,"T-0298";"5 * bolag",#N/A,FALSE,"T-0298";"Unibank, utfall alla",#N/A,FALSE,"T-0298";#N/A,#N/A,FALSE,"Koncernskulder";#N/A,#N/A,FALSE,"Koncernfakturering"}</definedName>
    <definedName name="tfp" localSheetId="9" hidden="1">{"5 * utfall + budget",#N/A,FALSE,"T-0298";"5 * bolag",#N/A,FALSE,"T-0298";"Unibank, utfall alla",#N/A,FALSE,"T-0298";#N/A,#N/A,FALSE,"Koncernskulder";#N/A,#N/A,FALSE,"Koncernfakturering"}</definedName>
    <definedName name="tfp" localSheetId="38" hidden="1">{"5 * utfall + budget",#N/A,FALSE,"T-0298";"5 * bolag",#N/A,FALSE,"T-0298";"Unibank, utfall alla",#N/A,FALSE,"T-0298";#N/A,#N/A,FALSE,"Koncernskulder";#N/A,#N/A,FALSE,"Koncernfakturering"}</definedName>
    <definedName name="tfp" localSheetId="34" hidden="1">{"5 * utfall + budget",#N/A,FALSE,"T-0298";"5 * bolag",#N/A,FALSE,"T-0298";"Unibank, utfall alla",#N/A,FALSE,"T-0298";#N/A,#N/A,FALSE,"Koncernskulder";#N/A,#N/A,FALSE,"Koncernfakturering"}</definedName>
    <definedName name="tfp" hidden="1">{"5 * utfall + budget",#N/A,FALSE,"T-0298";"5 * bolag",#N/A,FALSE,"T-0298";"Unibank, utfall alla",#N/A,FALSE,"T-0298";#N/A,#N/A,FALSE,"Koncernskulder";#N/A,#N/A,FALSE,"Koncernfakturering"}</definedName>
    <definedName name="TotalKol" localSheetId="39">[38]Investment_assets!$AX$1:$AY$65536</definedName>
    <definedName name="TotalKol" localSheetId="33">[38]Investment_assets!$AX$1:$AY$65536</definedName>
    <definedName name="TotalKol" localSheetId="32">[38]Investment_assets!$AX$1:$AY$65536</definedName>
    <definedName name="TotalKol" localSheetId="52">[38]Investment_assets!$AX$1:$AY$65536</definedName>
    <definedName name="TotalKol" localSheetId="35">[38]Investment_assets!$AX$1:$AY$65536</definedName>
    <definedName name="TotalKol" localSheetId="36">[39]Investment_assets!$AX$1:$AY$65536</definedName>
    <definedName name="TotalKol" localSheetId="55">[40]Investment_assets!$AX$1:$AY$65536</definedName>
    <definedName name="TotalKol" localSheetId="29">[38]Investment_assets!$AX$1:$AY$65536</definedName>
    <definedName name="TotalKol" localSheetId="53">[41]Investment_assets!$AX$1:$AY$65536</definedName>
    <definedName name="TotalKol" localSheetId="7">[42]Investment_assets!$AX$1:$AY$65536</definedName>
    <definedName name="TotalKol" localSheetId="8">[42]Investment_assets!$AX$1:$AY$65536</definedName>
    <definedName name="TotalKol" localSheetId="6">[42]Investment_assets!$AX$1:$AY$65536</definedName>
    <definedName name="TotalKol" localSheetId="34">[38]Investment_assets!$AX$1:$AY$65536</definedName>
    <definedName name="TotalKol">[43]Investment_assets!$AX$1:$AY$65536</definedName>
    <definedName name="treasury" localSheetId="39">#REF!</definedName>
    <definedName name="treasury" localSheetId="18">#REF!</definedName>
    <definedName name="treasury" localSheetId="12">#REF!</definedName>
    <definedName name="treasury" localSheetId="33">#REF!</definedName>
    <definedName name="treasury" localSheetId="32">#REF!</definedName>
    <definedName name="treasury" localSheetId="52">#REF!</definedName>
    <definedName name="treasury" localSheetId="35">#REF!</definedName>
    <definedName name="treasury" localSheetId="36">#REF!</definedName>
    <definedName name="treasury" localSheetId="55">#REF!</definedName>
    <definedName name="treasury" localSheetId="4">#REF!</definedName>
    <definedName name="treasury" localSheetId="16">#REF!</definedName>
    <definedName name="treasury" localSheetId="29">#REF!</definedName>
    <definedName name="treasury" localSheetId="53">#REF!</definedName>
    <definedName name="treasury" localSheetId="37">#REF!</definedName>
    <definedName name="treasury" localSheetId="7">#REF!</definedName>
    <definedName name="treasury" localSheetId="8">#REF!</definedName>
    <definedName name="treasury" localSheetId="6">#REF!</definedName>
    <definedName name="treasury" localSheetId="9">#REF!</definedName>
    <definedName name="treasury" localSheetId="34">#REF!</definedName>
    <definedName name="treasury">#REF!</definedName>
    <definedName name="TreasuryKeyFig" localSheetId="39">#REF!</definedName>
    <definedName name="TreasuryKeyFig" localSheetId="18">#REF!</definedName>
    <definedName name="TreasuryKeyFig" localSheetId="12">#REF!</definedName>
    <definedName name="TreasuryKeyFig" localSheetId="33">#REF!</definedName>
    <definedName name="TreasuryKeyFig" localSheetId="32">#REF!</definedName>
    <definedName name="TreasuryKeyFig" localSheetId="52">#REF!</definedName>
    <definedName name="TreasuryKeyFig" localSheetId="35">#REF!</definedName>
    <definedName name="TreasuryKeyFig" localSheetId="36">#REF!</definedName>
    <definedName name="TreasuryKeyFig" localSheetId="55">#REF!</definedName>
    <definedName name="TreasuryKeyFig" localSheetId="4">#REF!</definedName>
    <definedName name="TreasuryKeyFig" localSheetId="16">#REF!</definedName>
    <definedName name="TreasuryKeyFig" localSheetId="29">#REF!</definedName>
    <definedName name="TreasuryKeyFig" localSheetId="53">#REF!</definedName>
    <definedName name="TreasuryKeyFig" localSheetId="37">#REF!</definedName>
    <definedName name="TreasuryKeyFig" localSheetId="7">#REF!</definedName>
    <definedName name="TreasuryKeyFig" localSheetId="8">#REF!</definedName>
    <definedName name="TreasuryKeyFig" localSheetId="6">#REF!</definedName>
    <definedName name="TreasuryKeyFig" localSheetId="9">#REF!</definedName>
    <definedName name="TreasuryKeyFig" localSheetId="34">#REF!</definedName>
    <definedName name="TreasuryKeyFig">#REF!</definedName>
    <definedName name="TreasuryOP" localSheetId="39">#REF!</definedName>
    <definedName name="TreasuryOP" localSheetId="18">#REF!</definedName>
    <definedName name="TreasuryOP" localSheetId="12">#REF!</definedName>
    <definedName name="TreasuryOP" localSheetId="33">#REF!</definedName>
    <definedName name="TreasuryOP" localSheetId="32">#REF!</definedName>
    <definedName name="TreasuryOP" localSheetId="52">#REF!</definedName>
    <definedName name="TreasuryOP" localSheetId="35">#REF!</definedName>
    <definedName name="TreasuryOP" localSheetId="36">#REF!</definedName>
    <definedName name="TreasuryOP" localSheetId="55">#REF!</definedName>
    <definedName name="TreasuryOP" localSheetId="4">#REF!</definedName>
    <definedName name="TreasuryOP" localSheetId="16">#REF!</definedName>
    <definedName name="TreasuryOP" localSheetId="29">#REF!</definedName>
    <definedName name="TreasuryOP" localSheetId="53">#REF!</definedName>
    <definedName name="TreasuryOP" localSheetId="37">#REF!</definedName>
    <definedName name="TreasuryOP" localSheetId="7">#REF!</definedName>
    <definedName name="TreasuryOP" localSheetId="8">#REF!</definedName>
    <definedName name="TreasuryOP" localSheetId="6">#REF!</definedName>
    <definedName name="TreasuryOP" localSheetId="9">#REF!</definedName>
    <definedName name="TreasuryOP" localSheetId="34">#REF!</definedName>
    <definedName name="TreasuryOP">#REF!</definedName>
    <definedName name="TULOS" localSheetId="39">#REF!</definedName>
    <definedName name="TULOS" localSheetId="18">#REF!</definedName>
    <definedName name="TULOS" localSheetId="12">#REF!</definedName>
    <definedName name="TULOS" localSheetId="33">#REF!</definedName>
    <definedName name="TULOS" localSheetId="32">#REF!</definedName>
    <definedName name="TULOS" localSheetId="52">#REF!</definedName>
    <definedName name="TULOS" localSheetId="35">#REF!</definedName>
    <definedName name="TULOS" localSheetId="36">#REF!</definedName>
    <definedName name="TULOS" localSheetId="55">#REF!</definedName>
    <definedName name="TULOS" localSheetId="4">#REF!</definedName>
    <definedName name="TULOS" localSheetId="16">#REF!</definedName>
    <definedName name="TULOS" localSheetId="29">#REF!</definedName>
    <definedName name="TULOS" localSheetId="53">#REF!</definedName>
    <definedName name="TULOS" localSheetId="37">#REF!</definedName>
    <definedName name="TULOS" localSheetId="7">#REF!</definedName>
    <definedName name="TULOS" localSheetId="8">#REF!</definedName>
    <definedName name="TULOS" localSheetId="6">#REF!</definedName>
    <definedName name="TULOS" localSheetId="9">#REF!</definedName>
    <definedName name="TULOS" localSheetId="34">#REF!</definedName>
    <definedName name="TULOS">#REF!</definedName>
    <definedName name="type" localSheetId="39">'[105]Schedule 8010'!$R$96:$S$98</definedName>
    <definedName name="type" localSheetId="33">'[105]Schedule 8010'!$R$96:$S$98</definedName>
    <definedName name="type" localSheetId="32">'[105]Schedule 8010'!$R$96:$S$98</definedName>
    <definedName name="type" localSheetId="52">'[105]Schedule 8010'!$R$96:$S$98</definedName>
    <definedName name="type" localSheetId="35">'[105]Schedule 8010'!$R$96:$S$98</definedName>
    <definedName name="type" localSheetId="36">'[106]Schedule 8010'!$R$96:$S$98</definedName>
    <definedName name="type" localSheetId="55">'[107]Schedule 8010'!$R$96:$S$98</definedName>
    <definedName name="type" localSheetId="29">'[105]Schedule 8010'!$R$96:$S$98</definedName>
    <definedName name="type" localSheetId="53">'[108]Schedule 8010'!$R$96:$S$98</definedName>
    <definedName name="type" localSheetId="7">'[109]Schedule 8010'!$R$96:$S$98</definedName>
    <definedName name="type" localSheetId="8">'[109]Schedule 8010'!$R$96:$S$98</definedName>
    <definedName name="type" localSheetId="6">'[109]Schedule 8010'!$R$96:$S$98</definedName>
    <definedName name="type" localSheetId="34">'[105]Schedule 8010'!$R$96:$S$98</definedName>
    <definedName name="type">'[110]Schedule 8010'!$R$96:$S$98</definedName>
    <definedName name="UltimoLastYear" localSheetId="39">[38]HelpSheet!$C$3</definedName>
    <definedName name="UltimoLastYear" localSheetId="33">[38]HelpSheet!$C$3</definedName>
    <definedName name="UltimoLastYear" localSheetId="32">[38]HelpSheet!$C$3</definedName>
    <definedName name="UltimoLastYear" localSheetId="52">[38]HelpSheet!$C$3</definedName>
    <definedName name="UltimoLastYear" localSheetId="35">[38]HelpSheet!$C$3</definedName>
    <definedName name="UltimoLastYear" localSheetId="36">[39]HelpSheet!$C$3</definedName>
    <definedName name="UltimoLastYear" localSheetId="55">[40]HelpSheet!$C$3</definedName>
    <definedName name="UltimoLastYear" localSheetId="29">[38]HelpSheet!$C$3</definedName>
    <definedName name="UltimoLastYear" localSheetId="53">[41]HelpSheet!$C$3</definedName>
    <definedName name="UltimoLastYear" localSheetId="7">[42]HelpSheet!$C$3</definedName>
    <definedName name="UltimoLastYear" localSheetId="8">[42]HelpSheet!$C$3</definedName>
    <definedName name="UltimoLastYear" localSheetId="6">[42]HelpSheet!$C$3</definedName>
    <definedName name="UltimoLastYear" localSheetId="34">[38]HelpSheet!$C$3</definedName>
    <definedName name="UltimoLastYear">[43]HelpSheet!$C$3</definedName>
    <definedName name="Unit" localSheetId="39">[7]XXX!$C$34</definedName>
    <definedName name="Unit" localSheetId="33">[7]XXX!$C$34</definedName>
    <definedName name="Unit" localSheetId="32">[7]XXX!$C$34</definedName>
    <definedName name="Unit" localSheetId="52">[7]XXX!$C$34</definedName>
    <definedName name="Unit" localSheetId="35">[7]XXX!$C$34</definedName>
    <definedName name="Unit" localSheetId="36">[8]XXX!$C$34</definedName>
    <definedName name="Unit" localSheetId="55">[9]XXX!$C$34</definedName>
    <definedName name="Unit" localSheetId="29">[7]XXX!$C$34</definedName>
    <definedName name="Unit" localSheetId="53">[10]XXX!$C$34</definedName>
    <definedName name="Unit" localSheetId="7">[11]XXX!$C$34</definedName>
    <definedName name="Unit" localSheetId="8">[11]XXX!$C$34</definedName>
    <definedName name="Unit" localSheetId="6">[11]XXX!$C$34</definedName>
    <definedName name="Unit" localSheetId="34">[7]XXX!$C$34</definedName>
    <definedName name="Unit">[12]XXX!$C$34</definedName>
    <definedName name="ValgtDato1" localSheetId="39">[38]HelpSheet!$C$21</definedName>
    <definedName name="ValgtDato1" localSheetId="33">[38]HelpSheet!$C$21</definedName>
    <definedName name="ValgtDato1" localSheetId="32">[38]HelpSheet!$C$21</definedName>
    <definedName name="ValgtDato1" localSheetId="52">[38]HelpSheet!$C$21</definedName>
    <definedName name="ValgtDato1" localSheetId="35">[38]HelpSheet!$C$21</definedName>
    <definedName name="ValgtDato1" localSheetId="36">[39]HelpSheet!$C$21</definedName>
    <definedName name="ValgtDato1" localSheetId="55">[40]HelpSheet!$C$21</definedName>
    <definedName name="ValgtDato1" localSheetId="29">[38]HelpSheet!$C$21</definedName>
    <definedName name="ValgtDato1" localSheetId="53">[41]HelpSheet!$C$21</definedName>
    <definedName name="ValgtDato1" localSheetId="7">[42]HelpSheet!$C$21</definedName>
    <definedName name="ValgtDato1" localSheetId="8">[42]HelpSheet!$C$21</definedName>
    <definedName name="ValgtDato1" localSheetId="6">[42]HelpSheet!$C$21</definedName>
    <definedName name="ValgtDato1" localSheetId="34">[38]HelpSheet!$C$21</definedName>
    <definedName name="ValgtDato1">[43]HelpSheet!$C$21</definedName>
    <definedName name="ValgtDato2" localSheetId="39">[38]HelpSheet!$C$23</definedName>
    <definedName name="ValgtDato2" localSheetId="33">[38]HelpSheet!$C$23</definedName>
    <definedName name="ValgtDato2" localSheetId="32">[38]HelpSheet!$C$23</definedName>
    <definedName name="ValgtDato2" localSheetId="52">[38]HelpSheet!$C$23</definedName>
    <definedName name="ValgtDato2" localSheetId="35">[38]HelpSheet!$C$23</definedName>
    <definedName name="ValgtDato2" localSheetId="36">[39]HelpSheet!$C$23</definedName>
    <definedName name="ValgtDato2" localSheetId="55">[40]HelpSheet!$C$23</definedName>
    <definedName name="ValgtDato2" localSheetId="29">[38]HelpSheet!$C$23</definedName>
    <definedName name="ValgtDato2" localSheetId="53">[41]HelpSheet!$C$23</definedName>
    <definedName name="ValgtDato2" localSheetId="7">[42]HelpSheet!$C$23</definedName>
    <definedName name="ValgtDato2" localSheetId="8">[42]HelpSheet!$C$23</definedName>
    <definedName name="ValgtDato2" localSheetId="6">[42]HelpSheet!$C$23</definedName>
    <definedName name="ValgtDato2" localSheetId="34">[38]HelpSheet!$C$23</definedName>
    <definedName name="ValgtDato2">[43]HelpSheet!$C$23</definedName>
    <definedName name="ValgtDato3" localSheetId="39">[38]HelpSheet!$C$25</definedName>
    <definedName name="ValgtDato3" localSheetId="33">[38]HelpSheet!$C$25</definedName>
    <definedName name="ValgtDato3" localSheetId="32">[38]HelpSheet!$C$25</definedName>
    <definedName name="ValgtDato3" localSheetId="52">[38]HelpSheet!$C$25</definedName>
    <definedName name="ValgtDato3" localSheetId="35">[38]HelpSheet!$C$25</definedName>
    <definedName name="ValgtDato3" localSheetId="36">[39]HelpSheet!$C$25</definedName>
    <definedName name="ValgtDato3" localSheetId="55">[40]HelpSheet!$C$25</definedName>
    <definedName name="ValgtDato3" localSheetId="29">[38]HelpSheet!$C$25</definedName>
    <definedName name="ValgtDato3" localSheetId="53">[41]HelpSheet!$C$25</definedName>
    <definedName name="ValgtDato3" localSheetId="7">[42]HelpSheet!$C$25</definedName>
    <definedName name="ValgtDato3" localSheetId="8">[42]HelpSheet!$C$25</definedName>
    <definedName name="ValgtDato3" localSheetId="6">[42]HelpSheet!$C$25</definedName>
    <definedName name="ValgtDato3" localSheetId="34">[38]HelpSheet!$C$25</definedName>
    <definedName name="ValgtDato3">[43]HelpSheet!$C$25</definedName>
    <definedName name="ValgtDatoIndex" localSheetId="39">[38]HelpSheet!$C$19</definedName>
    <definedName name="ValgtDatoIndex" localSheetId="33">[38]HelpSheet!$C$19</definedName>
    <definedName name="ValgtDatoIndex" localSheetId="32">[38]HelpSheet!$C$19</definedName>
    <definedName name="ValgtDatoIndex" localSheetId="52">[38]HelpSheet!$C$19</definedName>
    <definedName name="ValgtDatoIndex" localSheetId="35">[38]HelpSheet!$C$19</definedName>
    <definedName name="ValgtDatoIndex" localSheetId="36">[39]HelpSheet!$C$19</definedName>
    <definedName name="ValgtDatoIndex" localSheetId="55">[40]HelpSheet!$C$19</definedName>
    <definedName name="ValgtDatoIndex" localSheetId="29">[38]HelpSheet!$C$19</definedName>
    <definedName name="ValgtDatoIndex" localSheetId="53">[41]HelpSheet!$C$19</definedName>
    <definedName name="ValgtDatoIndex" localSheetId="7">[42]HelpSheet!$C$19</definedName>
    <definedName name="ValgtDatoIndex" localSheetId="8">[42]HelpSheet!$C$19</definedName>
    <definedName name="ValgtDatoIndex" localSheetId="6">[42]HelpSheet!$C$19</definedName>
    <definedName name="ValgtDatoIndex" localSheetId="34">[38]HelpSheet!$C$19</definedName>
    <definedName name="ValgtDatoIndex">[43]HelpSheet!$C$19</definedName>
    <definedName name="Valuta" localSheetId="39">[38]Investment_assets!$A$7:$IV$7</definedName>
    <definedName name="Valuta" localSheetId="33">[38]Investment_assets!$A$7:$IV$7</definedName>
    <definedName name="Valuta" localSheetId="32">[38]Investment_assets!$A$7:$IV$7</definedName>
    <definedName name="Valuta" localSheetId="52">[38]Investment_assets!$A$7:$IV$7</definedName>
    <definedName name="Valuta" localSheetId="35">[38]Investment_assets!$A$7:$IV$7</definedName>
    <definedName name="Valuta" localSheetId="36">[39]Investment_assets!$A$7:$IV$7</definedName>
    <definedName name="Valuta" localSheetId="55">[40]Investment_assets!$A$7:$IV$7</definedName>
    <definedName name="Valuta" localSheetId="29">[38]Investment_assets!$A$7:$IV$7</definedName>
    <definedName name="Valuta" localSheetId="53">[41]Investment_assets!$A$7:$IV$7</definedName>
    <definedName name="Valuta" localSheetId="7">[42]Investment_assets!$A$7:$IV$7</definedName>
    <definedName name="Valuta" localSheetId="8">[42]Investment_assets!$A$7:$IV$7</definedName>
    <definedName name="Valuta" localSheetId="6">[42]Investment_assets!$A$7:$IV$7</definedName>
    <definedName name="Valuta" localSheetId="34">[38]Investment_assets!$A$7:$IV$7</definedName>
    <definedName name="Valuta">[43]Investment_assets!$A$7:$IV$7</definedName>
    <definedName name="valuta_kurs_ultimo" localSheetId="39">[38]Valutakurser!$A$7:$Q$10</definedName>
    <definedName name="valuta_kurs_ultimo" localSheetId="33">[38]Valutakurser!$A$7:$Q$10</definedName>
    <definedName name="valuta_kurs_ultimo" localSheetId="32">[38]Valutakurser!$A$7:$Q$10</definedName>
    <definedName name="valuta_kurs_ultimo" localSheetId="52">[38]Valutakurser!$A$7:$Q$10</definedName>
    <definedName name="valuta_kurs_ultimo" localSheetId="35">[38]Valutakurser!$A$7:$Q$10</definedName>
    <definedName name="valuta_kurs_ultimo" localSheetId="36">[39]Valutakurser!$A$7:$Q$10</definedName>
    <definedName name="valuta_kurs_ultimo" localSheetId="55">[40]Valutakurser!$A$7:$Q$10</definedName>
    <definedName name="valuta_kurs_ultimo" localSheetId="29">[38]Valutakurser!$A$7:$Q$10</definedName>
    <definedName name="valuta_kurs_ultimo" localSheetId="53">[41]Valutakurser!$A$7:$Q$10</definedName>
    <definedName name="valuta_kurs_ultimo" localSheetId="7">[42]Valutakurser!$A$7:$Q$10</definedName>
    <definedName name="valuta_kurs_ultimo" localSheetId="8">[42]Valutakurser!$A$7:$Q$10</definedName>
    <definedName name="valuta_kurs_ultimo" localSheetId="6">[42]Valutakurser!$A$7:$Q$10</definedName>
    <definedName name="valuta_kurs_ultimo" localSheetId="34">[38]Valutakurser!$A$7:$Q$10</definedName>
    <definedName name="valuta_kurs_ultimo">[43]Valutakurser!$A$7:$Q$10</definedName>
    <definedName name="ValutaFlag" localSheetId="39">[38]HelpSheet!$G$6</definedName>
    <definedName name="ValutaFlag" localSheetId="33">[38]HelpSheet!$G$6</definedName>
    <definedName name="ValutaFlag" localSheetId="32">[38]HelpSheet!$G$6</definedName>
    <definedName name="ValutaFlag" localSheetId="52">[38]HelpSheet!$G$6</definedName>
    <definedName name="ValutaFlag" localSheetId="35">[38]HelpSheet!$G$6</definedName>
    <definedName name="ValutaFlag" localSheetId="36">[39]HelpSheet!$G$6</definedName>
    <definedName name="ValutaFlag" localSheetId="55">[40]HelpSheet!$G$6</definedName>
    <definedName name="ValutaFlag" localSheetId="29">[38]HelpSheet!$G$6</definedName>
    <definedName name="ValutaFlag" localSheetId="53">[41]HelpSheet!$G$6</definedName>
    <definedName name="ValutaFlag" localSheetId="7">[42]HelpSheet!$G$6</definedName>
    <definedName name="ValutaFlag" localSheetId="8">[42]HelpSheet!$G$6</definedName>
    <definedName name="ValutaFlag" localSheetId="6">[42]HelpSheet!$G$6</definedName>
    <definedName name="ValutaFlag" localSheetId="34">[38]HelpSheet!$G$6</definedName>
    <definedName name="ValutaFlag">[43]HelpSheet!$G$6</definedName>
    <definedName name="ValutaValg" localSheetId="39">[38]HelpSheet!$G$3:$G$4</definedName>
    <definedName name="ValutaValg" localSheetId="33">[38]HelpSheet!$G$3:$G$4</definedName>
    <definedName name="ValutaValg" localSheetId="32">[38]HelpSheet!$G$3:$G$4</definedName>
    <definedName name="ValutaValg" localSheetId="52">[38]HelpSheet!$G$3:$G$4</definedName>
    <definedName name="ValutaValg" localSheetId="35">[38]HelpSheet!$G$3:$G$4</definedName>
    <definedName name="ValutaValg" localSheetId="36">[39]HelpSheet!$G$3:$G$4</definedName>
    <definedName name="ValutaValg" localSheetId="55">[40]HelpSheet!$G$3:$G$4</definedName>
    <definedName name="ValutaValg" localSheetId="29">[38]HelpSheet!$G$3:$G$4</definedName>
    <definedName name="ValutaValg" localSheetId="53">[41]HelpSheet!$G$3:$G$4</definedName>
    <definedName name="ValutaValg" localSheetId="7">[42]HelpSheet!$G$3:$G$4</definedName>
    <definedName name="ValutaValg" localSheetId="8">[42]HelpSheet!$G$3:$G$4</definedName>
    <definedName name="ValutaValg" localSheetId="6">[42]HelpSheet!$G$3:$G$4</definedName>
    <definedName name="ValutaValg" localSheetId="34">[38]HelpSheet!$G$3:$G$4</definedName>
    <definedName name="ValutaValg">[43]HelpSheet!$G$3:$G$4</definedName>
    <definedName name="Wealth" localSheetId="39">#REF!</definedName>
    <definedName name="Wealth" localSheetId="18">#REF!</definedName>
    <definedName name="Wealth" localSheetId="12">#REF!</definedName>
    <definedName name="Wealth" localSheetId="33">#REF!</definedName>
    <definedName name="Wealth" localSheetId="32">#REF!</definedName>
    <definedName name="Wealth" localSheetId="52">#REF!</definedName>
    <definedName name="Wealth" localSheetId="35">#REF!</definedName>
    <definedName name="Wealth" localSheetId="36">#REF!</definedName>
    <definedName name="Wealth" localSheetId="55">#REF!</definedName>
    <definedName name="Wealth" localSheetId="4">#REF!</definedName>
    <definedName name="Wealth" localSheetId="16">#REF!</definedName>
    <definedName name="Wealth" localSheetId="29">#REF!</definedName>
    <definedName name="Wealth" localSheetId="53">#REF!</definedName>
    <definedName name="Wealth" localSheetId="37">#REF!</definedName>
    <definedName name="Wealth" localSheetId="7">#REF!</definedName>
    <definedName name="Wealth" localSheetId="8">#REF!</definedName>
    <definedName name="Wealth" localSheetId="6">#REF!</definedName>
    <definedName name="Wealth" localSheetId="9">#REF!</definedName>
    <definedName name="Wealth" localSheetId="34">#REF!</definedName>
    <definedName name="Wealth">#REF!</definedName>
    <definedName name="Wealthother" localSheetId="39">#REF!</definedName>
    <definedName name="Wealthother" localSheetId="18">#REF!</definedName>
    <definedName name="Wealthother" localSheetId="12">#REF!</definedName>
    <definedName name="Wealthother" localSheetId="33">#REF!</definedName>
    <definedName name="Wealthother" localSheetId="32">#REF!</definedName>
    <definedName name="Wealthother" localSheetId="52">#REF!</definedName>
    <definedName name="Wealthother" localSheetId="35">#REF!</definedName>
    <definedName name="Wealthother" localSheetId="36">#REF!</definedName>
    <definedName name="Wealthother" localSheetId="55">#REF!</definedName>
    <definedName name="Wealthother" localSheetId="4">#REF!</definedName>
    <definedName name="Wealthother" localSheetId="16">#REF!</definedName>
    <definedName name="Wealthother" localSheetId="29">#REF!</definedName>
    <definedName name="Wealthother" localSheetId="53">#REF!</definedName>
    <definedName name="Wealthother" localSheetId="37">#REF!</definedName>
    <definedName name="Wealthother" localSheetId="7">#REF!</definedName>
    <definedName name="Wealthother" localSheetId="8">#REF!</definedName>
    <definedName name="Wealthother" localSheetId="6">#REF!</definedName>
    <definedName name="Wealthother" localSheetId="9">#REF!</definedName>
    <definedName name="Wealthother" localSheetId="34">#REF!</definedName>
    <definedName name="Wealthother">#REF!</definedName>
    <definedName name="Vesta_life" localSheetId="39">#REF!</definedName>
    <definedName name="Vesta_life" localSheetId="18">#REF!</definedName>
    <definedName name="Vesta_life" localSheetId="12">#REF!</definedName>
    <definedName name="Vesta_life" localSheetId="33">#REF!</definedName>
    <definedName name="Vesta_life" localSheetId="32">#REF!</definedName>
    <definedName name="Vesta_life" localSheetId="52">#REF!</definedName>
    <definedName name="Vesta_life" localSheetId="35">#REF!</definedName>
    <definedName name="Vesta_life" localSheetId="36">#REF!</definedName>
    <definedName name="Vesta_life" localSheetId="55">#REF!</definedName>
    <definedName name="Vesta_life" localSheetId="4">#REF!</definedName>
    <definedName name="Vesta_life" localSheetId="16">#REF!</definedName>
    <definedName name="Vesta_life" localSheetId="29">#REF!</definedName>
    <definedName name="Vesta_life" localSheetId="53">#REF!</definedName>
    <definedName name="Vesta_life" localSheetId="37">#REF!</definedName>
    <definedName name="Vesta_life" localSheetId="7">#REF!</definedName>
    <definedName name="Vesta_life" localSheetId="8">#REF!</definedName>
    <definedName name="Vesta_life" localSheetId="6">#REF!</definedName>
    <definedName name="Vesta_life" localSheetId="9">#REF!</definedName>
    <definedName name="Vesta_life" localSheetId="34">#REF!</definedName>
    <definedName name="Vesta_life">#REF!</definedName>
    <definedName name="Wholsalebanking" localSheetId="39">#REF!</definedName>
    <definedName name="Wholsalebanking" localSheetId="18">#REF!</definedName>
    <definedName name="Wholsalebanking" localSheetId="12">#REF!</definedName>
    <definedName name="Wholsalebanking" localSheetId="33">#REF!</definedName>
    <definedName name="Wholsalebanking" localSheetId="32">#REF!</definedName>
    <definedName name="Wholsalebanking" localSheetId="52">#REF!</definedName>
    <definedName name="Wholsalebanking" localSheetId="35">#REF!</definedName>
    <definedName name="Wholsalebanking" localSheetId="36">#REF!</definedName>
    <definedName name="Wholsalebanking" localSheetId="55">#REF!</definedName>
    <definedName name="Wholsalebanking" localSheetId="4">#REF!</definedName>
    <definedName name="Wholsalebanking" localSheetId="16">#REF!</definedName>
    <definedName name="Wholsalebanking" localSheetId="29">#REF!</definedName>
    <definedName name="Wholsalebanking" localSheetId="53">#REF!</definedName>
    <definedName name="Wholsalebanking" localSheetId="37">#REF!</definedName>
    <definedName name="Wholsalebanking" localSheetId="7">#REF!</definedName>
    <definedName name="Wholsalebanking" localSheetId="8">#REF!</definedName>
    <definedName name="Wholsalebanking" localSheetId="6">#REF!</definedName>
    <definedName name="Wholsalebanking" localSheetId="9">#REF!</definedName>
    <definedName name="Wholsalebanking" localSheetId="34">#REF!</definedName>
    <definedName name="Wholsalebanking">#REF!</definedName>
    <definedName name="wrn.Bransch." localSheetId="39" hidden="1">{"Sammanst",#N/A,TRUE,"951231";"Sid4",#N/A,TRUE,"4.Slutlig";"Sid2",#N/A,TRUE,"2.Värden";"Sid3",#N/A,TRUE,"3.Justering";"Sid1",#N/A,TRUE,"1.Utgångsläge"}</definedName>
    <definedName name="wrn.Bransch." localSheetId="18" hidden="1">{"Sammanst",#N/A,TRUE,"951231";"Sid4",#N/A,TRUE,"4.Slutlig";"Sid2",#N/A,TRUE,"2.Värden";"Sid3",#N/A,TRUE,"3.Justering";"Sid1",#N/A,TRUE,"1.Utgångsläge"}</definedName>
    <definedName name="wrn.Bransch." localSheetId="12" hidden="1">{"Sammanst",#N/A,TRUE,"951231";"Sid4",#N/A,TRUE,"4.Slutlig";"Sid2",#N/A,TRUE,"2.Värden";"Sid3",#N/A,TRUE,"3.Justering";"Sid1",#N/A,TRUE,"1.Utgångsläge"}</definedName>
    <definedName name="wrn.Bransch." localSheetId="1" hidden="1">{"Sammanst",#N/A,TRUE,"951231";"Sid4",#N/A,TRUE,"4.Slutlig";"Sid2",#N/A,TRUE,"2.Värden";"Sid3",#N/A,TRUE,"3.Justering";"Sid1",#N/A,TRUE,"1.Utgångsläge"}</definedName>
    <definedName name="wrn.Bransch." localSheetId="33" hidden="1">{"Sammanst",#N/A,TRUE,"951231";"Sid4",#N/A,TRUE,"4.Slutlig";"Sid2",#N/A,TRUE,"2.Värden";"Sid3",#N/A,TRUE,"3.Justering";"Sid1",#N/A,TRUE,"1.Utgångsläge"}</definedName>
    <definedName name="wrn.Bransch." localSheetId="32" hidden="1">{"Sammanst",#N/A,TRUE,"951231";"Sid4",#N/A,TRUE,"4.Slutlig";"Sid2",#N/A,TRUE,"2.Värden";"Sid3",#N/A,TRUE,"3.Justering";"Sid1",#N/A,TRUE,"1.Utgångsläge"}</definedName>
    <definedName name="wrn.Bransch." localSheetId="52" hidden="1">{"Sammanst",#N/A,TRUE,"951231";"Sid4",#N/A,TRUE,"4.Slutlig";"Sid2",#N/A,TRUE,"2.Värden";"Sid3",#N/A,TRUE,"3.Justering";"Sid1",#N/A,TRUE,"1.Utgångsläge"}</definedName>
    <definedName name="wrn.Bransch." localSheetId="35" hidden="1">{"Sammanst",#N/A,TRUE,"951231";"Sid4",#N/A,TRUE,"4.Slutlig";"Sid2",#N/A,TRUE,"2.Värden";"Sid3",#N/A,TRUE,"3.Justering";"Sid1",#N/A,TRUE,"1.Utgångsläge"}</definedName>
    <definedName name="wrn.Bransch." localSheetId="36" hidden="1">{"Sammanst",#N/A,TRUE,"951231";"Sid4",#N/A,TRUE,"4.Slutlig";"Sid2",#N/A,TRUE,"2.Värden";"Sid3",#N/A,TRUE,"3.Justering";"Sid1",#N/A,TRUE,"1.Utgångsläge"}</definedName>
    <definedName name="wrn.Bransch." localSheetId="55" hidden="1">{"Sammanst",#N/A,TRUE,"951231";"Sid4",#N/A,TRUE,"4.Slutlig";"Sid2",#N/A,TRUE,"2.Värden";"Sid3",#N/A,TRUE,"3.Justering";"Sid1",#N/A,TRUE,"1.Utgångsläge"}</definedName>
    <definedName name="wrn.Bransch." localSheetId="4" hidden="1">{"Sammanst",#N/A,TRUE,"951231";"Sid4",#N/A,TRUE,"4.Slutlig";"Sid2",#N/A,TRUE,"2.Värden";"Sid3",#N/A,TRUE,"3.Justering";"Sid1",#N/A,TRUE,"1.Utgångsläge"}</definedName>
    <definedName name="wrn.Bransch." localSheetId="16" hidden="1">{"Sammanst",#N/A,TRUE,"951231";"Sid4",#N/A,TRUE,"4.Slutlig";"Sid2",#N/A,TRUE,"2.Värden";"Sid3",#N/A,TRUE,"3.Justering";"Sid1",#N/A,TRUE,"1.Utgångsläge"}</definedName>
    <definedName name="wrn.Bransch." localSheetId="29" hidden="1">{"Sammanst",#N/A,TRUE,"951231";"Sid4",#N/A,TRUE,"4.Slutlig";"Sid2",#N/A,TRUE,"2.Värden";"Sid3",#N/A,TRUE,"3.Justering";"Sid1",#N/A,TRUE,"1.Utgångsläge"}</definedName>
    <definedName name="wrn.Bransch." localSheetId="53" hidden="1">{"Sammanst",#N/A,TRUE,"951231";"Sid4",#N/A,TRUE,"4.Slutlig";"Sid2",#N/A,TRUE,"2.Värden";"Sid3",#N/A,TRUE,"3.Justering";"Sid1",#N/A,TRUE,"1.Utgångsläge"}</definedName>
    <definedName name="wrn.Bransch." localSheetId="37" hidden="1">{"Sammanst",#N/A,TRUE,"951231";"Sid4",#N/A,TRUE,"4.Slutlig";"Sid2",#N/A,TRUE,"2.Värden";"Sid3",#N/A,TRUE,"3.Justering";"Sid1",#N/A,TRUE,"1.Utgångsläge"}</definedName>
    <definedName name="wrn.Bransch." localSheetId="7" hidden="1">{"Sammanst",#N/A,TRUE,"951231";"Sid4",#N/A,TRUE,"4.Slutlig";"Sid2",#N/A,TRUE,"2.Värden";"Sid3",#N/A,TRUE,"3.Justering";"Sid1",#N/A,TRUE,"1.Utgångsläge"}</definedName>
    <definedName name="wrn.Bransch." localSheetId="8" hidden="1">{"Sammanst",#N/A,TRUE,"951231";"Sid4",#N/A,TRUE,"4.Slutlig";"Sid2",#N/A,TRUE,"2.Värden";"Sid3",#N/A,TRUE,"3.Justering";"Sid1",#N/A,TRUE,"1.Utgångsläge"}</definedName>
    <definedName name="wrn.Bransch." localSheetId="6" hidden="1">{"Sammanst",#N/A,TRUE,"951231";"Sid4",#N/A,TRUE,"4.Slutlig";"Sid2",#N/A,TRUE,"2.Värden";"Sid3",#N/A,TRUE,"3.Justering";"Sid1",#N/A,TRUE,"1.Utgångsläge"}</definedName>
    <definedName name="wrn.Bransch." localSheetId="40" hidden="1">{"Sammanst",#N/A,TRUE,"951231";"Sid4",#N/A,TRUE,"4.Slutlig";"Sid2",#N/A,TRUE,"2.Värden";"Sid3",#N/A,TRUE,"3.Justering";"Sid1",#N/A,TRUE,"1.Utgångsläge"}</definedName>
    <definedName name="wrn.Bransch." localSheetId="9" hidden="1">{"Sammanst",#N/A,TRUE,"951231";"Sid4",#N/A,TRUE,"4.Slutlig";"Sid2",#N/A,TRUE,"2.Värden";"Sid3",#N/A,TRUE,"3.Justering";"Sid1",#N/A,TRUE,"1.Utgångsläge"}</definedName>
    <definedName name="wrn.Bransch." localSheetId="38" hidden="1">{"Sammanst",#N/A,TRUE,"951231";"Sid4",#N/A,TRUE,"4.Slutlig";"Sid2",#N/A,TRUE,"2.Värden";"Sid3",#N/A,TRUE,"3.Justering";"Sid1",#N/A,TRUE,"1.Utgångsläge"}</definedName>
    <definedName name="wrn.Bransch." localSheetId="34" hidden="1">{"Sammanst",#N/A,TRUE,"951231";"Sid4",#N/A,TRUE,"4.Slutlig";"Sid2",#N/A,TRUE,"2.Värden";"Sid3",#N/A,TRUE,"3.Justering";"Sid1",#N/A,TRUE,"1.Utgångsläge"}</definedName>
    <definedName name="wrn.Bransch." hidden="1">{"Sammanst",#N/A,TRUE,"951231";"Sid4",#N/A,TRUE,"4.Slutlig";"Sid2",#N/A,TRUE,"2.Värden";"Sid3",#N/A,TRUE,"3.Justering";"Sid1",#N/A,TRUE,"1.Utgångsläge"}</definedName>
    <definedName name="wrn.Månadsrapport._.T." localSheetId="39" hidden="1">{"5 * utfall + budget",#N/A,FALSE,"T-0298";"5 * bolag",#N/A,FALSE,"T-0298";"Unibank, utfall alla",#N/A,FALSE,"T-0298";#N/A,#N/A,FALSE,"Koncernskulder";#N/A,#N/A,FALSE,"Koncernfakturering"}</definedName>
    <definedName name="wrn.Månadsrapport._.T." localSheetId="18" hidden="1">{"5 * utfall + budget",#N/A,FALSE,"T-0298";"5 * bolag",#N/A,FALSE,"T-0298";"Unibank, utfall alla",#N/A,FALSE,"T-0298";#N/A,#N/A,FALSE,"Koncernskulder";#N/A,#N/A,FALSE,"Koncernfakturering"}</definedName>
    <definedName name="wrn.Månadsrapport._.T." localSheetId="12" hidden="1">{"5 * utfall + budget",#N/A,FALSE,"T-0298";"5 * bolag",#N/A,FALSE,"T-0298";"Unibank, utfall alla",#N/A,FALSE,"T-0298";#N/A,#N/A,FALSE,"Koncernskulder";#N/A,#N/A,FALSE,"Koncernfakturering"}</definedName>
    <definedName name="wrn.Månadsrapport._.T." localSheetId="1" hidden="1">{"5 * utfall + budget",#N/A,FALSE,"T-0298";"5 * bolag",#N/A,FALSE,"T-0298";"Unibank, utfall alla",#N/A,FALSE,"T-0298";#N/A,#N/A,FALSE,"Koncernskulder";#N/A,#N/A,FALSE,"Koncernfakturering"}</definedName>
    <definedName name="wrn.Månadsrapport._.T." localSheetId="33" hidden="1">{"5 * utfall + budget",#N/A,FALSE,"T-0298";"5 * bolag",#N/A,FALSE,"T-0298";"Unibank, utfall alla",#N/A,FALSE,"T-0298";#N/A,#N/A,FALSE,"Koncernskulder";#N/A,#N/A,FALSE,"Koncernfakturering"}</definedName>
    <definedName name="wrn.Månadsrapport._.T." localSheetId="32" hidden="1">{"5 * utfall + budget",#N/A,FALSE,"T-0298";"5 * bolag",#N/A,FALSE,"T-0298";"Unibank, utfall alla",#N/A,FALSE,"T-0298";#N/A,#N/A,FALSE,"Koncernskulder";#N/A,#N/A,FALSE,"Koncernfakturering"}</definedName>
    <definedName name="wrn.Månadsrapport._.T." localSheetId="52" hidden="1">{"5 * utfall + budget",#N/A,FALSE,"T-0298";"5 * bolag",#N/A,FALSE,"T-0298";"Unibank, utfall alla",#N/A,FALSE,"T-0298";#N/A,#N/A,FALSE,"Koncernskulder";#N/A,#N/A,FALSE,"Koncernfakturering"}</definedName>
    <definedName name="wrn.Månadsrapport._.T." localSheetId="35" hidden="1">{"5 * utfall + budget",#N/A,FALSE,"T-0298";"5 * bolag",#N/A,FALSE,"T-0298";"Unibank, utfall alla",#N/A,FALSE,"T-0298";#N/A,#N/A,FALSE,"Koncernskulder";#N/A,#N/A,FALSE,"Koncernfakturering"}</definedName>
    <definedName name="wrn.Månadsrapport._.T." localSheetId="36" hidden="1">{"5 * utfall + budget",#N/A,FALSE,"T-0298";"5 * bolag",#N/A,FALSE,"T-0298";"Unibank, utfall alla",#N/A,FALSE,"T-0298";#N/A,#N/A,FALSE,"Koncernskulder";#N/A,#N/A,FALSE,"Koncernfakturering"}</definedName>
    <definedName name="wrn.Månadsrapport._.T." localSheetId="55" hidden="1">{"5 * utfall + budget",#N/A,FALSE,"T-0298";"5 * bolag",#N/A,FALSE,"T-0298";"Unibank, utfall alla",#N/A,FALSE,"T-0298";#N/A,#N/A,FALSE,"Koncernskulder";#N/A,#N/A,FALSE,"Koncernfakturering"}</definedName>
    <definedName name="wrn.Månadsrapport._.T." localSheetId="4" hidden="1">{"5 * utfall + budget",#N/A,FALSE,"T-0298";"5 * bolag",#N/A,FALSE,"T-0298";"Unibank, utfall alla",#N/A,FALSE,"T-0298";#N/A,#N/A,FALSE,"Koncernskulder";#N/A,#N/A,FALSE,"Koncernfakturering"}</definedName>
    <definedName name="wrn.Månadsrapport._.T." localSheetId="16" hidden="1">{"5 * utfall + budget",#N/A,FALSE,"T-0298";"5 * bolag",#N/A,FALSE,"T-0298";"Unibank, utfall alla",#N/A,FALSE,"T-0298";#N/A,#N/A,FALSE,"Koncernskulder";#N/A,#N/A,FALSE,"Koncernfakturering"}</definedName>
    <definedName name="wrn.Månadsrapport._.T." localSheetId="29" hidden="1">{"5 * utfall + budget",#N/A,FALSE,"T-0298";"5 * bolag",#N/A,FALSE,"T-0298";"Unibank, utfall alla",#N/A,FALSE,"T-0298";#N/A,#N/A,FALSE,"Koncernskulder";#N/A,#N/A,FALSE,"Koncernfakturering"}</definedName>
    <definedName name="wrn.Månadsrapport._.T." localSheetId="53" hidden="1">{"5 * utfall + budget",#N/A,FALSE,"T-0298";"5 * bolag",#N/A,FALSE,"T-0298";"Unibank, utfall alla",#N/A,FALSE,"T-0298";#N/A,#N/A,FALSE,"Koncernskulder";#N/A,#N/A,FALSE,"Koncernfakturering"}</definedName>
    <definedName name="wrn.Månadsrapport._.T." localSheetId="37" hidden="1">{"5 * utfall + budget",#N/A,FALSE,"T-0298";"5 * bolag",#N/A,FALSE,"T-0298";"Unibank, utfall alla",#N/A,FALSE,"T-0298";#N/A,#N/A,FALSE,"Koncernskulder";#N/A,#N/A,FALSE,"Koncernfakturering"}</definedName>
    <definedName name="wrn.Månadsrapport._.T." localSheetId="7" hidden="1">{"5 * utfall + budget",#N/A,FALSE,"T-0298";"5 * bolag",#N/A,FALSE,"T-0298";"Unibank, utfall alla",#N/A,FALSE,"T-0298";#N/A,#N/A,FALSE,"Koncernskulder";#N/A,#N/A,FALSE,"Koncernfakturering"}</definedName>
    <definedName name="wrn.Månadsrapport._.T." localSheetId="8" hidden="1">{"5 * utfall + budget",#N/A,FALSE,"T-0298";"5 * bolag",#N/A,FALSE,"T-0298";"Unibank, utfall alla",#N/A,FALSE,"T-0298";#N/A,#N/A,FALSE,"Koncernskulder";#N/A,#N/A,FALSE,"Koncernfakturering"}</definedName>
    <definedName name="wrn.Månadsrapport._.T." localSheetId="6" hidden="1">{"5 * utfall + budget",#N/A,FALSE,"T-0298";"5 * bolag",#N/A,FALSE,"T-0298";"Unibank, utfall alla",#N/A,FALSE,"T-0298";#N/A,#N/A,FALSE,"Koncernskulder";#N/A,#N/A,FALSE,"Koncernfakturering"}</definedName>
    <definedName name="wrn.Månadsrapport._.T." localSheetId="40" hidden="1">{"5 * utfall + budget",#N/A,FALSE,"T-0298";"5 * bolag",#N/A,FALSE,"T-0298";"Unibank, utfall alla",#N/A,FALSE,"T-0298";#N/A,#N/A,FALSE,"Koncernskulder";#N/A,#N/A,FALSE,"Koncernfakturering"}</definedName>
    <definedName name="wrn.Månadsrapport._.T." localSheetId="9" hidden="1">{"5 * utfall + budget",#N/A,FALSE,"T-0298";"5 * bolag",#N/A,FALSE,"T-0298";"Unibank, utfall alla",#N/A,FALSE,"T-0298";#N/A,#N/A,FALSE,"Koncernskulder";#N/A,#N/A,FALSE,"Koncernfakturering"}</definedName>
    <definedName name="wrn.Månadsrapport._.T." localSheetId="38" hidden="1">{"5 * utfall + budget",#N/A,FALSE,"T-0298";"5 * bolag",#N/A,FALSE,"T-0298";"Unibank, utfall alla",#N/A,FALSE,"T-0298";#N/A,#N/A,FALSE,"Koncernskulder";#N/A,#N/A,FALSE,"Koncernfakturering"}</definedName>
    <definedName name="wrn.Månadsrapport._.T." localSheetId="34" hidden="1">{"5 * utfall + budget",#N/A,FALSE,"T-0298";"5 * bolag",#N/A,FALSE,"T-0298";"Unibank, utfall alla",#N/A,FALSE,"T-0298";#N/A,#N/A,FALSE,"Koncernskulder";#N/A,#N/A,FALSE,"Koncernfakturering"}</definedName>
    <definedName name="wrn.Månadsrapport._.T." hidden="1">{"5 * utfall + budget",#N/A,FALSE,"T-0298";"5 * bolag",#N/A,FALSE,"T-0298";"Unibank, utfall alla",#N/A,FALSE,"T-0298";#N/A,#N/A,FALSE,"Koncernskulder";#N/A,#N/A,FALSE,"Koncernfakturering"}</definedName>
    <definedName name="wrn.udskriv." localSheetId="39" hidden="1">{#N/A,#N/A,TRUE,"Forside";#N/A,#N/A,TRUE,"Contents";#N/A,#N/A,TRUE,"Opera. income stat.";#N/A,#N/A,TRUE,"Business area ";#N/A,#N/A,TRUE,"Statutory income statem."}</definedName>
    <definedName name="wrn.udskriv." localSheetId="18" hidden="1">{#N/A,#N/A,TRUE,"Forside";#N/A,#N/A,TRUE,"Contents";#N/A,#N/A,TRUE,"Opera. income stat.";#N/A,#N/A,TRUE,"Business area ";#N/A,#N/A,TRUE,"Statutory income statem."}</definedName>
    <definedName name="wrn.udskriv." localSheetId="12" hidden="1">{#N/A,#N/A,TRUE,"Forside";#N/A,#N/A,TRUE,"Contents";#N/A,#N/A,TRUE,"Opera. income stat.";#N/A,#N/A,TRUE,"Business area ";#N/A,#N/A,TRUE,"Statutory income statem."}</definedName>
    <definedName name="wrn.udskriv." localSheetId="1" hidden="1">{#N/A,#N/A,TRUE,"Forside";#N/A,#N/A,TRUE,"Contents";#N/A,#N/A,TRUE,"Opera. income stat.";#N/A,#N/A,TRUE,"Business area ";#N/A,#N/A,TRUE,"Statutory income statem."}</definedName>
    <definedName name="wrn.udskriv." localSheetId="33" hidden="1">{#N/A,#N/A,TRUE,"Forside";#N/A,#N/A,TRUE,"Contents";#N/A,#N/A,TRUE,"Opera. income stat.";#N/A,#N/A,TRUE,"Business area ";#N/A,#N/A,TRUE,"Statutory income statem."}</definedName>
    <definedName name="wrn.udskriv." localSheetId="32" hidden="1">{#N/A,#N/A,TRUE,"Forside";#N/A,#N/A,TRUE,"Contents";#N/A,#N/A,TRUE,"Opera. income stat.";#N/A,#N/A,TRUE,"Business area ";#N/A,#N/A,TRUE,"Statutory income statem."}</definedName>
    <definedName name="wrn.udskriv." localSheetId="52" hidden="1">{#N/A,#N/A,TRUE,"Forside";#N/A,#N/A,TRUE,"Contents";#N/A,#N/A,TRUE,"Opera. income stat.";#N/A,#N/A,TRUE,"Business area ";#N/A,#N/A,TRUE,"Statutory income statem."}</definedName>
    <definedName name="wrn.udskriv." localSheetId="35" hidden="1">{#N/A,#N/A,TRUE,"Forside";#N/A,#N/A,TRUE,"Contents";#N/A,#N/A,TRUE,"Opera. income stat.";#N/A,#N/A,TRUE,"Business area ";#N/A,#N/A,TRUE,"Statutory income statem."}</definedName>
    <definedName name="wrn.udskriv." localSheetId="36" hidden="1">{#N/A,#N/A,TRUE,"Forside";#N/A,#N/A,TRUE,"Contents";#N/A,#N/A,TRUE,"Opera. income stat.";#N/A,#N/A,TRUE,"Business area ";#N/A,#N/A,TRUE,"Statutory income statem."}</definedName>
    <definedName name="wrn.udskriv." localSheetId="55" hidden="1">{#N/A,#N/A,TRUE,"Forside";#N/A,#N/A,TRUE,"Contents";#N/A,#N/A,TRUE,"Opera. income stat.";#N/A,#N/A,TRUE,"Business area ";#N/A,#N/A,TRUE,"Statutory income statem."}</definedName>
    <definedName name="wrn.udskriv." localSheetId="4" hidden="1">{#N/A,#N/A,TRUE,"Forside";#N/A,#N/A,TRUE,"Contents";#N/A,#N/A,TRUE,"Opera. income stat.";#N/A,#N/A,TRUE,"Business area ";#N/A,#N/A,TRUE,"Statutory income statem."}</definedName>
    <definedName name="wrn.udskriv." localSheetId="16" hidden="1">{#N/A,#N/A,TRUE,"Forside";#N/A,#N/A,TRUE,"Contents";#N/A,#N/A,TRUE,"Opera. income stat.";#N/A,#N/A,TRUE,"Business area ";#N/A,#N/A,TRUE,"Statutory income statem."}</definedName>
    <definedName name="wrn.udskriv." localSheetId="29" hidden="1">{#N/A,#N/A,TRUE,"Forside";#N/A,#N/A,TRUE,"Contents";#N/A,#N/A,TRUE,"Opera. income stat.";#N/A,#N/A,TRUE,"Business area ";#N/A,#N/A,TRUE,"Statutory income statem."}</definedName>
    <definedName name="wrn.udskriv." localSheetId="53" hidden="1">{#N/A,#N/A,TRUE,"Forside";#N/A,#N/A,TRUE,"Contents";#N/A,#N/A,TRUE,"Opera. income stat.";#N/A,#N/A,TRUE,"Business area ";#N/A,#N/A,TRUE,"Statutory income statem."}</definedName>
    <definedName name="wrn.udskriv." localSheetId="37" hidden="1">{#N/A,#N/A,TRUE,"Forside";#N/A,#N/A,TRUE,"Contents";#N/A,#N/A,TRUE,"Opera. income stat.";#N/A,#N/A,TRUE,"Business area ";#N/A,#N/A,TRUE,"Statutory income statem."}</definedName>
    <definedName name="wrn.udskriv." localSheetId="7" hidden="1">{#N/A,#N/A,TRUE,"Forside";#N/A,#N/A,TRUE,"Contents";#N/A,#N/A,TRUE,"Opera. income stat.";#N/A,#N/A,TRUE,"Business area ";#N/A,#N/A,TRUE,"Statutory income statem."}</definedName>
    <definedName name="wrn.udskriv." localSheetId="8" hidden="1">{#N/A,#N/A,TRUE,"Forside";#N/A,#N/A,TRUE,"Contents";#N/A,#N/A,TRUE,"Opera. income stat.";#N/A,#N/A,TRUE,"Business area ";#N/A,#N/A,TRUE,"Statutory income statem."}</definedName>
    <definedName name="wrn.udskriv." localSheetId="6" hidden="1">{#N/A,#N/A,TRUE,"Forside";#N/A,#N/A,TRUE,"Contents";#N/A,#N/A,TRUE,"Opera. income stat.";#N/A,#N/A,TRUE,"Business area ";#N/A,#N/A,TRUE,"Statutory income statem."}</definedName>
    <definedName name="wrn.udskriv." localSheetId="40" hidden="1">{#N/A,#N/A,TRUE,"Forside";#N/A,#N/A,TRUE,"Contents";#N/A,#N/A,TRUE,"Opera. income stat.";#N/A,#N/A,TRUE,"Business area ";#N/A,#N/A,TRUE,"Statutory income statem."}</definedName>
    <definedName name="wrn.udskriv." localSheetId="9" hidden="1">{#N/A,#N/A,TRUE,"Forside";#N/A,#N/A,TRUE,"Contents";#N/A,#N/A,TRUE,"Opera. income stat.";#N/A,#N/A,TRUE,"Business area ";#N/A,#N/A,TRUE,"Statutory income statem."}</definedName>
    <definedName name="wrn.udskriv." localSheetId="38" hidden="1">{#N/A,#N/A,TRUE,"Forside";#N/A,#N/A,TRUE,"Contents";#N/A,#N/A,TRUE,"Opera. income stat.";#N/A,#N/A,TRUE,"Business area ";#N/A,#N/A,TRUE,"Statutory income statem."}</definedName>
    <definedName name="wrn.udskriv." localSheetId="34" hidden="1">{#N/A,#N/A,TRUE,"Forside";#N/A,#N/A,TRUE,"Contents";#N/A,#N/A,TRUE,"Opera. income stat.";#N/A,#N/A,TRUE,"Business area ";#N/A,#N/A,TRUE,"Statutory income statem."}</definedName>
    <definedName name="wrn.udskriv." hidden="1">{#N/A,#N/A,TRUE,"Forside";#N/A,#N/A,TRUE,"Contents";#N/A,#N/A,TRUE,"Opera. income stat.";#N/A,#N/A,TRUE,"Business area ";#N/A,#N/A,TRUE,"Statutory income statem."}</definedName>
    <definedName name="wsCompanyCode" localSheetId="39">[117]Content!$I$5</definedName>
    <definedName name="wsCompanyCode" localSheetId="33">[118]Content!$I$5</definedName>
    <definedName name="wsCompanyCode" localSheetId="32">[118]Content!$I$5</definedName>
    <definedName name="wsCompanyCode" localSheetId="52">[117]Content!$I$5</definedName>
    <definedName name="wsCompanyCode" localSheetId="35">[118]Content!$I$5</definedName>
    <definedName name="wsCompanyCode" localSheetId="36">[119]Content!$I$5</definedName>
    <definedName name="wsCompanyCode" localSheetId="55">[120]Content!$I$5</definedName>
    <definedName name="wsCompanyCode" localSheetId="29">[118]Content!$I$5</definedName>
    <definedName name="wsCompanyCode" localSheetId="53">[118]Content!$I$5</definedName>
    <definedName name="wsCompanyCode" localSheetId="7">[121]Content!$I$5</definedName>
    <definedName name="wsCompanyCode" localSheetId="8">[121]Content!$I$5</definedName>
    <definedName name="wsCompanyCode" localSheetId="6">[121]Content!$I$5</definedName>
    <definedName name="wsCompanyCode" localSheetId="34">[118]Content!$I$5</definedName>
    <definedName name="wsCompanyCode">[122]Content!$I$5</definedName>
    <definedName name="wsCompilDate" localSheetId="39">[117]Content!$K$6</definedName>
    <definedName name="wsCompilDate" localSheetId="33">[118]Content!$K$6</definedName>
    <definedName name="wsCompilDate" localSheetId="32">[118]Content!$K$6</definedName>
    <definedName name="wsCompilDate" localSheetId="52">[117]Content!$K$6</definedName>
    <definedName name="wsCompilDate" localSheetId="35">[118]Content!$K$6</definedName>
    <definedName name="wsCompilDate" localSheetId="36">[119]Content!$K$6</definedName>
    <definedName name="wsCompilDate" localSheetId="55">[120]Content!$K$6</definedName>
    <definedName name="wsCompilDate" localSheetId="29">[118]Content!$K$6</definedName>
    <definedName name="wsCompilDate" localSheetId="53">[118]Content!$K$6</definedName>
    <definedName name="wsCompilDate" localSheetId="7">[121]Content!$K$6</definedName>
    <definedName name="wsCompilDate" localSheetId="8">[121]Content!$K$6</definedName>
    <definedName name="wsCompilDate" localSheetId="6">[121]Content!$K$6</definedName>
    <definedName name="wsCompilDate" localSheetId="34">[118]Content!$K$6</definedName>
    <definedName name="wsCompilDate">[122]Content!$K$6</definedName>
    <definedName name="wsCompiler" localSheetId="39">[117]Content!$I$6</definedName>
    <definedName name="wsCompiler" localSheetId="33">[118]Content!$I$6</definedName>
    <definedName name="wsCompiler" localSheetId="32">[118]Content!$I$6</definedName>
    <definedName name="wsCompiler" localSheetId="52">[117]Content!$I$6</definedName>
    <definedName name="wsCompiler" localSheetId="35">[118]Content!$I$6</definedName>
    <definedName name="wsCompiler" localSheetId="36">[119]Content!$I$6</definedName>
    <definedName name="wsCompiler" localSheetId="55">[120]Content!$I$6</definedName>
    <definedName name="wsCompiler" localSheetId="29">[118]Content!$I$6</definedName>
    <definedName name="wsCompiler" localSheetId="53">[118]Content!$I$6</definedName>
    <definedName name="wsCompiler" localSheetId="7">[121]Content!$I$6</definedName>
    <definedName name="wsCompiler" localSheetId="8">[121]Content!$I$6</definedName>
    <definedName name="wsCompiler" localSheetId="6">[121]Content!$I$6</definedName>
    <definedName name="wsCompiler" localSheetId="34">[118]Content!$I$6</definedName>
    <definedName name="wsCompiler">[122]Content!$I$6</definedName>
    <definedName name="wsCurrency" localSheetId="39">[117]Content!$D$6</definedName>
    <definedName name="wsCurrency" localSheetId="33">[118]Content!$D$6</definedName>
    <definedName name="wsCurrency" localSheetId="32">[118]Content!$D$6</definedName>
    <definedName name="wsCurrency" localSheetId="52">[117]Content!$D$6</definedName>
    <definedName name="wsCurrency" localSheetId="35">[118]Content!$D$6</definedName>
    <definedName name="wsCurrency" localSheetId="36">[119]Content!$D$6</definedName>
    <definedName name="wsCurrency" localSheetId="55">[120]Content!$D$6</definedName>
    <definedName name="wsCurrency" localSheetId="29">[118]Content!$D$6</definedName>
    <definedName name="wsCurrency" localSheetId="53">[118]Content!$D$6</definedName>
    <definedName name="wsCurrency" localSheetId="7">[121]Content!$D$6</definedName>
    <definedName name="wsCurrency" localSheetId="8">[121]Content!$D$6</definedName>
    <definedName name="wsCurrency" localSheetId="6">[121]Content!$D$6</definedName>
    <definedName name="wsCurrency" localSheetId="34">[118]Content!$D$6</definedName>
    <definedName name="wsCurrency">[122]Content!$D$6</definedName>
    <definedName name="wsFilename" localSheetId="39">[117]_Settings!#REF!</definedName>
    <definedName name="wsFilename" localSheetId="33">[118]_Settings!#REF!</definedName>
    <definedName name="wsFilename" localSheetId="32">[118]_Settings!#REF!</definedName>
    <definedName name="wsFilename" localSheetId="52">[117]_Settings!#REF!</definedName>
    <definedName name="wsFilename" localSheetId="35">[118]_Settings!#REF!</definedName>
    <definedName name="wsFilename" localSheetId="36">[119]_Settings!#REF!</definedName>
    <definedName name="wsFilename" localSheetId="55">[120]_Settings!#REF!</definedName>
    <definedName name="wsFilename" localSheetId="4">[117]_Settings!#REF!</definedName>
    <definedName name="wsFilename" localSheetId="29">[118]_Settings!#REF!</definedName>
    <definedName name="wsFilename" localSheetId="53">[118]_Settings!#REF!</definedName>
    <definedName name="wsFilename" localSheetId="37">[122]_Settings!#REF!</definedName>
    <definedName name="wsFilename" localSheetId="7">[121]_Settings!#REF!</definedName>
    <definedName name="wsFilename" localSheetId="8">[121]_Settings!#REF!</definedName>
    <definedName name="wsFilename" localSheetId="6">[121]_Settings!#REF!</definedName>
    <definedName name="wsFilename" localSheetId="34">[118]_Settings!#REF!</definedName>
    <definedName name="wsFilename">[122]_Settings!#REF!</definedName>
    <definedName name="wsRepEntity" localSheetId="39">[117]Content!$D$5</definedName>
    <definedName name="wsRepEntity" localSheetId="33">[118]Content!$D$5</definedName>
    <definedName name="wsRepEntity" localSheetId="32">[118]Content!$D$5</definedName>
    <definedName name="wsRepEntity" localSheetId="52">[117]Content!$D$5</definedName>
    <definedName name="wsRepEntity" localSheetId="35">[118]Content!$D$5</definedName>
    <definedName name="wsRepEntity" localSheetId="36">[119]Content!$D$5</definedName>
    <definedName name="wsRepEntity" localSheetId="55">[120]Content!$D$5</definedName>
    <definedName name="wsRepEntity" localSheetId="29">[118]Content!$D$5</definedName>
    <definedName name="wsRepEntity" localSheetId="53">[118]Content!$D$5</definedName>
    <definedName name="wsRepEntity" localSheetId="7">[121]Content!$D$5</definedName>
    <definedName name="wsRepEntity" localSheetId="8">[121]Content!$D$5</definedName>
    <definedName name="wsRepEntity" localSheetId="6">[121]Content!$D$5</definedName>
    <definedName name="wsRepEntity" localSheetId="34">[118]Content!$D$5</definedName>
    <definedName name="wsRepEntity">[122]Content!$D$5</definedName>
    <definedName name="wsTxtRepPeriod" localSheetId="39">[117]_Settings!$B$4</definedName>
    <definedName name="wsTxtRepPeriod" localSheetId="33">[118]_Settings!$B$4</definedName>
    <definedName name="wsTxtRepPeriod" localSheetId="32">[118]_Settings!$B$4</definedName>
    <definedName name="wsTxtRepPeriod" localSheetId="52">[117]_Settings!$B$4</definedName>
    <definedName name="wsTxtRepPeriod" localSheetId="35">[118]_Settings!$B$4</definedName>
    <definedName name="wsTxtRepPeriod" localSheetId="36">[119]_Settings!$B$4</definedName>
    <definedName name="wsTxtRepPeriod" localSheetId="55">[120]_Settings!$B$4</definedName>
    <definedName name="wsTxtRepPeriod" localSheetId="29">[118]_Settings!$B$4</definedName>
    <definedName name="wsTxtRepPeriod" localSheetId="53">[118]_Settings!$B$4</definedName>
    <definedName name="wsTxtRepPeriod" localSheetId="7">[121]_Settings!$B$4</definedName>
    <definedName name="wsTxtRepPeriod" localSheetId="8">[121]_Settings!$B$4</definedName>
    <definedName name="wsTxtRepPeriod" localSheetId="6">[121]_Settings!$B$4</definedName>
    <definedName name="wsTxtRepPeriod" localSheetId="34">[118]_Settings!$B$4</definedName>
    <definedName name="wsTxtRepPeriod">[122]_Settings!$B$4</definedName>
    <definedName name="vuosi" localSheetId="39">[93]Syöttöpohja!$U$2</definedName>
    <definedName name="vuosi" localSheetId="33">[93]Syöttöpohja!$U$2</definedName>
    <definedName name="vuosi" localSheetId="32">[93]Syöttöpohja!$U$2</definedName>
    <definedName name="vuosi" localSheetId="52">[93]Syöttöpohja!$U$2</definedName>
    <definedName name="vuosi" localSheetId="35">[93]Syöttöpohja!$U$2</definedName>
    <definedName name="vuosi" localSheetId="36">[94]Syöttöpohja!$U$2</definedName>
    <definedName name="vuosi" localSheetId="55">[95]Syöttöpohja!$U$2</definedName>
    <definedName name="vuosi" localSheetId="29">[93]Syöttöpohja!$U$2</definedName>
    <definedName name="vuosi" localSheetId="53">[96]Syöttöpohja!$U$2</definedName>
    <definedName name="vuosi" localSheetId="7">[97]Syöttöpohja!$U$2</definedName>
    <definedName name="vuosi" localSheetId="8">[97]Syöttöpohja!$U$2</definedName>
    <definedName name="vuosi" localSheetId="6">[97]Syöttöpohja!$U$2</definedName>
    <definedName name="vuosi" localSheetId="34">[93]Syöttöpohja!$U$2</definedName>
    <definedName name="vuosi">[98]Syöttöpohja!$U$2</definedName>
    <definedName name="xx" localSheetId="39" hidden="1">{#N/A,#N/A,TRUE,"Forside";#N/A,#N/A,TRUE,"Contents";#N/A,#N/A,TRUE,"Opera. income stat.";#N/A,#N/A,TRUE,"Business area ";#N/A,#N/A,TRUE,"Statutory income statem."}</definedName>
    <definedName name="xx" localSheetId="18" hidden="1">{#N/A,#N/A,TRUE,"Forside";#N/A,#N/A,TRUE,"Contents";#N/A,#N/A,TRUE,"Opera. income stat.";#N/A,#N/A,TRUE,"Business area ";#N/A,#N/A,TRUE,"Statutory income statem."}</definedName>
    <definedName name="xx" localSheetId="12" hidden="1">{#N/A,#N/A,TRUE,"Forside";#N/A,#N/A,TRUE,"Contents";#N/A,#N/A,TRUE,"Opera. income stat.";#N/A,#N/A,TRUE,"Business area ";#N/A,#N/A,TRUE,"Statutory income statem."}</definedName>
    <definedName name="xx" localSheetId="1" hidden="1">{#N/A,#N/A,TRUE,"Forside";#N/A,#N/A,TRUE,"Contents";#N/A,#N/A,TRUE,"Opera. income stat.";#N/A,#N/A,TRUE,"Business area ";#N/A,#N/A,TRUE,"Statutory income statem."}</definedName>
    <definedName name="xx" localSheetId="33" hidden="1">{#N/A,#N/A,TRUE,"Forside";#N/A,#N/A,TRUE,"Contents";#N/A,#N/A,TRUE,"Opera. income stat.";#N/A,#N/A,TRUE,"Business area ";#N/A,#N/A,TRUE,"Statutory income statem."}</definedName>
    <definedName name="xx" localSheetId="32" hidden="1">{#N/A,#N/A,TRUE,"Forside";#N/A,#N/A,TRUE,"Contents";#N/A,#N/A,TRUE,"Opera. income stat.";#N/A,#N/A,TRUE,"Business area ";#N/A,#N/A,TRUE,"Statutory income statem."}</definedName>
    <definedName name="xx" localSheetId="52" hidden="1">{#N/A,#N/A,TRUE,"Forside";#N/A,#N/A,TRUE,"Contents";#N/A,#N/A,TRUE,"Opera. income stat.";#N/A,#N/A,TRUE,"Business area ";#N/A,#N/A,TRUE,"Statutory income statem."}</definedName>
    <definedName name="xx" localSheetId="35" hidden="1">{#N/A,#N/A,TRUE,"Forside";#N/A,#N/A,TRUE,"Contents";#N/A,#N/A,TRUE,"Opera. income stat.";#N/A,#N/A,TRUE,"Business area ";#N/A,#N/A,TRUE,"Statutory income statem."}</definedName>
    <definedName name="xx" localSheetId="36" hidden="1">{#N/A,#N/A,TRUE,"Forside";#N/A,#N/A,TRUE,"Contents";#N/A,#N/A,TRUE,"Opera. income stat.";#N/A,#N/A,TRUE,"Business area ";#N/A,#N/A,TRUE,"Statutory income statem."}</definedName>
    <definedName name="xx" localSheetId="55" hidden="1">{#N/A,#N/A,TRUE,"Forside";#N/A,#N/A,TRUE,"Contents";#N/A,#N/A,TRUE,"Opera. income stat.";#N/A,#N/A,TRUE,"Business area ";#N/A,#N/A,TRUE,"Statutory income statem."}</definedName>
    <definedName name="xx" localSheetId="4" hidden="1">{#N/A,#N/A,TRUE,"Forside";#N/A,#N/A,TRUE,"Contents";#N/A,#N/A,TRUE,"Opera. income stat.";#N/A,#N/A,TRUE,"Business area ";#N/A,#N/A,TRUE,"Statutory income statem."}</definedName>
    <definedName name="xx" localSheetId="16" hidden="1">{#N/A,#N/A,TRUE,"Forside";#N/A,#N/A,TRUE,"Contents";#N/A,#N/A,TRUE,"Opera. income stat.";#N/A,#N/A,TRUE,"Business area ";#N/A,#N/A,TRUE,"Statutory income statem."}</definedName>
    <definedName name="xx" localSheetId="29" hidden="1">{#N/A,#N/A,TRUE,"Forside";#N/A,#N/A,TRUE,"Contents";#N/A,#N/A,TRUE,"Opera. income stat.";#N/A,#N/A,TRUE,"Business area ";#N/A,#N/A,TRUE,"Statutory income statem."}</definedName>
    <definedName name="xx" localSheetId="53" hidden="1">{#N/A,#N/A,TRUE,"Forside";#N/A,#N/A,TRUE,"Contents";#N/A,#N/A,TRUE,"Opera. income stat.";#N/A,#N/A,TRUE,"Business area ";#N/A,#N/A,TRUE,"Statutory income statem."}</definedName>
    <definedName name="xx" localSheetId="37" hidden="1">{#N/A,#N/A,TRUE,"Forside";#N/A,#N/A,TRUE,"Contents";#N/A,#N/A,TRUE,"Opera. income stat.";#N/A,#N/A,TRUE,"Business area ";#N/A,#N/A,TRUE,"Statutory income statem."}</definedName>
    <definedName name="xx" localSheetId="7" hidden="1">{#N/A,#N/A,TRUE,"Forside";#N/A,#N/A,TRUE,"Contents";#N/A,#N/A,TRUE,"Opera. income stat.";#N/A,#N/A,TRUE,"Business area ";#N/A,#N/A,TRUE,"Statutory income statem."}</definedName>
    <definedName name="xx" localSheetId="8" hidden="1">{#N/A,#N/A,TRUE,"Forside";#N/A,#N/A,TRUE,"Contents";#N/A,#N/A,TRUE,"Opera. income stat.";#N/A,#N/A,TRUE,"Business area ";#N/A,#N/A,TRUE,"Statutory income statem."}</definedName>
    <definedName name="xx" localSheetId="6" hidden="1">{#N/A,#N/A,TRUE,"Forside";#N/A,#N/A,TRUE,"Contents";#N/A,#N/A,TRUE,"Opera. income stat.";#N/A,#N/A,TRUE,"Business area ";#N/A,#N/A,TRUE,"Statutory income statem."}</definedName>
    <definedName name="xx" localSheetId="40" hidden="1">{#N/A,#N/A,TRUE,"Forside";#N/A,#N/A,TRUE,"Contents";#N/A,#N/A,TRUE,"Opera. income stat.";#N/A,#N/A,TRUE,"Business area ";#N/A,#N/A,TRUE,"Statutory income statem."}</definedName>
    <definedName name="xx" localSheetId="9" hidden="1">{#N/A,#N/A,TRUE,"Forside";#N/A,#N/A,TRUE,"Contents";#N/A,#N/A,TRUE,"Opera. income stat.";#N/A,#N/A,TRUE,"Business area ";#N/A,#N/A,TRUE,"Statutory income statem."}</definedName>
    <definedName name="xx" localSheetId="38" hidden="1">{#N/A,#N/A,TRUE,"Forside";#N/A,#N/A,TRUE,"Contents";#N/A,#N/A,TRUE,"Opera. income stat.";#N/A,#N/A,TRUE,"Business area ";#N/A,#N/A,TRUE,"Statutory income statem."}</definedName>
    <definedName name="xx" localSheetId="34" hidden="1">{#N/A,#N/A,TRUE,"Forside";#N/A,#N/A,TRUE,"Contents";#N/A,#N/A,TRUE,"Opera. income stat.";#N/A,#N/A,TRUE,"Business area ";#N/A,#N/A,TRUE,"Statutory income statem."}</definedName>
    <definedName name="xx" hidden="1">{#N/A,#N/A,TRUE,"Forside";#N/A,#N/A,TRUE,"Contents";#N/A,#N/A,TRUE,"Opera. income stat.";#N/A,#N/A,TRUE,"Business area ";#N/A,#N/A,TRUE,"Statutory income statem."}</definedName>
    <definedName name="xxx" localSheetId="39" hidden="1">{"5 * utfall + budget",#N/A,FALSE,"T-0298";"5 * bolag",#N/A,FALSE,"T-0298";"Unibank, utfall alla",#N/A,FALSE,"T-0298";#N/A,#N/A,FALSE,"Koncernskulder";#N/A,#N/A,FALSE,"Koncernfakturering"}</definedName>
    <definedName name="xxx" localSheetId="18" hidden="1">{"5 * utfall + budget",#N/A,FALSE,"T-0298";"5 * bolag",#N/A,FALSE,"T-0298";"Unibank, utfall alla",#N/A,FALSE,"T-0298";#N/A,#N/A,FALSE,"Koncernskulder";#N/A,#N/A,FALSE,"Koncernfakturering"}</definedName>
    <definedName name="xxx" localSheetId="12" hidden="1">{"5 * utfall + budget",#N/A,FALSE,"T-0298";"5 * bolag",#N/A,FALSE,"T-0298";"Unibank, utfall alla",#N/A,FALSE,"T-0298";#N/A,#N/A,FALSE,"Koncernskulder";#N/A,#N/A,FALSE,"Koncernfakturering"}</definedName>
    <definedName name="xxx" localSheetId="1" hidden="1">{"5 * utfall + budget",#N/A,FALSE,"T-0298";"5 * bolag",#N/A,FALSE,"T-0298";"Unibank, utfall alla",#N/A,FALSE,"T-0298";#N/A,#N/A,FALSE,"Koncernskulder";#N/A,#N/A,FALSE,"Koncernfakturering"}</definedName>
    <definedName name="xxx" localSheetId="33" hidden="1">{"5 * utfall + budget",#N/A,FALSE,"T-0298";"5 * bolag",#N/A,FALSE,"T-0298";"Unibank, utfall alla",#N/A,FALSE,"T-0298";#N/A,#N/A,FALSE,"Koncernskulder";#N/A,#N/A,FALSE,"Koncernfakturering"}</definedName>
    <definedName name="xxx" localSheetId="32" hidden="1">{"5 * utfall + budget",#N/A,FALSE,"T-0298";"5 * bolag",#N/A,FALSE,"T-0298";"Unibank, utfall alla",#N/A,FALSE,"T-0298";#N/A,#N/A,FALSE,"Koncernskulder";#N/A,#N/A,FALSE,"Koncernfakturering"}</definedName>
    <definedName name="xxx" localSheetId="52" hidden="1">{"5 * utfall + budget",#N/A,FALSE,"T-0298";"5 * bolag",#N/A,FALSE,"T-0298";"Unibank, utfall alla",#N/A,FALSE,"T-0298";#N/A,#N/A,FALSE,"Koncernskulder";#N/A,#N/A,FALSE,"Koncernfakturering"}</definedName>
    <definedName name="xxx" localSheetId="35" hidden="1">{"5 * utfall + budget",#N/A,FALSE,"T-0298";"5 * bolag",#N/A,FALSE,"T-0298";"Unibank, utfall alla",#N/A,FALSE,"T-0298";#N/A,#N/A,FALSE,"Koncernskulder";#N/A,#N/A,FALSE,"Koncernfakturering"}</definedName>
    <definedName name="xxx" localSheetId="36" hidden="1">{"5 * utfall + budget",#N/A,FALSE,"T-0298";"5 * bolag",#N/A,FALSE,"T-0298";"Unibank, utfall alla",#N/A,FALSE,"T-0298";#N/A,#N/A,FALSE,"Koncernskulder";#N/A,#N/A,FALSE,"Koncernfakturering"}</definedName>
    <definedName name="xxx" localSheetId="55" hidden="1">{"5 * utfall + budget",#N/A,FALSE,"T-0298";"5 * bolag",#N/A,FALSE,"T-0298";"Unibank, utfall alla",#N/A,FALSE,"T-0298";#N/A,#N/A,FALSE,"Koncernskulder";#N/A,#N/A,FALSE,"Koncernfakturering"}</definedName>
    <definedName name="xxx" localSheetId="4" hidden="1">{"5 * utfall + budget",#N/A,FALSE,"T-0298";"5 * bolag",#N/A,FALSE,"T-0298";"Unibank, utfall alla",#N/A,FALSE,"T-0298";#N/A,#N/A,FALSE,"Koncernskulder";#N/A,#N/A,FALSE,"Koncernfakturering"}</definedName>
    <definedName name="xxx" localSheetId="16" hidden="1">{"5 * utfall + budget",#N/A,FALSE,"T-0298";"5 * bolag",#N/A,FALSE,"T-0298";"Unibank, utfall alla",#N/A,FALSE,"T-0298";#N/A,#N/A,FALSE,"Koncernskulder";#N/A,#N/A,FALSE,"Koncernfakturering"}</definedName>
    <definedName name="xxx" localSheetId="29" hidden="1">{"5 * utfall + budget",#N/A,FALSE,"T-0298";"5 * bolag",#N/A,FALSE,"T-0298";"Unibank, utfall alla",#N/A,FALSE,"T-0298";#N/A,#N/A,FALSE,"Koncernskulder";#N/A,#N/A,FALSE,"Koncernfakturering"}</definedName>
    <definedName name="xxx" localSheetId="53" hidden="1">{"5 * utfall + budget",#N/A,FALSE,"T-0298";"5 * bolag",#N/A,FALSE,"T-0298";"Unibank, utfall alla",#N/A,FALSE,"T-0298";#N/A,#N/A,FALSE,"Koncernskulder";#N/A,#N/A,FALSE,"Koncernfakturering"}</definedName>
    <definedName name="xxx" localSheetId="37" hidden="1">{"5 * utfall + budget",#N/A,FALSE,"T-0298";"5 * bolag",#N/A,FALSE,"T-0298";"Unibank, utfall alla",#N/A,FALSE,"T-0298";#N/A,#N/A,FALSE,"Koncernskulder";#N/A,#N/A,FALSE,"Koncernfakturering"}</definedName>
    <definedName name="xxx" localSheetId="7" hidden="1">{"5 * utfall + budget",#N/A,FALSE,"T-0298";"5 * bolag",#N/A,FALSE,"T-0298";"Unibank, utfall alla",#N/A,FALSE,"T-0298";#N/A,#N/A,FALSE,"Koncernskulder";#N/A,#N/A,FALSE,"Koncernfakturering"}</definedName>
    <definedName name="xxx" localSheetId="8" hidden="1">{"5 * utfall + budget",#N/A,FALSE,"T-0298";"5 * bolag",#N/A,FALSE,"T-0298";"Unibank, utfall alla",#N/A,FALSE,"T-0298";#N/A,#N/A,FALSE,"Koncernskulder";#N/A,#N/A,FALSE,"Koncernfakturering"}</definedName>
    <definedName name="xxx" localSheetId="6" hidden="1">{"5 * utfall + budget",#N/A,FALSE,"T-0298";"5 * bolag",#N/A,FALSE,"T-0298";"Unibank, utfall alla",#N/A,FALSE,"T-0298";#N/A,#N/A,FALSE,"Koncernskulder";#N/A,#N/A,FALSE,"Koncernfakturering"}</definedName>
    <definedName name="xxx" localSheetId="40" hidden="1">{"5 * utfall + budget",#N/A,FALSE,"T-0298";"5 * bolag",#N/A,FALSE,"T-0298";"Unibank, utfall alla",#N/A,FALSE,"T-0298";#N/A,#N/A,FALSE,"Koncernskulder";#N/A,#N/A,FALSE,"Koncernfakturering"}</definedName>
    <definedName name="xxx" localSheetId="9" hidden="1">{"5 * utfall + budget",#N/A,FALSE,"T-0298";"5 * bolag",#N/A,FALSE,"T-0298";"Unibank, utfall alla",#N/A,FALSE,"T-0298";#N/A,#N/A,FALSE,"Koncernskulder";#N/A,#N/A,FALSE,"Koncernfakturering"}</definedName>
    <definedName name="xxx" localSheetId="38" hidden="1">{"5 * utfall + budget",#N/A,FALSE,"T-0298";"5 * bolag",#N/A,FALSE,"T-0298";"Unibank, utfall alla",#N/A,FALSE,"T-0298";#N/A,#N/A,FALSE,"Koncernskulder";#N/A,#N/A,FALSE,"Koncernfakturering"}</definedName>
    <definedName name="xxx" localSheetId="34" hidden="1">{"5 * utfall + budget",#N/A,FALSE,"T-0298";"5 * bolag",#N/A,FALSE,"T-0298";"Unibank, utfall alla",#N/A,FALSE,"T-0298";#N/A,#N/A,FALSE,"Koncernskulder";#N/A,#N/A,FALSE,"Koncernfakturering"}</definedName>
    <definedName name="xxx" hidden="1">{"5 * utfall + budget",#N/A,FALSE,"T-0298";"5 * bolag",#N/A,FALSE,"T-0298";"Unibank, utfall alla",#N/A,FALSE,"T-0298";#N/A,#N/A,FALSE,"Koncernskulder";#N/A,#N/A,FALSE,"Koncernfakturering"}</definedName>
    <definedName name="xxxx" localSheetId="39" hidden="1">{#N/A,#N/A,TRUE,"Forside";#N/A,#N/A,TRUE,"Contents";#N/A,#N/A,TRUE,"Opera. income stat.";#N/A,#N/A,TRUE,"Business area ";#N/A,#N/A,TRUE,"Statutory income statem."}</definedName>
    <definedName name="xxxx" localSheetId="18" hidden="1">{#N/A,#N/A,TRUE,"Forside";#N/A,#N/A,TRUE,"Contents";#N/A,#N/A,TRUE,"Opera. income stat.";#N/A,#N/A,TRUE,"Business area ";#N/A,#N/A,TRUE,"Statutory income statem."}</definedName>
    <definedName name="xxxx" localSheetId="12" hidden="1">{#N/A,#N/A,TRUE,"Forside";#N/A,#N/A,TRUE,"Contents";#N/A,#N/A,TRUE,"Opera. income stat.";#N/A,#N/A,TRUE,"Business area ";#N/A,#N/A,TRUE,"Statutory income statem."}</definedName>
    <definedName name="xxxx" localSheetId="1" hidden="1">{#N/A,#N/A,TRUE,"Forside";#N/A,#N/A,TRUE,"Contents";#N/A,#N/A,TRUE,"Opera. income stat.";#N/A,#N/A,TRUE,"Business area ";#N/A,#N/A,TRUE,"Statutory income statem."}</definedName>
    <definedName name="xxxx" localSheetId="33" hidden="1">{#N/A,#N/A,TRUE,"Forside";#N/A,#N/A,TRUE,"Contents";#N/A,#N/A,TRUE,"Opera. income stat.";#N/A,#N/A,TRUE,"Business area ";#N/A,#N/A,TRUE,"Statutory income statem."}</definedName>
    <definedName name="xxxx" localSheetId="32" hidden="1">{#N/A,#N/A,TRUE,"Forside";#N/A,#N/A,TRUE,"Contents";#N/A,#N/A,TRUE,"Opera. income stat.";#N/A,#N/A,TRUE,"Business area ";#N/A,#N/A,TRUE,"Statutory income statem."}</definedName>
    <definedName name="xxxx" localSheetId="52" hidden="1">{#N/A,#N/A,TRUE,"Forside";#N/A,#N/A,TRUE,"Contents";#N/A,#N/A,TRUE,"Opera. income stat.";#N/A,#N/A,TRUE,"Business area ";#N/A,#N/A,TRUE,"Statutory income statem."}</definedName>
    <definedName name="xxxx" localSheetId="35" hidden="1">{#N/A,#N/A,TRUE,"Forside";#N/A,#N/A,TRUE,"Contents";#N/A,#N/A,TRUE,"Opera. income stat.";#N/A,#N/A,TRUE,"Business area ";#N/A,#N/A,TRUE,"Statutory income statem."}</definedName>
    <definedName name="xxxx" localSheetId="36" hidden="1">{#N/A,#N/A,TRUE,"Forside";#N/A,#N/A,TRUE,"Contents";#N/A,#N/A,TRUE,"Opera. income stat.";#N/A,#N/A,TRUE,"Business area ";#N/A,#N/A,TRUE,"Statutory income statem."}</definedName>
    <definedName name="xxxx" localSheetId="55" hidden="1">{#N/A,#N/A,TRUE,"Forside";#N/A,#N/A,TRUE,"Contents";#N/A,#N/A,TRUE,"Opera. income stat.";#N/A,#N/A,TRUE,"Business area ";#N/A,#N/A,TRUE,"Statutory income statem."}</definedName>
    <definedName name="xxxx" localSheetId="4" hidden="1">{#N/A,#N/A,TRUE,"Forside";#N/A,#N/A,TRUE,"Contents";#N/A,#N/A,TRUE,"Opera. income stat.";#N/A,#N/A,TRUE,"Business area ";#N/A,#N/A,TRUE,"Statutory income statem."}</definedName>
    <definedName name="xxxx" localSheetId="16" hidden="1">{#N/A,#N/A,TRUE,"Forside";#N/A,#N/A,TRUE,"Contents";#N/A,#N/A,TRUE,"Opera. income stat.";#N/A,#N/A,TRUE,"Business area ";#N/A,#N/A,TRUE,"Statutory income statem."}</definedName>
    <definedName name="xxxx" localSheetId="29" hidden="1">{#N/A,#N/A,TRUE,"Forside";#N/A,#N/A,TRUE,"Contents";#N/A,#N/A,TRUE,"Opera. income stat.";#N/A,#N/A,TRUE,"Business area ";#N/A,#N/A,TRUE,"Statutory income statem."}</definedName>
    <definedName name="xxxx" localSheetId="53" hidden="1">{#N/A,#N/A,TRUE,"Forside";#N/A,#N/A,TRUE,"Contents";#N/A,#N/A,TRUE,"Opera. income stat.";#N/A,#N/A,TRUE,"Business area ";#N/A,#N/A,TRUE,"Statutory income statem."}</definedName>
    <definedName name="xxxx" localSheetId="37" hidden="1">{#N/A,#N/A,TRUE,"Forside";#N/A,#N/A,TRUE,"Contents";#N/A,#N/A,TRUE,"Opera. income stat.";#N/A,#N/A,TRUE,"Business area ";#N/A,#N/A,TRUE,"Statutory income statem."}</definedName>
    <definedName name="xxxx" localSheetId="7" hidden="1">{#N/A,#N/A,TRUE,"Forside";#N/A,#N/A,TRUE,"Contents";#N/A,#N/A,TRUE,"Opera. income stat.";#N/A,#N/A,TRUE,"Business area ";#N/A,#N/A,TRUE,"Statutory income statem."}</definedName>
    <definedName name="xxxx" localSheetId="8" hidden="1">{#N/A,#N/A,TRUE,"Forside";#N/A,#N/A,TRUE,"Contents";#N/A,#N/A,TRUE,"Opera. income stat.";#N/A,#N/A,TRUE,"Business area ";#N/A,#N/A,TRUE,"Statutory income statem."}</definedName>
    <definedName name="xxxx" localSheetId="6" hidden="1">{#N/A,#N/A,TRUE,"Forside";#N/A,#N/A,TRUE,"Contents";#N/A,#N/A,TRUE,"Opera. income stat.";#N/A,#N/A,TRUE,"Business area ";#N/A,#N/A,TRUE,"Statutory income statem."}</definedName>
    <definedName name="xxxx" localSheetId="40" hidden="1">{#N/A,#N/A,TRUE,"Forside";#N/A,#N/A,TRUE,"Contents";#N/A,#N/A,TRUE,"Opera. income stat.";#N/A,#N/A,TRUE,"Business area ";#N/A,#N/A,TRUE,"Statutory income statem."}</definedName>
    <definedName name="xxxx" localSheetId="9" hidden="1">{#N/A,#N/A,TRUE,"Forside";#N/A,#N/A,TRUE,"Contents";#N/A,#N/A,TRUE,"Opera. income stat.";#N/A,#N/A,TRUE,"Business area ";#N/A,#N/A,TRUE,"Statutory income statem."}</definedName>
    <definedName name="xxxx" localSheetId="38" hidden="1">{#N/A,#N/A,TRUE,"Forside";#N/A,#N/A,TRUE,"Contents";#N/A,#N/A,TRUE,"Opera. income stat.";#N/A,#N/A,TRUE,"Business area ";#N/A,#N/A,TRUE,"Statutory income statem."}</definedName>
    <definedName name="xxxx" localSheetId="34" hidden="1">{#N/A,#N/A,TRUE,"Forside";#N/A,#N/A,TRUE,"Contents";#N/A,#N/A,TRUE,"Opera. income stat.";#N/A,#N/A,TRUE,"Business area ";#N/A,#N/A,TRUE,"Statutory income statem."}</definedName>
    <definedName name="xxxx" hidden="1">{#N/A,#N/A,TRUE,"Forside";#N/A,#N/A,TRUE,"Contents";#N/A,#N/A,TRUE,"Opera. income stat.";#N/A,#N/A,TRUE,"Business area ";#N/A,#N/A,TRUE,"Statutory income statem."}</definedName>
    <definedName name="Year1" localSheetId="39">[7]XXX!$C$26</definedName>
    <definedName name="Year1" localSheetId="33">[7]XXX!$C$26</definedName>
    <definedName name="Year1" localSheetId="32">[7]XXX!$C$26</definedName>
    <definedName name="Year1" localSheetId="52">[7]XXX!$C$26</definedName>
    <definedName name="Year1" localSheetId="35">[7]XXX!$C$26</definedName>
    <definedName name="Year1" localSheetId="36">[8]XXX!$C$26</definedName>
    <definedName name="Year1" localSheetId="55">[9]XXX!$C$26</definedName>
    <definedName name="Year1" localSheetId="29">[7]XXX!$C$26</definedName>
    <definedName name="Year1" localSheetId="53">[10]XXX!$C$26</definedName>
    <definedName name="Year1" localSheetId="7">[11]XXX!$C$26</definedName>
    <definedName name="Year1" localSheetId="8">[11]XXX!$C$26</definedName>
    <definedName name="Year1" localSheetId="6">[11]XXX!$C$26</definedName>
    <definedName name="Year1" localSheetId="34">[7]XXX!$C$26</definedName>
    <definedName name="Year1">[12]XXX!$C$26</definedName>
    <definedName name="Ytd" localSheetId="39">'[45]Raw Data Sheet'!$A$39</definedName>
    <definedName name="Ytd" localSheetId="33">'[45]Raw Data Sheet'!$A$39</definedName>
    <definedName name="Ytd" localSheetId="32">'[45]Raw Data Sheet'!$A$39</definedName>
    <definedName name="Ytd" localSheetId="52">'[45]Raw Data Sheet'!$A$39</definedName>
    <definedName name="Ytd" localSheetId="35">'[45]Raw Data Sheet'!$A$39</definedName>
    <definedName name="Ytd" localSheetId="36">'[46]Raw Data Sheet'!$A$39</definedName>
    <definedName name="Ytd" localSheetId="55">'[47]Raw Data Sheet'!$A$39</definedName>
    <definedName name="Ytd" localSheetId="29">'[45]Raw Data Sheet'!$A$39</definedName>
    <definedName name="Ytd" localSheetId="53">'[48]Raw Data Sheet'!$A$39</definedName>
    <definedName name="Ytd" localSheetId="7">'[49]Raw Data Sheet'!$A$39</definedName>
    <definedName name="Ytd" localSheetId="8">'[49]Raw Data Sheet'!$A$39</definedName>
    <definedName name="Ytd" localSheetId="6">'[49]Raw Data Sheet'!$A$39</definedName>
    <definedName name="Ytd" localSheetId="34">'[45]Raw Data Sheet'!$A$39</definedName>
    <definedName name="Ytd">'[50]Raw Data Sheet'!$A$39</definedName>
    <definedName name="YTDLY" localSheetId="39">[57]Sheet1!$G$4</definedName>
    <definedName name="YTDLY" localSheetId="33">[57]Sheet1!$G$4</definedName>
    <definedName name="YTDLY" localSheetId="32">[57]Sheet1!$G$4</definedName>
    <definedName name="YTDLY" localSheetId="52">[57]Sheet1!$G$4</definedName>
    <definedName name="YTDLY" localSheetId="35">[57]Sheet1!$G$4</definedName>
    <definedName name="YTDLY" localSheetId="36">[58]Sheet1!$G$4</definedName>
    <definedName name="YTDLY" localSheetId="55">[59]Sheet1!$G$4</definedName>
    <definedName name="YTDLY" localSheetId="29">[57]Sheet1!$G$4</definedName>
    <definedName name="YTDLY" localSheetId="53">[60]Sheet1!$G$4</definedName>
    <definedName name="YTDLY" localSheetId="7">[61]Sheet1!$G$4</definedName>
    <definedName name="YTDLY" localSheetId="8">[61]Sheet1!$G$4</definedName>
    <definedName name="YTDLY" localSheetId="6">[61]Sheet1!$G$4</definedName>
    <definedName name="YTDLY" localSheetId="34">[57]Sheet1!$G$4</definedName>
    <definedName name="YTDLY">[62]Sheet1!$G$4</definedName>
    <definedName name="YTDTY" localSheetId="39">[57]Sheet1!$F$4</definedName>
    <definedName name="YTDTY" localSheetId="33">[57]Sheet1!$F$4</definedName>
    <definedName name="YTDTY" localSheetId="32">[57]Sheet1!$F$4</definedName>
    <definedName name="YTDTY" localSheetId="52">[57]Sheet1!$F$4</definedName>
    <definedName name="YTDTY" localSheetId="35">[57]Sheet1!$F$4</definedName>
    <definedName name="YTDTY" localSheetId="36">[58]Sheet1!$F$4</definedName>
    <definedName name="YTDTY" localSheetId="55">[59]Sheet1!$F$4</definedName>
    <definedName name="YTDTY" localSheetId="29">[57]Sheet1!$F$4</definedName>
    <definedName name="YTDTY" localSheetId="53">[60]Sheet1!$F$4</definedName>
    <definedName name="YTDTY" localSheetId="7">[61]Sheet1!$F$4</definedName>
    <definedName name="YTDTY" localSheetId="8">[61]Sheet1!$F$4</definedName>
    <definedName name="YTDTY" localSheetId="6">[61]Sheet1!$F$4</definedName>
    <definedName name="YTDTY" localSheetId="34">[57]Sheet1!$F$4</definedName>
    <definedName name="YTDTY">[62]Sheet1!$F$4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29" i="981" l="1"/>
  <c r="A51" i="981"/>
  <c r="D44" i="778" l="1"/>
  <c r="B44" i="778"/>
  <c r="D42" i="778"/>
  <c r="C42" i="778" s="1"/>
  <c r="B42" i="778"/>
  <c r="C41" i="778"/>
  <c r="C40" i="778"/>
  <c r="C39" i="778"/>
  <c r="C43" i="778" s="1"/>
  <c r="C44" i="778" s="1"/>
  <c r="B21" i="977"/>
  <c r="B22" i="977"/>
  <c r="B23" i="977"/>
  <c r="B24" i="977"/>
  <c r="B25" i="977"/>
  <c r="B26" i="977"/>
  <c r="B27" i="977"/>
  <c r="B28" i="977"/>
  <c r="B29" i="977"/>
  <c r="B30" i="977"/>
  <c r="B31" i="977"/>
  <c r="B32" i="977"/>
  <c r="B33" i="977"/>
  <c r="B34" i="977"/>
  <c r="G4" i="972"/>
  <c r="G5" i="972"/>
  <c r="G6" i="972"/>
  <c r="G7" i="972"/>
  <c r="G8" i="972"/>
  <c r="G9" i="972"/>
  <c r="G10" i="972"/>
  <c r="G11" i="972"/>
  <c r="G12" i="972"/>
  <c r="G13" i="972"/>
  <c r="G14" i="972"/>
  <c r="G15" i="972"/>
  <c r="G16" i="972"/>
  <c r="G17" i="972"/>
  <c r="G18" i="972"/>
  <c r="G19" i="972"/>
  <c r="G20" i="972"/>
  <c r="G21" i="972"/>
  <c r="B32" i="972"/>
  <c r="C32" i="972"/>
  <c r="D32" i="972"/>
  <c r="E32" i="972"/>
  <c r="F32" i="972"/>
  <c r="G32" i="972" l="1"/>
  <c r="AR9" i="971" l="1"/>
  <c r="B11" i="971"/>
  <c r="B16" i="971" s="1"/>
  <c r="B18" i="971" s="1"/>
  <c r="B20" i="971" s="1"/>
  <c r="B24" i="971" s="1"/>
  <c r="C11" i="971"/>
  <c r="C16" i="971" s="1"/>
  <c r="C18" i="971" s="1"/>
  <c r="C20" i="971" s="1"/>
  <c r="C24" i="971" s="1"/>
  <c r="D11" i="971"/>
  <c r="E11" i="971"/>
  <c r="F11" i="971"/>
  <c r="G11" i="971"/>
  <c r="H11" i="971"/>
  <c r="I11" i="971"/>
  <c r="J11" i="971"/>
  <c r="K11" i="971"/>
  <c r="L11" i="971"/>
  <c r="M11" i="971"/>
  <c r="N11" i="971"/>
  <c r="AF11" i="971"/>
  <c r="AG11" i="971"/>
  <c r="AG18" i="971" s="1"/>
  <c r="AG20" i="971" s="1"/>
  <c r="AG23" i="971" s="1"/>
  <c r="AH11" i="971"/>
  <c r="AI11" i="971"/>
  <c r="AI18" i="971" s="1"/>
  <c r="AI20" i="971" s="1"/>
  <c r="AI23" i="971" s="1"/>
  <c r="AJ11" i="971"/>
  <c r="AJ18" i="971" s="1"/>
  <c r="AJ20" i="971" s="1"/>
  <c r="AJ23" i="971" s="1"/>
  <c r="AK11" i="971"/>
  <c r="AL11" i="971"/>
  <c r="AM11" i="971"/>
  <c r="AN11" i="971"/>
  <c r="AO11" i="971"/>
  <c r="AO18" i="971" s="1"/>
  <c r="AO20" i="971" s="1"/>
  <c r="AO23" i="971" s="1"/>
  <c r="B15" i="971"/>
  <c r="C15" i="971"/>
  <c r="D15" i="971"/>
  <c r="D16" i="971" s="1"/>
  <c r="D18" i="971" s="1"/>
  <c r="D20" i="971" s="1"/>
  <c r="D24" i="971" s="1"/>
  <c r="E15" i="971"/>
  <c r="F15" i="971"/>
  <c r="G15" i="971"/>
  <c r="H15" i="971"/>
  <c r="AF16" i="971"/>
  <c r="AG16" i="971"/>
  <c r="AH16" i="971"/>
  <c r="AI16" i="971"/>
  <c r="AJ16" i="971"/>
  <c r="AK16" i="971"/>
  <c r="AL16" i="971"/>
  <c r="AM16" i="971"/>
  <c r="AM18" i="971" s="1"/>
  <c r="AM20" i="971" s="1"/>
  <c r="AM23" i="971" s="1"/>
  <c r="AN16" i="971"/>
  <c r="AO16" i="971"/>
  <c r="E18" i="971"/>
  <c r="F18" i="971"/>
  <c r="G18" i="971"/>
  <c r="AF18" i="971"/>
  <c r="AF20" i="971" s="1"/>
  <c r="AF23" i="971" s="1"/>
  <c r="AH18" i="971"/>
  <c r="AK18" i="971"/>
  <c r="AK20" i="971" s="1"/>
  <c r="AK23" i="971" s="1"/>
  <c r="AL18" i="971"/>
  <c r="AN18" i="971"/>
  <c r="AN20" i="971" s="1"/>
  <c r="AN23" i="971" s="1"/>
  <c r="E20" i="971"/>
  <c r="F20" i="971"/>
  <c r="G20" i="971"/>
  <c r="H20" i="971"/>
  <c r="H24" i="971" s="1"/>
  <c r="AH20" i="971"/>
  <c r="AL20" i="971"/>
  <c r="AL23" i="971" s="1"/>
  <c r="AH23" i="971"/>
  <c r="G24" i="971"/>
  <c r="AF26" i="971"/>
  <c r="AG26" i="971"/>
  <c r="AH26" i="971"/>
  <c r="AI26" i="971"/>
  <c r="AJ26" i="971"/>
  <c r="AK26" i="971"/>
  <c r="AL26" i="971"/>
  <c r="AM26" i="971"/>
  <c r="AR27" i="971"/>
  <c r="C29" i="971"/>
  <c r="E29" i="971"/>
  <c r="P30" i="971"/>
  <c r="Q30" i="971"/>
  <c r="R30" i="971"/>
  <c r="S30" i="971"/>
  <c r="T30" i="971"/>
  <c r="U30" i="971"/>
  <c r="AT30" i="971"/>
  <c r="AU30" i="971"/>
  <c r="AV30" i="971"/>
  <c r="AW30" i="971"/>
  <c r="AX30" i="971"/>
  <c r="AY30" i="971"/>
  <c r="AZ30" i="971"/>
  <c r="BA30" i="971"/>
  <c r="P52" i="971"/>
  <c r="Q52" i="971"/>
  <c r="R52" i="971"/>
  <c r="S52" i="971"/>
  <c r="T52" i="971"/>
  <c r="T63" i="971" s="1"/>
  <c r="U52" i="971"/>
  <c r="U63" i="971" s="1"/>
  <c r="AT52" i="971"/>
  <c r="AU52" i="971"/>
  <c r="AV52" i="971"/>
  <c r="AW52" i="971"/>
  <c r="AX52" i="971"/>
  <c r="AY52" i="971"/>
  <c r="AZ52" i="971"/>
  <c r="AZ63" i="971" s="1"/>
  <c r="BA52" i="971"/>
  <c r="BA63" i="971" s="1"/>
  <c r="P62" i="971"/>
  <c r="Q62" i="971"/>
  <c r="R62" i="971"/>
  <c r="S62" i="971"/>
  <c r="S63" i="971" s="1"/>
  <c r="T62" i="971"/>
  <c r="AT62" i="971"/>
  <c r="AU62" i="971"/>
  <c r="AU63" i="971" s="1"/>
  <c r="AV62" i="971"/>
  <c r="AV63" i="971" s="1"/>
  <c r="AW62" i="971"/>
  <c r="AX62" i="971"/>
  <c r="AY62" i="971"/>
  <c r="AZ62" i="971"/>
  <c r="BA62" i="971"/>
  <c r="P63" i="971"/>
  <c r="Q63" i="971"/>
  <c r="R63" i="971"/>
  <c r="AT63" i="971"/>
  <c r="AW63" i="971"/>
  <c r="AX63" i="971"/>
  <c r="AY63" i="971"/>
  <c r="B34" i="964" l="1"/>
  <c r="B36" i="964"/>
  <c r="B38" i="964"/>
  <c r="B40" i="964"/>
  <c r="B42" i="964"/>
  <c r="B43" i="964"/>
  <c r="B45" i="964"/>
  <c r="B47" i="964"/>
  <c r="B56" i="962"/>
  <c r="C12" i="957" l="1"/>
  <c r="C13" i="957"/>
  <c r="C4" i="956"/>
  <c r="C5" i="956"/>
  <c r="C6" i="956"/>
  <c r="C7" i="956"/>
  <c r="C8" i="956"/>
  <c r="C9" i="956"/>
  <c r="C10" i="956"/>
  <c r="C11" i="956"/>
  <c r="C12" i="956"/>
  <c r="C13" i="956"/>
  <c r="N14" i="956"/>
  <c r="C14" i="956" s="1"/>
  <c r="O14" i="956"/>
  <c r="P14" i="956"/>
  <c r="C20" i="956"/>
  <c r="C21" i="956"/>
  <c r="C22" i="956"/>
  <c r="C23" i="956"/>
  <c r="B25" i="956"/>
  <c r="K25" i="956"/>
  <c r="D26" i="956"/>
  <c r="E26" i="956"/>
  <c r="F26" i="956"/>
  <c r="N26" i="956"/>
  <c r="O26" i="956"/>
  <c r="P26" i="956"/>
  <c r="C26" i="956" s="1"/>
  <c r="H35" i="901" l="1"/>
  <c r="H34" i="901"/>
  <c r="H33" i="901"/>
  <c r="H32" i="901"/>
  <c r="H31" i="901"/>
  <c r="H30" i="901"/>
  <c r="H29" i="901"/>
  <c r="H28" i="901"/>
</calcChain>
</file>

<file path=xl/sharedStrings.xml><?xml version="1.0" encoding="utf-8"?>
<sst xmlns="http://schemas.openxmlformats.org/spreadsheetml/2006/main" count="7209" uniqueCount="1629">
  <si>
    <t xml:space="preserve"> </t>
  </si>
  <si>
    <t>100.0%</t>
  </si>
  <si>
    <t>Other</t>
  </si>
  <si>
    <t>Varma Mutual Pension Insurance</t>
  </si>
  <si>
    <t>T. Rowe Price</t>
  </si>
  <si>
    <t>Nordea Funds</t>
  </si>
  <si>
    <t>First Swedish National Pension Fund</t>
  </si>
  <si>
    <t>SHB Funds</t>
  </si>
  <si>
    <t>Norwegian Petroleum Fund</t>
  </si>
  <si>
    <t>Vanguard Funds</t>
  </si>
  <si>
    <t>BlackRock</t>
  </si>
  <si>
    <t>Swedbank Robur Funds</t>
  </si>
  <si>
    <t>Alecta</t>
  </si>
  <si>
    <t>Nordea Fonden</t>
  </si>
  <si>
    <t>Sampo Plc</t>
  </si>
  <si>
    <t>No.of shares, mill</t>
  </si>
  <si>
    <t>Largest shareholders</t>
  </si>
  <si>
    <t>AT1 in March 2015 issue rating</t>
  </si>
  <si>
    <t>Aaa*</t>
  </si>
  <si>
    <t>Nordea Mortgage Bank Plc</t>
  </si>
  <si>
    <t>AAA*</t>
  </si>
  <si>
    <t>Nordea Kredit Realkreditaktieselskab</t>
  </si>
  <si>
    <t>Nordea Hypotek AB (publ)</t>
  </si>
  <si>
    <t>R-1 (mid)</t>
  </si>
  <si>
    <t>F1+</t>
  </si>
  <si>
    <t>A-1+</t>
  </si>
  <si>
    <t>Aa3</t>
  </si>
  <si>
    <t>P-1</t>
  </si>
  <si>
    <t>Long</t>
  </si>
  <si>
    <t>Short</t>
  </si>
  <si>
    <t>Fitch</t>
  </si>
  <si>
    <t>S&amp;P</t>
  </si>
  <si>
    <t>Moody's</t>
  </si>
  <si>
    <t xml:space="preserve"> - Assets under Management</t>
  </si>
  <si>
    <t xml:space="preserve"> - Solvency</t>
  </si>
  <si>
    <t xml:space="preserve"> - Life &amp; Pensions</t>
  </si>
  <si>
    <t xml:space="preserve"> - Nordea Finance</t>
  </si>
  <si>
    <t>Business areas</t>
  </si>
  <si>
    <t xml:space="preserve"> - Market development - interest rates</t>
  </si>
  <si>
    <t xml:space="preserve"> - Net loan losses</t>
  </si>
  <si>
    <t xml:space="preserve"> - Macroeconomic data </t>
  </si>
  <si>
    <t xml:space="preserve"> - Other expenses</t>
  </si>
  <si>
    <t xml:space="preserve"> - Net interest income development</t>
  </si>
  <si>
    <t xml:space="preserve"> - Business area overview</t>
  </si>
  <si>
    <t xml:space="preserve"> - Quarterly development Balance sheet</t>
  </si>
  <si>
    <t xml:space="preserve"> - Liquidity buffer</t>
  </si>
  <si>
    <t xml:space="preserve"> - Quarterly development</t>
  </si>
  <si>
    <t xml:space="preserve"> - Short-term funding</t>
  </si>
  <si>
    <t xml:space="preserve"> - Capital position</t>
  </si>
  <si>
    <t xml:space="preserve"> - Ratios and key figures</t>
  </si>
  <si>
    <t xml:space="preserve"> - LTV distribution</t>
  </si>
  <si>
    <t>Key financial figures</t>
  </si>
  <si>
    <t xml:space="preserve"> - Loans and impairment</t>
  </si>
  <si>
    <t xml:space="preserve"> - Lending, loan losses and impaired loans</t>
  </si>
  <si>
    <t xml:space="preserve"> - Nordea’s largest shareholders</t>
  </si>
  <si>
    <t>Risk, liquidity and capital management</t>
  </si>
  <si>
    <t>Group Functions</t>
  </si>
  <si>
    <t>Contents</t>
  </si>
  <si>
    <t/>
  </si>
  <si>
    <t>-</t>
  </si>
  <si>
    <t xml:space="preserve">Total liabilities and equity </t>
  </si>
  <si>
    <t xml:space="preserve">Total equity </t>
  </si>
  <si>
    <t xml:space="preserve">Retained earnings </t>
  </si>
  <si>
    <t xml:space="preserve">Other reserves </t>
  </si>
  <si>
    <t xml:space="preserve">Share premium reserve </t>
  </si>
  <si>
    <t xml:space="preserve">Share capital </t>
  </si>
  <si>
    <t xml:space="preserve">Non-controlling interests </t>
  </si>
  <si>
    <t>Operating profit</t>
  </si>
  <si>
    <t>Equity</t>
  </si>
  <si>
    <t>14.0</t>
  </si>
  <si>
    <t>Net loan losses</t>
  </si>
  <si>
    <t xml:space="preserve">Total liabilities </t>
  </si>
  <si>
    <t>13.4</t>
  </si>
  <si>
    <t>15.8</t>
  </si>
  <si>
    <t>16.7</t>
  </si>
  <si>
    <t>17.5</t>
  </si>
  <si>
    <t>17.7</t>
  </si>
  <si>
    <t>24.6</t>
  </si>
  <si>
    <t>23.5</t>
  </si>
  <si>
    <t>24.3</t>
  </si>
  <si>
    <t>Liabilities held for sale</t>
  </si>
  <si>
    <t xml:space="preserve">Subordinated liabilities </t>
  </si>
  <si>
    <t>Other expenses</t>
  </si>
  <si>
    <t xml:space="preserve">Retirement benefit obligations </t>
  </si>
  <si>
    <t>Staff costs</t>
  </si>
  <si>
    <t xml:space="preserve">Provisions </t>
  </si>
  <si>
    <t xml:space="preserve">Deferred tax liabilities </t>
  </si>
  <si>
    <t>9.5</t>
  </si>
  <si>
    <t>16.2</t>
  </si>
  <si>
    <t>18.1</t>
  </si>
  <si>
    <t>20.6</t>
  </si>
  <si>
    <t>21.6</t>
  </si>
  <si>
    <t>Other income</t>
  </si>
  <si>
    <t xml:space="preserve">Accrued expenses and prepaid income </t>
  </si>
  <si>
    <t>7.4</t>
  </si>
  <si>
    <t>11.4</t>
  </si>
  <si>
    <t>12.2</t>
  </si>
  <si>
    <t>14.3</t>
  </si>
  <si>
    <t>15.7</t>
  </si>
  <si>
    <t>17.6</t>
  </si>
  <si>
    <t>18.5</t>
  </si>
  <si>
    <t>Equity method</t>
  </si>
  <si>
    <t xml:space="preserve">Other liabilities </t>
  </si>
  <si>
    <t>8.5</t>
  </si>
  <si>
    <t>10.3</t>
  </si>
  <si>
    <t>11.2</t>
  </si>
  <si>
    <t>13.1</t>
  </si>
  <si>
    <t>14.9</t>
  </si>
  <si>
    <t>16.5</t>
  </si>
  <si>
    <t xml:space="preserve">Current tax liabilities </t>
  </si>
  <si>
    <t>Net fee and commission income</t>
  </si>
  <si>
    <t xml:space="preserve">Fair value changes of hedged items in portfolio hedge of interest rate risk </t>
  </si>
  <si>
    <t xml:space="preserve">Derivatives </t>
  </si>
  <si>
    <t>125.6</t>
  </si>
  <si>
    <t>158.1</t>
  </si>
  <si>
    <t>187.4</t>
  </si>
  <si>
    <t>218.3</t>
  </si>
  <si>
    <t>232.1</t>
  </si>
  <si>
    <t>262.2</t>
  </si>
  <si>
    <t>288.2</t>
  </si>
  <si>
    <t>Assets under management, EURbn</t>
  </si>
  <si>
    <t>EURm</t>
  </si>
  <si>
    <t xml:space="preserve">Debt securities in issue </t>
  </si>
  <si>
    <t>15.3</t>
  </si>
  <si>
    <t>11.3</t>
  </si>
  <si>
    <t>11.5</t>
  </si>
  <si>
    <t>10.6</t>
  </si>
  <si>
    <t>11.6</t>
  </si>
  <si>
    <t xml:space="preserve">Return on equity, % </t>
  </si>
  <si>
    <t xml:space="preserve">Liabilities to policyholders </t>
  </si>
  <si>
    <t>Weighted average number of diluted shares, million</t>
  </si>
  <si>
    <t>Nordea Group</t>
  </si>
  <si>
    <t>Personal Banking</t>
  </si>
  <si>
    <t>Deposits in pooled schemes and unit-linked investment contacts</t>
  </si>
  <si>
    <t xml:space="preserve">Deposits and borrowings from the public </t>
  </si>
  <si>
    <t>5.29</t>
  </si>
  <si>
    <t>5.56</t>
  </si>
  <si>
    <t>6.07</t>
  </si>
  <si>
    <t>6.47</t>
  </si>
  <si>
    <t>6.96</t>
  </si>
  <si>
    <t>7.27</t>
  </si>
  <si>
    <t>7.69</t>
  </si>
  <si>
    <t xml:space="preserve">Deposits by credit institutions </t>
  </si>
  <si>
    <t>0.20</t>
  </si>
  <si>
    <t>0.25</t>
  </si>
  <si>
    <t>0.29</t>
  </si>
  <si>
    <t>0.26</t>
  </si>
  <si>
    <t>0.34</t>
  </si>
  <si>
    <t>0.43</t>
  </si>
  <si>
    <t>0.62</t>
  </si>
  <si>
    <t>0.64</t>
  </si>
  <si>
    <t>3.7</t>
  </si>
  <si>
    <t>Liabilities</t>
  </si>
  <si>
    <t>3.90</t>
  </si>
  <si>
    <t>7.10</t>
  </si>
  <si>
    <t>8.16</t>
  </si>
  <si>
    <t>5.98</t>
  </si>
  <si>
    <t>7.24</t>
  </si>
  <si>
    <t>9.78</t>
  </si>
  <si>
    <t>9.68</t>
  </si>
  <si>
    <t>10.15</t>
  </si>
  <si>
    <t>0.79</t>
  </si>
  <si>
    <t>0.60</t>
  </si>
  <si>
    <t>0.66</t>
  </si>
  <si>
    <t>0.65</t>
  </si>
  <si>
    <t>0.77</t>
  </si>
  <si>
    <t>0.83</t>
  </si>
  <si>
    <t>0.91</t>
  </si>
  <si>
    <t xml:space="preserve">Diluted earnings per share, EUR </t>
  </si>
  <si>
    <t xml:space="preserve">Total assets </t>
  </si>
  <si>
    <t>Ratios and key figures</t>
  </si>
  <si>
    <t>Assets held for sale</t>
  </si>
  <si>
    <t xml:space="preserve">Prepaid expenses and accrued income </t>
  </si>
  <si>
    <t xml:space="preserve">Other assets </t>
  </si>
  <si>
    <t>Diluted earnings per share, EUR</t>
  </si>
  <si>
    <t xml:space="preserve">Retirement benefit assets </t>
  </si>
  <si>
    <t>Q1/15</t>
  </si>
  <si>
    <t>Q2/15</t>
  </si>
  <si>
    <t>Q3/15</t>
  </si>
  <si>
    <t>Q4/15</t>
  </si>
  <si>
    <t>Q1/16</t>
  </si>
  <si>
    <t>Q2/16</t>
  </si>
  <si>
    <t>Q3/16</t>
  </si>
  <si>
    <t>Q4/16</t>
  </si>
  <si>
    <t>Q1/17</t>
  </si>
  <si>
    <t>Q2/17</t>
  </si>
  <si>
    <t>Net profit for the period</t>
  </si>
  <si>
    <t xml:space="preserve">Current tax assets </t>
  </si>
  <si>
    <t xml:space="preserve">Deferred tax assets </t>
  </si>
  <si>
    <t>Net profit for the period from discontinued operations after tax</t>
  </si>
  <si>
    <t>Investment property</t>
  </si>
  <si>
    <t>Net profit (continuing operations)</t>
  </si>
  <si>
    <t xml:space="preserve">Property and equipment </t>
  </si>
  <si>
    <t>Income tax expense</t>
  </si>
  <si>
    <t>Net profit for period from continuing operations</t>
  </si>
  <si>
    <t xml:space="preserve">Intangible assets </t>
  </si>
  <si>
    <t xml:space="preserve">Investments in associated undertakings </t>
  </si>
  <si>
    <t>Profit before loan losses</t>
  </si>
  <si>
    <t>Total operating expenses</t>
  </si>
  <si>
    <t>Assets in pooled schemes and unit-linked investment contact</t>
  </si>
  <si>
    <t>Shares</t>
  </si>
  <si>
    <t>Depreciation tangible and intangible assets</t>
  </si>
  <si>
    <t xml:space="preserve">Financial instruments pledged as collateral </t>
  </si>
  <si>
    <t>11 24</t>
  </si>
  <si>
    <t xml:space="preserve">Interest-bearing securities </t>
  </si>
  <si>
    <t xml:space="preserve">Loans to the public </t>
  </si>
  <si>
    <t xml:space="preserve">Loans to credit institutions </t>
  </si>
  <si>
    <t>Total operating income</t>
  </si>
  <si>
    <t>Loans to central banks</t>
  </si>
  <si>
    <t xml:space="preserve">Cash and balances with central banks </t>
  </si>
  <si>
    <t>Net result from items at fair value</t>
  </si>
  <si>
    <t>Assets</t>
  </si>
  <si>
    <t xml:space="preserve">Net fee and commission income </t>
  </si>
  <si>
    <t>Net interest income</t>
  </si>
  <si>
    <t>Q1</t>
  </si>
  <si>
    <t>Q2</t>
  </si>
  <si>
    <t>Balance sheet</t>
  </si>
  <si>
    <t>Income statement</t>
  </si>
  <si>
    <t>Historical numbers for 2014 restated following that IT Poland is included in continuing operations</t>
  </si>
  <si>
    <t>NII end of period</t>
  </si>
  <si>
    <t>Day count</t>
  </si>
  <si>
    <t>Deposit volume</t>
  </si>
  <si>
    <t>Lending volume</t>
  </si>
  <si>
    <t>Volume driven NII</t>
  </si>
  <si>
    <t>Deposit margin</t>
  </si>
  <si>
    <t>Lending margin</t>
  </si>
  <si>
    <t>Margin driven NII</t>
  </si>
  <si>
    <t>NII beginning of period</t>
  </si>
  <si>
    <r>
      <rPr>
        <sz val="8"/>
        <color rgb="FF000000"/>
        <rFont val="Arial"/>
        <family val="2"/>
      </rPr>
      <t>- of which collective</t>
    </r>
  </si>
  <si>
    <r>
      <rPr>
        <sz val="8"/>
        <color rgb="FF000000"/>
        <rFont val="Arial"/>
        <family val="2"/>
      </rPr>
      <t>- of which individual</t>
    </r>
  </si>
  <si>
    <r>
      <rPr>
        <sz val="8"/>
        <color rgb="FF000000"/>
        <rFont val="Arial"/>
        <family val="2"/>
      </rPr>
      <t>Loan loss ratio, basis points</t>
    </r>
    <r>
      <rPr>
        <vertAlign val="superscript"/>
        <sz val="8"/>
        <color rgb="FF000000"/>
        <rFont val="Arial"/>
        <family val="2"/>
      </rPr>
      <t xml:space="preserve"> </t>
    </r>
  </si>
  <si>
    <t>Q3</t>
  </si>
  <si>
    <t>Q4</t>
  </si>
  <si>
    <t>Full year</t>
  </si>
  <si>
    <t>Key ratios</t>
  </si>
  <si>
    <r>
      <rPr>
        <b/>
        <sz val="8"/>
        <color rgb="FF000000"/>
        <rFont val="Arial"/>
        <family val="2"/>
      </rPr>
      <t xml:space="preserve">Net loan losses </t>
    </r>
  </si>
  <si>
    <r>
      <rPr>
        <b/>
        <sz val="8"/>
        <color rgb="FF000000"/>
        <rFont val="Arial"/>
        <family val="2"/>
      </rPr>
      <t>0</t>
    </r>
  </si>
  <si>
    <r>
      <rPr>
        <b/>
        <sz val="8"/>
        <color rgb="FF000000"/>
        <rFont val="Arial"/>
        <family val="2"/>
      </rPr>
      <t>Off-balance sheet items</t>
    </r>
  </si>
  <si>
    <r>
      <rPr>
        <sz val="8"/>
        <color rgb="FF000000"/>
        <rFont val="Arial"/>
        <family val="2"/>
      </rPr>
      <t>Reversal of previous provisions</t>
    </r>
  </si>
  <si>
    <r>
      <rPr>
        <sz val="8"/>
        <color rgb="FF000000"/>
        <rFont val="Arial"/>
        <family val="2"/>
      </rPr>
      <t>Provisions</t>
    </r>
  </si>
  <si>
    <r>
      <rPr>
        <sz val="8"/>
        <color rgb="FF000000"/>
        <rFont val="Arial"/>
        <family val="2"/>
      </rPr>
      <t xml:space="preserve">Allowances to cover realised loan losses </t>
    </r>
  </si>
  <si>
    <r>
      <rPr>
        <sz val="8"/>
        <color rgb="FF000000"/>
        <rFont val="Arial"/>
        <family val="2"/>
      </rPr>
      <t>Realised loan losses</t>
    </r>
  </si>
  <si>
    <r>
      <rPr>
        <b/>
        <sz val="8"/>
        <color rgb="FF000000"/>
        <rFont val="Arial"/>
        <family val="2"/>
      </rPr>
      <t>Loans to the public</t>
    </r>
  </si>
  <si>
    <r>
      <rPr>
        <sz val="8"/>
        <color rgb="FF000000"/>
        <rFont val="Arial"/>
        <family val="2"/>
      </rPr>
      <t>Recoveries on previous realised loan losses</t>
    </r>
  </si>
  <si>
    <r>
      <rPr>
        <b/>
        <sz val="8"/>
        <color rgb="FF000000"/>
        <rFont val="Arial"/>
        <family val="2"/>
      </rPr>
      <t>Loans to credit institutions</t>
    </r>
  </si>
  <si>
    <r>
      <rPr>
        <sz val="8"/>
        <color rgb="FF000000"/>
        <rFont val="Arial"/>
        <family val="2"/>
      </rPr>
      <t>0</t>
    </r>
  </si>
  <si>
    <r>
      <rPr>
        <b/>
        <sz val="8"/>
        <color rgb="FF000000"/>
        <rFont val="Arial"/>
        <family val="2"/>
      </rPr>
      <t>Loan losses divided by class</t>
    </r>
  </si>
  <si>
    <r>
      <rPr>
        <sz val="8"/>
        <color rgb="FF000000"/>
        <rFont val="Arial"/>
        <family val="2"/>
      </rPr>
      <t>EURm</t>
    </r>
  </si>
  <si>
    <r>
      <rPr>
        <b/>
        <sz val="8"/>
        <color rgb="FF000000"/>
        <rFont val="Arial"/>
        <family val="2"/>
      </rPr>
      <t>Total</t>
    </r>
  </si>
  <si>
    <r>
      <rPr>
        <sz val="8"/>
        <color rgb="FF000000"/>
        <rFont val="Arial"/>
        <family val="2"/>
      </rPr>
      <t>Other</t>
    </r>
    <r>
      <rPr>
        <vertAlign val="superscript"/>
        <sz val="8"/>
        <color rgb="FF000000"/>
        <rFont val="Arial"/>
        <family val="2"/>
      </rPr>
      <t xml:space="preserve"> </t>
    </r>
  </si>
  <si>
    <t xml:space="preserve">Rents, premises and real estate </t>
  </si>
  <si>
    <t>Postage, transportation, telephone and office expenses</t>
  </si>
  <si>
    <r>
      <rPr>
        <sz val="8"/>
        <color rgb="FF000000"/>
        <rFont val="Arial"/>
        <family val="2"/>
      </rPr>
      <t>Marketing and representation</t>
    </r>
  </si>
  <si>
    <r>
      <rPr>
        <sz val="8"/>
        <color rgb="FF000000"/>
        <rFont val="Arial"/>
        <family val="2"/>
      </rPr>
      <t>Information technology</t>
    </r>
  </si>
  <si>
    <r>
      <rPr>
        <sz val="8"/>
        <color rgb="FF000000"/>
        <rFont val="Arial"/>
        <family val="2"/>
      </rPr>
      <t>Other</t>
    </r>
  </si>
  <si>
    <r>
      <rPr>
        <sz val="8"/>
        <color rgb="FF000000"/>
        <rFont val="Arial"/>
        <family val="2"/>
      </rPr>
      <t>Guarantees</t>
    </r>
  </si>
  <si>
    <r>
      <rPr>
        <sz val="8"/>
        <color rgb="FF000000"/>
        <rFont val="Arial"/>
        <family val="2"/>
      </rPr>
      <t>Cards</t>
    </r>
  </si>
  <si>
    <r>
      <rPr>
        <sz val="8"/>
        <color rgb="FF000000"/>
        <rFont val="Arial"/>
        <family val="2"/>
      </rPr>
      <t xml:space="preserve">Payments  </t>
    </r>
  </si>
  <si>
    <r>
      <rPr>
        <sz val="8"/>
        <color rgb="FF000000"/>
        <rFont val="Arial"/>
        <family val="2"/>
      </rPr>
      <t>Custody and issuer services</t>
    </r>
    <r>
      <rPr>
        <sz val="8"/>
        <rFont val="Arial"/>
        <family val="2"/>
      </rPr>
      <t xml:space="preserve">
</t>
    </r>
  </si>
  <si>
    <t>Brokerage, securities issues and corporate finance</t>
  </si>
  <si>
    <r>
      <rPr>
        <sz val="8"/>
        <color rgb="FF000000"/>
        <rFont val="Arial"/>
        <family val="2"/>
      </rPr>
      <t>Life &amp; Pensions</t>
    </r>
  </si>
  <si>
    <r>
      <rPr>
        <sz val="8"/>
        <color rgb="FF000000"/>
        <rFont val="Arial"/>
        <family val="2"/>
      </rPr>
      <t>Asset management commissions</t>
    </r>
  </si>
  <si>
    <t>Total</t>
  </si>
  <si>
    <t>EURbn</t>
  </si>
  <si>
    <t>Q1/14</t>
  </si>
  <si>
    <t>Russia</t>
  </si>
  <si>
    <t>Sweden</t>
  </si>
  <si>
    <t>Norway</t>
  </si>
  <si>
    <t>Finland</t>
  </si>
  <si>
    <t>Denmark</t>
  </si>
  <si>
    <t>Percentage</t>
  </si>
  <si>
    <t>Q4/14</t>
  </si>
  <si>
    <t>%</t>
  </si>
  <si>
    <t>Q3/13</t>
  </si>
  <si>
    <t>Q4/13</t>
  </si>
  <si>
    <t>Q2/14</t>
  </si>
  <si>
    <t>Q3/14</t>
  </si>
  <si>
    <t>&gt;90 days</t>
  </si>
  <si>
    <t>61-90 days</t>
  </si>
  <si>
    <t>31-60 days</t>
  </si>
  <si>
    <t>6-30 days</t>
  </si>
  <si>
    <t>Corporate customers</t>
  </si>
  <si>
    <t>Total allowances and provisions</t>
  </si>
  <si>
    <t>Provisions for off balance sheet items</t>
  </si>
  <si>
    <t>Total allowances on balance sheet items</t>
  </si>
  <si>
    <t>Total allowances / Impaired loans gross individually assessed (%)</t>
  </si>
  <si>
    <t>Allowances for collectively assessed loans / Impaired loans gross (%)</t>
  </si>
  <si>
    <t>Allowances individually assessed / Impaired loans gross (%)</t>
  </si>
  <si>
    <t>Impaired loans net</t>
  </si>
  <si>
    <t>Impaired loans gross</t>
  </si>
  <si>
    <t>Net</t>
  </si>
  <si>
    <t>Public sector</t>
  </si>
  <si>
    <t>Reverse repos</t>
  </si>
  <si>
    <t>Consumer</t>
  </si>
  <si>
    <t>Mortgage</t>
  </si>
  <si>
    <t>Corporate</t>
  </si>
  <si>
    <t>Lending to the public by country</t>
  </si>
  <si>
    <t>Household</t>
  </si>
  <si>
    <t>Total Corporate</t>
  </si>
  <si>
    <t>Outside Nordic</t>
  </si>
  <si>
    <t xml:space="preserve">  Allowances</t>
  </si>
  <si>
    <t>Ferries</t>
  </si>
  <si>
    <t>Cruise</t>
  </si>
  <si>
    <t>Tankers (crude, product, chemical)</t>
  </si>
  <si>
    <t>Diversification effect</t>
  </si>
  <si>
    <t>***LTV unindexed distribution where a loan is reported in the highest bucket</t>
  </si>
  <si>
    <t>**Other eligible assets</t>
  </si>
  <si>
    <t>80-90%</t>
  </si>
  <si>
    <t>70-80%</t>
  </si>
  <si>
    <t>60-70%</t>
  </si>
  <si>
    <t>Mortgage loans EURbn</t>
  </si>
  <si>
    <t>0.0</t>
  </si>
  <si>
    <t>50-60%</t>
  </si>
  <si>
    <t>40-50%</t>
  </si>
  <si>
    <t>˂40%</t>
  </si>
  <si>
    <t>Mortgage loans EURbn*</t>
  </si>
  <si>
    <t>Mortgage loans EURbn***</t>
  </si>
  <si>
    <t>70-100%**</t>
  </si>
  <si>
    <t>Loan-to-value distribution</t>
  </si>
  <si>
    <t>Leverage ratio, percentage</t>
  </si>
  <si>
    <t>Leverage ratio exposure, EURm</t>
  </si>
  <si>
    <t>Leverage ratio</t>
  </si>
  <si>
    <t>Deductions for investments in insurance companies</t>
  </si>
  <si>
    <t>Tier 2 capital</t>
  </si>
  <si>
    <t>Tier 1 capital</t>
  </si>
  <si>
    <t>Corporate total</t>
  </si>
  <si>
    <t>Institutions</t>
  </si>
  <si>
    <t>Asset class</t>
  </si>
  <si>
    <t>Sub total</t>
  </si>
  <si>
    <t>Additional risk exposure amount due to Article 3 CRR</t>
  </si>
  <si>
    <t>Operational risk</t>
  </si>
  <si>
    <t xml:space="preserve"> - banking book, Standardised Approach</t>
  </si>
  <si>
    <t xml:space="preserve"> - trading book, Standardised Approach</t>
  </si>
  <si>
    <t xml:space="preserve"> - trading book, Internal Approach</t>
  </si>
  <si>
    <t>Market risk</t>
  </si>
  <si>
    <t>Credit Value Adjustment Risk</t>
  </si>
  <si>
    <t xml:space="preserve"> - other</t>
  </si>
  <si>
    <t xml:space="preserve"> - retail</t>
  </si>
  <si>
    <t xml:space="preserve"> - sovereign</t>
  </si>
  <si>
    <t>Standardised</t>
  </si>
  <si>
    <t xml:space="preserve"> - items representing securitisation positions</t>
  </si>
  <si>
    <t xml:space="preserve"> - institutions</t>
  </si>
  <si>
    <t xml:space="preserve">  - foundation</t>
  </si>
  <si>
    <t xml:space="preserve">  - advanced</t>
  </si>
  <si>
    <t xml:space="preserve"> - corporate</t>
  </si>
  <si>
    <t>IRB</t>
  </si>
  <si>
    <t>Credit risk</t>
  </si>
  <si>
    <t>Additional capital requirement according to transitional rules</t>
  </si>
  <si>
    <t>Adjustment for transitional rules</t>
  </si>
  <si>
    <t>- other items</t>
  </si>
  <si>
    <t>- equity</t>
  </si>
  <si>
    <t>- collective investments undertakings (CIU)</t>
  </si>
  <si>
    <t>- institutions and corporates with a short-term credit assessment</t>
  </si>
  <si>
    <t>- covered bonds</t>
  </si>
  <si>
    <t>- associated with particularly high risk</t>
  </si>
  <si>
    <t>- in default</t>
  </si>
  <si>
    <t>- secured by mortgages on immovable property</t>
  </si>
  <si>
    <t>- retail</t>
  </si>
  <si>
    <t>- corporate</t>
  </si>
  <si>
    <t>- institutions</t>
  </si>
  <si>
    <t>- international organisations</t>
  </si>
  <si>
    <t>- multilateral development banks</t>
  </si>
  <si>
    <t xml:space="preserve"> - public sector entities</t>
  </si>
  <si>
    <t xml:space="preserve"> - regional governments or local authorities</t>
  </si>
  <si>
    <t>- central governments or central banks</t>
  </si>
  <si>
    <t xml:space="preserve">     - foundation</t>
  </si>
  <si>
    <t xml:space="preserve">     - advanced</t>
  </si>
  <si>
    <t xml:space="preserve">IRB </t>
  </si>
  <si>
    <t xml:space="preserve"> - of which counterparty credit risk</t>
  </si>
  <si>
    <t xml:space="preserve">Credit risk </t>
  </si>
  <si>
    <t>REA</t>
  </si>
  <si>
    <t>Min. capital requirement</t>
  </si>
  <si>
    <t>Foreign exchange risk</t>
  </si>
  <si>
    <t>Equity risk</t>
  </si>
  <si>
    <t>Capital requirement</t>
  </si>
  <si>
    <t>Common Equity Tier 1 capital</t>
  </si>
  <si>
    <t>Percentage points of REA</t>
  </si>
  <si>
    <t>Common Equity Tier 1 available to meet Capital Buffers</t>
  </si>
  <si>
    <t>Own funds</t>
  </si>
  <si>
    <t>SRB</t>
  </si>
  <si>
    <t>SII</t>
  </si>
  <si>
    <t>CCyB</t>
  </si>
  <si>
    <t>CCoB</t>
  </si>
  <si>
    <t>Capital Buffers</t>
  </si>
  <si>
    <t>Total regulatory adjustments to Tier 2 capital</t>
  </si>
  <si>
    <t>Other items, net</t>
  </si>
  <si>
    <t>Pension assets in excess of related liabilities</t>
  </si>
  <si>
    <t>IRB provisions excess (+)</t>
  </si>
  <si>
    <t>Tier 2 capital before regulatory adjustments</t>
  </si>
  <si>
    <t>Tier 1 capital (net after deduction)</t>
  </si>
  <si>
    <t>Additional Tier 1 capital</t>
  </si>
  <si>
    <t>Total regulatory adjustments to Additional Tier 1 capital</t>
  </si>
  <si>
    <t>Additional Tier 1 capital before regulatory adjustments</t>
  </si>
  <si>
    <t>Common Equity Tier 1 capital (net after deduction)</t>
  </si>
  <si>
    <t>Total regulatory adjustments to Common Equity Tier 1 capital</t>
  </si>
  <si>
    <t>IRB provisions shortfall (-)</t>
  </si>
  <si>
    <t>Intangible assets</t>
  </si>
  <si>
    <t>Deferred tax assets</t>
  </si>
  <si>
    <t>Common Equity Tier 1 capital before regulatory adjustments</t>
  </si>
  <si>
    <t>Proposed/actual dividend</t>
  </si>
  <si>
    <t>Equity in the consolidated situation</t>
  </si>
  <si>
    <t>Calculation of own funds</t>
  </si>
  <si>
    <r>
      <rPr>
        <vertAlign val="superscript"/>
        <sz val="7"/>
        <rFont val="Arial"/>
        <family val="2"/>
      </rPr>
      <t>1</t>
    </r>
    <r>
      <rPr>
        <sz val="7"/>
        <rFont val="Arial"/>
        <family val="2"/>
      </rPr>
      <t xml:space="preserve"> Includes EAD for on-balance, off-balance, derivatives and securities financing</t>
    </r>
  </si>
  <si>
    <t>Other non credit-obligation assets:</t>
  </si>
  <si>
    <t>- defaulted</t>
  </si>
  <si>
    <t>- not scored</t>
  </si>
  <si>
    <t>- scoring grades F</t>
  </si>
  <si>
    <t>- scoring grades E</t>
  </si>
  <si>
    <t>- scoring grades D</t>
  </si>
  <si>
    <t>- scoring grades C</t>
  </si>
  <si>
    <t>- scoring grades B</t>
  </si>
  <si>
    <t>- scoring grades A</t>
  </si>
  <si>
    <t>of which</t>
  </si>
  <si>
    <t>Retail, of which other retail:</t>
  </si>
  <si>
    <t>Retail, of which secured by real estate:</t>
  </si>
  <si>
    <t>- unrated</t>
  </si>
  <si>
    <t>- rating grades 1</t>
  </si>
  <si>
    <t>- rating grades 2</t>
  </si>
  <si>
    <t>- rating grades 3</t>
  </si>
  <si>
    <t>- rating grades 4</t>
  </si>
  <si>
    <t>- rating grades 5</t>
  </si>
  <si>
    <t>- rating grades 6</t>
  </si>
  <si>
    <t>Institutions, foundation IRB:</t>
  </si>
  <si>
    <t>Corporate, advanced IRB:</t>
  </si>
  <si>
    <t>Corporate, foundation IRB:</t>
  </si>
  <si>
    <t>Exposure-weighted average risk weight</t>
  </si>
  <si>
    <t>of which EAD for off-balance, EURm</t>
  </si>
  <si>
    <t>Off-balance exposure, EURm</t>
  </si>
  <si>
    <t>On-balance exposure, EURm</t>
  </si>
  <si>
    <t>Baltics</t>
  </si>
  <si>
    <t>Nordea Eiendomskreditt AS</t>
  </si>
  <si>
    <t>Nordea Mortgage Bank</t>
  </si>
  <si>
    <t>Nordea Hypotek AB</t>
  </si>
  <si>
    <t>Capital Buffers total</t>
  </si>
  <si>
    <t>Total outstanding short-term issuance</t>
  </si>
  <si>
    <t>Short-term funding programs - weighted average original maturity of total issuance</t>
  </si>
  <si>
    <t>Diversification of Short-term funding programs</t>
  </si>
  <si>
    <t>Short-term funding</t>
  </si>
  <si>
    <t>Derivatives, net inflows/outflows</t>
  </si>
  <si>
    <t>Total liabilities and equity</t>
  </si>
  <si>
    <t>Derivatives</t>
  </si>
  <si>
    <t>Other liabilities</t>
  </si>
  <si>
    <t>Subordinated liabilities</t>
  </si>
  <si>
    <t>Issued other bonds</t>
  </si>
  <si>
    <t>Issued covered bonds</t>
  </si>
  <si>
    <t xml:space="preserve"> - of which other bonds</t>
  </si>
  <si>
    <t xml:space="preserve"> - of which covered bonds</t>
  </si>
  <si>
    <t>Deposits by credit institutions</t>
  </si>
  <si>
    <t>Deposits and borrowings from public</t>
  </si>
  <si>
    <t>Debt securities in issue</t>
  </si>
  <si>
    <t>Total assets</t>
  </si>
  <si>
    <t xml:space="preserve"> - of which repos</t>
  </si>
  <si>
    <t>Interest-bearing securities incl. Treasury bills</t>
  </si>
  <si>
    <t>Loans to credit institutions</t>
  </si>
  <si>
    <t>Loans to the public</t>
  </si>
  <si>
    <t xml:space="preserve">Cash balances with central banks </t>
  </si>
  <si>
    <t>Not specified</t>
  </si>
  <si>
    <t>&gt; 10 years</t>
  </si>
  <si>
    <t>5-10 years</t>
  </si>
  <si>
    <t>2-5 years</t>
  </si>
  <si>
    <t>1-2 years</t>
  </si>
  <si>
    <t>3-12 months</t>
  </si>
  <si>
    <t>1-3 months</t>
  </si>
  <si>
    <t>&lt;1 month</t>
  </si>
  <si>
    <t>NOK</t>
  </si>
  <si>
    <t>Other assets</t>
  </si>
  <si>
    <t>Liquidity buffer - Nordea Group</t>
  </si>
  <si>
    <t>Maturity analysis for assets and liabilities</t>
  </si>
  <si>
    <t>Net position, currencies</t>
  </si>
  <si>
    <t>Position not reported/distributed on the balance sheet</t>
  </si>
  <si>
    <t>USD</t>
  </si>
  <si>
    <t>DKK</t>
  </si>
  <si>
    <t>Total (according to Nordea definition)</t>
  </si>
  <si>
    <t>Sum</t>
  </si>
  <si>
    <t>EUR</t>
  </si>
  <si>
    <t>SEK</t>
  </si>
  <si>
    <t>Not distributed</t>
  </si>
  <si>
    <t>Combined</t>
  </si>
  <si>
    <t>in EURbn</t>
  </si>
  <si>
    <t>Maturity analysis for assets and liabilities in currencies</t>
  </si>
  <si>
    <t>Assets and liabilities in foreign currency</t>
  </si>
  <si>
    <t>Liquidity buffer composition</t>
  </si>
  <si>
    <t xml:space="preserve">Long. EUR (5 years)                                       </t>
  </si>
  <si>
    <t xml:space="preserve">Long. SE                                                        </t>
  </si>
  <si>
    <t xml:space="preserve">Short. SE                                                        </t>
  </si>
  <si>
    <t xml:space="preserve">Long. NO                                                        </t>
  </si>
  <si>
    <t xml:space="preserve">Short. NO                                                       </t>
  </si>
  <si>
    <t xml:space="preserve">Long. DK                                                        </t>
  </si>
  <si>
    <t xml:space="preserve">Short. DK                                                        </t>
  </si>
  <si>
    <t xml:space="preserve">Short. EUR (1W Eonia ) </t>
  </si>
  <si>
    <t>Market development - interest rates</t>
  </si>
  <si>
    <t>Country</t>
  </si>
  <si>
    <t>Macroeconomic data - Nordic region</t>
  </si>
  <si>
    <t xml:space="preserve">     www.nordea.com</t>
  </si>
  <si>
    <t>Silent period</t>
  </si>
  <si>
    <t>andreas.larsson@nordea.com</t>
  </si>
  <si>
    <t>+46 709 707 555</t>
  </si>
  <si>
    <t>Andreas Larsson, Head of Debt IR and Ratings</t>
  </si>
  <si>
    <t>For further information, please contact:</t>
  </si>
  <si>
    <t>Additional information can be found at: www.nordea.com/IR</t>
  </si>
  <si>
    <t xml:space="preserve">This publication is a supplement to quarterly interim reports and Annual Report. </t>
  </si>
  <si>
    <t>Goverment of Japan Pension Fund</t>
  </si>
  <si>
    <t>Q3/17</t>
  </si>
  <si>
    <t>*Covered bond rating</t>
  </si>
  <si>
    <t xml:space="preserve">Standardised </t>
  </si>
  <si>
    <r>
      <t>Exposure value (EAD), EURm</t>
    </r>
    <r>
      <rPr>
        <b/>
        <vertAlign val="superscript"/>
        <sz val="8"/>
        <rFont val="Arial"/>
        <family val="2"/>
      </rPr>
      <t>1</t>
    </r>
  </si>
  <si>
    <t xml:space="preserve">Other  </t>
  </si>
  <si>
    <t>8.03</t>
  </si>
  <si>
    <t>****LTV current property value distribution where a single loan can exist in multiple buckets, with continuous distribution</t>
  </si>
  <si>
    <t>*LTV unindexed distribution in ranges where a single loan can exist in multiple buckets, with continuous distribution</t>
  </si>
  <si>
    <r>
      <rPr>
        <sz val="9"/>
        <color theme="1"/>
        <rFont val="Calibri"/>
        <family val="2"/>
      </rPr>
      <t>˃100</t>
    </r>
    <r>
      <rPr>
        <sz val="9"/>
        <color theme="1"/>
        <rFont val="Arial"/>
        <family val="2"/>
      </rPr>
      <t>%</t>
    </r>
  </si>
  <si>
    <t>90-100%</t>
  </si>
  <si>
    <t>40-60%</t>
  </si>
  <si>
    <t>20-40%</t>
  </si>
  <si>
    <t>˂20%</t>
  </si>
  <si>
    <t>Nordea Kredit Capital Centre 2 cover pool (Denmark)****</t>
  </si>
  <si>
    <t>Nordea Kredit Capital Centre 1 cover pool (Denmark)****</t>
  </si>
  <si>
    <t>Nordea Hypotek cover pool (Sweden)</t>
  </si>
  <si>
    <t>Cover pools, covered bonds</t>
  </si>
  <si>
    <t>˃90%</t>
  </si>
  <si>
    <t xml:space="preserve"> - Personal Banking Financial highlights</t>
  </si>
  <si>
    <t>Q4/17</t>
  </si>
  <si>
    <t>AT1 in November 2017 issue rating</t>
  </si>
  <si>
    <t>Additional Tier 1 capital holders</t>
  </si>
  <si>
    <t xml:space="preserve">   Collateralised lending</t>
  </si>
  <si>
    <t xml:space="preserve">   Housing loans</t>
  </si>
  <si>
    <t>Q1/18</t>
  </si>
  <si>
    <t>Liquidity coverage ratio (%)</t>
  </si>
  <si>
    <t xml:space="preserve">   Limit on inflows</t>
  </si>
  <si>
    <t xml:space="preserve">   Other cash inflows</t>
  </si>
  <si>
    <t xml:space="preserve">   Inflows from fully performing exposures</t>
  </si>
  <si>
    <t xml:space="preserve">   Secured lending (e.g. reverse repos)</t>
  </si>
  <si>
    <t>Total cash inflows</t>
  </si>
  <si>
    <t xml:space="preserve">   Other funding obligations</t>
  </si>
  <si>
    <t xml:space="preserve">   Additional requirements</t>
  </si>
  <si>
    <t xml:space="preserve">   Secured wholesale funding</t>
  </si>
  <si>
    <t xml:space="preserve">   Unsecured wholesale funding</t>
  </si>
  <si>
    <t xml:space="preserve">   business customers</t>
  </si>
  <si>
    <t xml:space="preserve">   Retail deposits &amp; deposits from small</t>
  </si>
  <si>
    <t>Total cash outflows</t>
  </si>
  <si>
    <t xml:space="preserve">   Cap on level 2</t>
  </si>
  <si>
    <t xml:space="preserve">   Liquid assets level 2</t>
  </si>
  <si>
    <t xml:space="preserve">   Liquid assets level 1</t>
  </si>
  <si>
    <t>Total high-quality liquid assets (HQLA)</t>
  </si>
  <si>
    <t>Weighted value</t>
  </si>
  <si>
    <t>Unweighted value</t>
  </si>
  <si>
    <t>Additional risk exposure amount related to Finnish RW floor due to Article 458 CRR</t>
  </si>
  <si>
    <t>Total Own Funds, including profit</t>
  </si>
  <si>
    <t>Common Equity Tier 1 capital, including profit</t>
  </si>
  <si>
    <t>26.2</t>
  </si>
  <si>
    <t>25.2</t>
  </si>
  <si>
    <t>22.2</t>
  </si>
  <si>
    <t>19.8</t>
  </si>
  <si>
    <t>320.1</t>
  </si>
  <si>
    <t>8.66</t>
  </si>
  <si>
    <t xml:space="preserve">   Stages 1 &amp; 2</t>
  </si>
  <si>
    <t xml:space="preserve">   Stage 3</t>
  </si>
  <si>
    <t>Net loan losses, stage 1</t>
  </si>
  <si>
    <t>Net loan losses, stage 2</t>
  </si>
  <si>
    <t>Net loan losses, non-defaulted</t>
  </si>
  <si>
    <t>Stage 3, defaulted</t>
  </si>
  <si>
    <t>Net loan losses, individually assessed, collectively calculated</t>
  </si>
  <si>
    <t>Realised loan losses</t>
  </si>
  <si>
    <t>Decrease of provisions to cover realised loan losses</t>
  </si>
  <si>
    <t>Recoveries on previous realised loan losses</t>
  </si>
  <si>
    <t xml:space="preserve">New/increase in provisions </t>
  </si>
  <si>
    <t>Reversals of provisions</t>
  </si>
  <si>
    <t>Net loan losses, defaulted</t>
  </si>
  <si>
    <t>- of which stage 1</t>
  </si>
  <si>
    <t>- of which stage 2</t>
  </si>
  <si>
    <t>- of which stage 3</t>
  </si>
  <si>
    <t>Jan-Dec</t>
  </si>
  <si>
    <t>Q2/18</t>
  </si>
  <si>
    <t>Baa1</t>
  </si>
  <si>
    <t>26.5</t>
  </si>
  <si>
    <t>19.9</t>
  </si>
  <si>
    <t>8.26</t>
  </si>
  <si>
    <t>For more detailed information regarding ratios and key figures definied as Alternative performance measures, see http://www.nordea.com/en/investor-relations/.</t>
  </si>
  <si>
    <r>
      <rPr>
        <vertAlign val="superscript"/>
        <sz val="7"/>
        <color rgb="FF000000"/>
        <rFont val="Arial"/>
        <family val="2"/>
      </rPr>
      <t>2</t>
    </r>
    <r>
      <rPr>
        <sz val="7"/>
        <color rgb="FF000000"/>
        <rFont val="Arial"/>
        <family val="2"/>
      </rPr>
      <t xml:space="preserve"> End of period,</t>
    </r>
  </si>
  <si>
    <r>
      <t>Number of employees (FTEs)</t>
    </r>
    <r>
      <rPr>
        <vertAlign val="superscript"/>
        <sz val="8"/>
        <color theme="1"/>
        <rFont val="Arial"/>
        <family val="2"/>
      </rPr>
      <t>2</t>
    </r>
  </si>
  <si>
    <r>
      <t>Risk Exposure Amount, incl, Basel I floor</t>
    </r>
    <r>
      <rPr>
        <vertAlign val="superscript"/>
        <sz val="8"/>
        <color theme="1"/>
        <rFont val="Arial"/>
        <family val="2"/>
      </rPr>
      <t>4</t>
    </r>
    <r>
      <rPr>
        <sz val="8"/>
        <color theme="1"/>
        <rFont val="Arial"/>
        <family val="2"/>
      </rPr>
      <t>, EURbn</t>
    </r>
  </si>
  <si>
    <r>
      <t>Risk Exposure Amount, excl, Basel I floor</t>
    </r>
    <r>
      <rPr>
        <vertAlign val="superscript"/>
        <sz val="8"/>
        <color theme="1"/>
        <rFont val="Arial"/>
        <family val="2"/>
      </rPr>
      <t>4</t>
    </r>
    <r>
      <rPr>
        <sz val="8"/>
        <color theme="1"/>
        <rFont val="Arial"/>
        <family val="2"/>
      </rPr>
      <t>, EURbn</t>
    </r>
  </si>
  <si>
    <r>
      <t xml:space="preserve">Number of employees (FTEs) </t>
    </r>
    <r>
      <rPr>
        <vertAlign val="superscript"/>
        <sz val="8"/>
        <color theme="1"/>
        <rFont val="Arial"/>
        <family val="2"/>
      </rPr>
      <t>2</t>
    </r>
  </si>
  <si>
    <r>
      <t>Risk Exposure Amount</t>
    </r>
    <r>
      <rPr>
        <vertAlign val="superscript"/>
        <sz val="8"/>
        <color theme="1"/>
        <rFont val="Arial"/>
        <family val="2"/>
      </rPr>
      <t>4</t>
    </r>
    <r>
      <rPr>
        <sz val="8"/>
        <color theme="1"/>
        <rFont val="Arial"/>
        <family val="2"/>
      </rPr>
      <t>,EURbn</t>
    </r>
  </si>
  <si>
    <r>
      <t>Loan loss ratio, basis points</t>
    </r>
    <r>
      <rPr>
        <vertAlign val="superscript"/>
        <sz val="8"/>
        <color theme="1"/>
        <rFont val="Arial"/>
        <family val="2"/>
      </rPr>
      <t>3</t>
    </r>
  </si>
  <si>
    <r>
      <t>Potential shares outstanding</t>
    </r>
    <r>
      <rPr>
        <vertAlign val="superscript"/>
        <sz val="8"/>
        <rFont val="Arial"/>
        <family val="2"/>
      </rPr>
      <t>2</t>
    </r>
    <r>
      <rPr>
        <sz val="8"/>
        <rFont val="Arial"/>
        <family val="2"/>
      </rPr>
      <t>, million</t>
    </r>
  </si>
  <si>
    <r>
      <t>Equity per share</t>
    </r>
    <r>
      <rPr>
        <vertAlign val="superscript"/>
        <sz val="8"/>
        <color theme="1"/>
        <rFont val="Arial"/>
        <family val="2"/>
      </rPr>
      <t>2</t>
    </r>
    <r>
      <rPr>
        <sz val="8"/>
        <color theme="1"/>
        <rFont val="Arial"/>
        <family val="2"/>
      </rPr>
      <t>, EUR</t>
    </r>
  </si>
  <si>
    <r>
      <t>Potential shares outstanding</t>
    </r>
    <r>
      <rPr>
        <vertAlign val="superscript"/>
        <sz val="8"/>
        <color theme="1"/>
        <rFont val="Arial"/>
        <family val="2"/>
      </rPr>
      <t>2</t>
    </r>
    <r>
      <rPr>
        <sz val="8"/>
        <color theme="1"/>
        <rFont val="Arial"/>
        <family val="2"/>
      </rPr>
      <t>, million</t>
    </r>
  </si>
  <si>
    <r>
      <t>Share price</t>
    </r>
    <r>
      <rPr>
        <vertAlign val="superscript"/>
        <sz val="8"/>
        <color theme="1"/>
        <rFont val="Arial"/>
        <family val="2"/>
      </rPr>
      <t>2</t>
    </r>
    <r>
      <rPr>
        <sz val="8"/>
        <color theme="1"/>
        <rFont val="Arial"/>
        <family val="2"/>
      </rPr>
      <t>, EUR</t>
    </r>
  </si>
  <si>
    <r>
      <t>Ratios and key figures</t>
    </r>
    <r>
      <rPr>
        <b/>
        <vertAlign val="superscript"/>
        <sz val="8"/>
        <color theme="1"/>
        <rFont val="Arial"/>
        <family val="2"/>
      </rPr>
      <t>1</t>
    </r>
  </si>
  <si>
    <t>Q3/18</t>
  </si>
  <si>
    <t xml:space="preserve">Nordea Bank Abp </t>
  </si>
  <si>
    <t>2020E</t>
  </si>
  <si>
    <t>Total loans</t>
  </si>
  <si>
    <t>Reversed repurchase agreements</t>
  </si>
  <si>
    <t>Past due loans %</t>
  </si>
  <si>
    <t>Interest-bearing securities</t>
  </si>
  <si>
    <t>Impairment rate (stage 3) gross, basis points</t>
  </si>
  <si>
    <t>1.6</t>
  </si>
  <si>
    <t>Asset &amp; Wealth Management</t>
  </si>
  <si>
    <t xml:space="preserve"> - Asset &amp; Wealth Management Financial highlights</t>
  </si>
  <si>
    <t>Total number of outstanding shares</t>
  </si>
  <si>
    <t>Credit spread risk, VaR</t>
  </si>
  <si>
    <t>Foreign exchange risk, VaR</t>
  </si>
  <si>
    <t>Equity risk, VaR</t>
  </si>
  <si>
    <t>Interest rate risk, VaR</t>
  </si>
  <si>
    <t>Total risk, VaR</t>
  </si>
  <si>
    <t>Banking book</t>
  </si>
  <si>
    <t>Inflation risk</t>
  </si>
  <si>
    <t xml:space="preserve">Trading book </t>
  </si>
  <si>
    <t>Market risk VaR</t>
  </si>
  <si>
    <t>Corporate rating migration</t>
  </si>
  <si>
    <t>Corporate rating distribution</t>
  </si>
  <si>
    <t>Credit quality</t>
  </si>
  <si>
    <t xml:space="preserve"> - Net fee and commission income</t>
  </si>
  <si>
    <t>Q4/18</t>
  </si>
  <si>
    <t>Cevian Capital</t>
  </si>
  <si>
    <t>Total (including other liquid assets)</t>
  </si>
  <si>
    <t xml:space="preserve">    All other securities</t>
  </si>
  <si>
    <t xml:space="preserve">    Covered bonds issued by the own bank or related unit</t>
  </si>
  <si>
    <t xml:space="preserve">    Balances with other banks</t>
  </si>
  <si>
    <t xml:space="preserve">    Other level 2 assets</t>
  </si>
  <si>
    <t xml:space="preserve">    Covered bonds</t>
  </si>
  <si>
    <t>Level 2 Assets</t>
  </si>
  <si>
    <t xml:space="preserve">    Securities issued or guaranteed by municipalities or other public sector entities</t>
  </si>
  <si>
    <t xml:space="preserve">    Securities issued or guaranteed by sovereigns, central banks or multilateral development banks</t>
  </si>
  <si>
    <t xml:space="preserve">    Cash and balances with central banks</t>
  </si>
  <si>
    <t>Level 1 Assets</t>
  </si>
  <si>
    <t>**All other unencumbered securities held by Treasury</t>
  </si>
  <si>
    <t>*Level 1 &amp; Level 2 assets according to EBA LCR Delegated Act</t>
  </si>
  <si>
    <t xml:space="preserve">    All other securities**</t>
  </si>
  <si>
    <t>Level 2 Assets*</t>
  </si>
  <si>
    <t>Level 1 Assets*</t>
  </si>
  <si>
    <t>According to Nordea definition</t>
  </si>
  <si>
    <t>Liquidity Coverage Ratio Subcomponents (EBA LCR Delegated act)</t>
  </si>
  <si>
    <r>
      <rPr>
        <vertAlign val="superscript"/>
        <sz val="7"/>
        <color rgb="FF000000"/>
        <rFont val="Arial"/>
        <family val="2"/>
      </rPr>
      <t>6</t>
    </r>
    <r>
      <rPr>
        <sz val="7"/>
        <color rgb="FF000000"/>
        <rFont val="Arial"/>
        <family val="2"/>
      </rPr>
      <t xml:space="preserve"> For more detailed information see chapter Other information. </t>
    </r>
  </si>
  <si>
    <r>
      <rPr>
        <vertAlign val="superscript"/>
        <sz val="7"/>
        <color rgb="FF000000"/>
        <rFont val="Arial"/>
        <family val="2"/>
      </rPr>
      <t>4</t>
    </r>
    <r>
      <rPr>
        <sz val="7"/>
        <color rgb="FF000000"/>
        <rFont val="Arial"/>
        <family val="2"/>
      </rPr>
      <t xml:space="preserve"> Including the result for the period,</t>
    </r>
  </si>
  <si>
    <r>
      <rPr>
        <vertAlign val="superscript"/>
        <sz val="7"/>
        <color rgb="FF000000"/>
        <rFont val="Arial"/>
        <family val="2"/>
      </rPr>
      <t>3</t>
    </r>
    <r>
      <rPr>
        <sz val="7"/>
        <color rgb="FF000000"/>
        <rFont val="Arial"/>
        <family val="2"/>
      </rPr>
      <t xml:space="preserve"> Including Loans to the public reported in Assets held for sale,</t>
    </r>
  </si>
  <si>
    <t>12 quarter overview</t>
  </si>
  <si>
    <t>12 year overview</t>
  </si>
  <si>
    <t>Additional risk exposure amount related to Swedish RW floor due to Article 458 CRR</t>
  </si>
  <si>
    <t xml:space="preserve">These figures are according to part 8 of CRR
</t>
  </si>
  <si>
    <t>Own Funds including profit (Nordea Bank Abp)</t>
  </si>
  <si>
    <t>These figures are according to part 8 of CRR</t>
  </si>
  <si>
    <t>Summary of items included in own funds (Nordea Bank Abp)</t>
  </si>
  <si>
    <t xml:space="preserve"> Minimum Capital requirement</t>
  </si>
  <si>
    <t>Minimum Capital Requirement &amp; Capital Buffers (Nordea Bank Abp)</t>
  </si>
  <si>
    <t>Minimum capital requirement and REA (Nordea Bank Abp)</t>
  </si>
  <si>
    <t>Additional information on exposures for which internal models are used (Nordea Bank Abp)</t>
  </si>
  <si>
    <t>Total Capital ratio, excluding profit</t>
  </si>
  <si>
    <t>Tier 1 ratio, excluding profit</t>
  </si>
  <si>
    <t>Common Equity Tier 1 capital ratio, excluding profit</t>
  </si>
  <si>
    <t>Total Capital ratio, including profit</t>
  </si>
  <si>
    <t>Tier 1 ratio, including profit</t>
  </si>
  <si>
    <t>Common Equity Tier 1 capital ratio, including profit</t>
  </si>
  <si>
    <t>Total Capital ratio</t>
  </si>
  <si>
    <t>Total Own funds</t>
  </si>
  <si>
    <t>Other deductions</t>
  </si>
  <si>
    <t xml:space="preserve"> - of which perpetual subordinated loans</t>
  </si>
  <si>
    <t>Tier 1 ratio</t>
  </si>
  <si>
    <t>Deductions for investments in insurance companies (50%)</t>
  </si>
  <si>
    <t>Hybrid capital loans</t>
  </si>
  <si>
    <t>Common Equity Tier 1 ratio</t>
  </si>
  <si>
    <t>Common Equity Tier 1</t>
  </si>
  <si>
    <t>Pensions assets in excess of related liabilities</t>
  </si>
  <si>
    <t xml:space="preserve">IRB provisions shortfall </t>
  </si>
  <si>
    <t>Other intangibles assets</t>
  </si>
  <si>
    <t>Goodwill</t>
  </si>
  <si>
    <t>Sub-total</t>
  </si>
  <si>
    <t>Other adjustments</t>
  </si>
  <si>
    <t>Valuation adjustment for non-CRR companies</t>
  </si>
  <si>
    <t>Balance sheet equity</t>
  </si>
  <si>
    <t xml:space="preserve"> - 12 years overview Balance sheet</t>
  </si>
  <si>
    <t>A-1</t>
  </si>
  <si>
    <t>Q1/19</t>
  </si>
  <si>
    <t>Ilmarinen</t>
  </si>
  <si>
    <t>Nordea Vinstandelsstiftelse</t>
  </si>
  <si>
    <t>Settlement Risk</t>
  </si>
  <si>
    <t xml:space="preserve">Settlement Risk </t>
  </si>
  <si>
    <t xml:space="preserve">1) All figures excluding Settlement Risk </t>
  </si>
  <si>
    <t>Commodity Risk</t>
  </si>
  <si>
    <t>Interest rate risk</t>
  </si>
  <si>
    <t>Standardised Approach</t>
  </si>
  <si>
    <t>Equity Event Risk (IA)</t>
  </si>
  <si>
    <t>Comprehensive Risk Charge (IA)</t>
  </si>
  <si>
    <t>Incremental Risk Charge (IA)</t>
  </si>
  <si>
    <t>Credit spread risk</t>
  </si>
  <si>
    <t>Total Stressed VaR (IA)</t>
  </si>
  <si>
    <t>Total VaR (IA)</t>
  </si>
  <si>
    <t>Trading book</t>
  </si>
  <si>
    <t>O-SII</t>
  </si>
  <si>
    <t>Nordea does not have the following IRB exposure classes: equity exposures, central governments and central banks, qualifying revolving retail</t>
  </si>
  <si>
    <t>Own funds (net after deduction)</t>
  </si>
  <si>
    <t>Invested unrestriced equity</t>
  </si>
  <si>
    <t>AT1 in March 2019 issue rating</t>
  </si>
  <si>
    <t>2019</t>
  </si>
  <si>
    <r>
      <rPr>
        <b/>
        <sz val="8"/>
        <color rgb="FF000000"/>
        <rFont val="Arial"/>
        <family val="2"/>
      </rPr>
      <t>EURm</t>
    </r>
  </si>
  <si>
    <r>
      <rPr>
        <b/>
        <sz val="8"/>
        <color rgb="FF000000"/>
        <rFont val="Arial"/>
        <family val="2"/>
      </rPr>
      <t>Movements of allowance accounts for loans measured at amortised cost</t>
    </r>
  </si>
  <si>
    <r>
      <rPr>
        <b/>
        <sz val="8"/>
        <color rgb="FF000000"/>
        <rFont val="Arial"/>
        <family val="2"/>
      </rPr>
      <t>Allowances and provisions</t>
    </r>
  </si>
  <si>
    <r>
      <rPr>
        <b/>
        <sz val="8"/>
        <color rgb="FF000000"/>
        <rFont val="Arial"/>
        <family val="2"/>
      </rPr>
      <t>Exposures measured at amortised cost and fair value through OCI, before allowances</t>
    </r>
  </si>
  <si>
    <t>Q2/19</t>
  </si>
  <si>
    <t>Axel Malgerud, Senior IR Officer</t>
  </si>
  <si>
    <t>axel.malgerud@nordea.com</t>
  </si>
  <si>
    <t>+46 721 415 150</t>
  </si>
  <si>
    <r>
      <rPr>
        <sz val="8"/>
        <color rgb="FF000000"/>
        <rFont val="Arial"/>
        <family val="2"/>
      </rPr>
      <t xml:space="preserve">of which non-guaranteed </t>
    </r>
  </si>
  <si>
    <r>
      <rPr>
        <sz val="8"/>
        <color rgb="FF000000"/>
        <rFont val="Arial"/>
        <family val="2"/>
      </rPr>
      <t xml:space="preserve">of which guaranteed </t>
    </r>
  </si>
  <si>
    <r>
      <rPr>
        <b/>
        <sz val="8"/>
        <color rgb="FF000000"/>
        <rFont val="Arial"/>
        <family val="2"/>
      </rPr>
      <t>Total Market Return AuM</t>
    </r>
  </si>
  <si>
    <r>
      <rPr>
        <sz val="8"/>
        <color rgb="FF000000"/>
        <rFont val="Arial"/>
        <family val="2"/>
      </rPr>
      <t>of which 0-3%</t>
    </r>
  </si>
  <si>
    <r>
      <rPr>
        <sz val="8"/>
        <color rgb="FF000000"/>
        <rFont val="Arial"/>
        <family val="2"/>
      </rPr>
      <t>of which 3-5%</t>
    </r>
  </si>
  <si>
    <r>
      <rPr>
        <sz val="8"/>
        <color rgb="FF000000"/>
        <rFont val="Arial"/>
        <family val="2"/>
      </rPr>
      <t>of which &gt;5%</t>
    </r>
  </si>
  <si>
    <r>
      <rPr>
        <b/>
        <sz val="8"/>
        <color rgb="FF000000"/>
        <rFont val="Arial"/>
        <family val="2"/>
      </rPr>
      <t>Total Traditional AuM</t>
    </r>
  </si>
  <si>
    <r>
      <rPr>
        <b/>
        <sz val="8"/>
        <color rgb="FF000000"/>
        <rFont val="Arial"/>
        <family val="2"/>
      </rPr>
      <t>Other</t>
    </r>
  </si>
  <si>
    <r>
      <rPr>
        <b/>
        <sz val="8"/>
        <color rgb="FF000000"/>
        <rFont val="Arial"/>
        <family val="2"/>
      </rPr>
      <t>Poland</t>
    </r>
  </si>
  <si>
    <r>
      <rPr>
        <b/>
        <sz val="8"/>
        <color rgb="FF000000"/>
        <rFont val="Arial"/>
        <family val="2"/>
      </rPr>
      <t>Sweden</t>
    </r>
  </si>
  <si>
    <r>
      <rPr>
        <b/>
        <sz val="8"/>
        <color rgb="FF000000"/>
        <rFont val="Arial"/>
        <family val="2"/>
      </rPr>
      <t>Norway</t>
    </r>
  </si>
  <si>
    <r>
      <rPr>
        <b/>
        <sz val="8"/>
        <color rgb="FF000000"/>
        <rFont val="Arial"/>
        <family val="2"/>
      </rPr>
      <t>Finland</t>
    </r>
  </si>
  <si>
    <r>
      <rPr>
        <b/>
        <sz val="8"/>
        <color rgb="FF000000"/>
        <rFont val="Arial"/>
        <family val="2"/>
      </rPr>
      <t>EURbn</t>
    </r>
  </si>
  <si>
    <r>
      <rPr>
        <b/>
        <sz val="10"/>
        <color rgb="FF2F75B5"/>
        <rFont val="Arial"/>
        <family val="2"/>
      </rPr>
      <t>Life &amp; Pensions -  Guaranteed client returns per category</t>
    </r>
  </si>
  <si>
    <r>
      <rPr>
        <sz val="8"/>
        <color rgb="FF000000"/>
        <rFont val="Arial"/>
        <family val="2"/>
      </rPr>
      <t>Sweden</t>
    </r>
  </si>
  <si>
    <r>
      <rPr>
        <sz val="8"/>
        <color rgb="FF000000"/>
        <rFont val="Arial"/>
        <family val="2"/>
      </rPr>
      <t>Norway</t>
    </r>
  </si>
  <si>
    <r>
      <rPr>
        <sz val="8"/>
        <color rgb="FF000000"/>
        <rFont val="Arial"/>
        <family val="2"/>
      </rPr>
      <t>Finland</t>
    </r>
  </si>
  <si>
    <r>
      <rPr>
        <b/>
        <sz val="8"/>
        <color rgb="FF000000"/>
        <rFont val="Arial"/>
        <family val="2"/>
      </rPr>
      <t>Q119</t>
    </r>
  </si>
  <si>
    <r>
      <rPr>
        <b/>
        <sz val="8"/>
        <color rgb="FF000000"/>
        <rFont val="Arial"/>
        <family val="2"/>
      </rPr>
      <t>Q219</t>
    </r>
  </si>
  <si>
    <r>
      <rPr>
        <b/>
        <sz val="8"/>
        <color rgb="FF000000"/>
        <rFont val="Arial"/>
        <family val="2"/>
      </rPr>
      <t>Net equity exposure %</t>
    </r>
  </si>
  <si>
    <r>
      <rPr>
        <b/>
        <sz val="8"/>
        <color rgb="FF000000"/>
        <rFont val="Arial"/>
        <family val="2"/>
      </rPr>
      <t>Total EURbn</t>
    </r>
  </si>
  <si>
    <r>
      <rPr>
        <b/>
        <sz val="10"/>
        <color rgb="FF2F75B5"/>
        <rFont val="Arial"/>
        <family val="2"/>
      </rPr>
      <t>Life &amp; Pensions - Asset allocation</t>
    </r>
  </si>
  <si>
    <r>
      <rPr>
        <sz val="8"/>
        <color rgb="FF000000"/>
        <rFont val="Arial"/>
        <family val="2"/>
      </rPr>
      <t>Denmark</t>
    </r>
  </si>
  <si>
    <r>
      <rPr>
        <b/>
        <sz val="10"/>
        <color rgb="FF2F75B5"/>
        <rFont val="Arial"/>
        <family val="2"/>
      </rPr>
      <t>Life &amp; Pensions - Gross written premiums by market</t>
    </r>
  </si>
  <si>
    <r>
      <rPr>
        <sz val="8"/>
        <color rgb="FF000000"/>
        <rFont val="Arial"/>
        <family val="2"/>
      </rPr>
      <t>Number of employees (FTEs)</t>
    </r>
  </si>
  <si>
    <r>
      <rPr>
        <sz val="8"/>
        <color rgb="FF000000"/>
        <rFont val="Arial"/>
        <family val="2"/>
      </rPr>
      <t>Risk exposure amount (REA)</t>
    </r>
  </si>
  <si>
    <r>
      <rPr>
        <sz val="8"/>
        <color rgb="FF000000"/>
        <rFont val="Arial"/>
        <family val="2"/>
      </rPr>
      <t>Premiums</t>
    </r>
  </si>
  <si>
    <r>
      <rPr>
        <sz val="8"/>
        <color rgb="FF000000"/>
        <rFont val="Arial"/>
        <family val="2"/>
      </rPr>
      <t>AuM, EURbn</t>
    </r>
  </si>
  <si>
    <r>
      <rPr>
        <b/>
        <sz val="8"/>
        <color rgb="FF000000"/>
        <rFont val="Arial"/>
        <family val="2"/>
      </rPr>
      <t>Operating profit</t>
    </r>
  </si>
  <si>
    <r>
      <rPr>
        <sz val="8"/>
        <color rgb="FF000000"/>
        <rFont val="Arial"/>
        <family val="2"/>
      </rPr>
      <t>Net loan losses</t>
    </r>
  </si>
  <si>
    <r>
      <rPr>
        <b/>
        <sz val="8"/>
        <color rgb="FF000000"/>
        <rFont val="Arial"/>
        <family val="2"/>
      </rPr>
      <t>Profit before loan losses</t>
    </r>
  </si>
  <si>
    <r>
      <rPr>
        <b/>
        <sz val="8"/>
        <color rgb="FF000000"/>
        <rFont val="Arial"/>
        <family val="2"/>
      </rPr>
      <t>Total operating expenses</t>
    </r>
  </si>
  <si>
    <r>
      <rPr>
        <b/>
        <sz val="8"/>
        <color rgb="FF000000"/>
        <rFont val="Arial"/>
        <family val="2"/>
      </rPr>
      <t xml:space="preserve">Total opeating income </t>
    </r>
  </si>
  <si>
    <r>
      <rPr>
        <sz val="8"/>
        <color rgb="FF000000"/>
        <rFont val="Arial"/>
        <family val="2"/>
      </rPr>
      <t>Equity method &amp; other income</t>
    </r>
  </si>
  <si>
    <r>
      <rPr>
        <sz val="8"/>
        <color rgb="FF000000"/>
        <rFont val="Arial"/>
        <family val="2"/>
      </rPr>
      <t>Net result from items at fair value</t>
    </r>
  </si>
  <si>
    <r>
      <rPr>
        <sz val="8"/>
        <color rgb="FF000000"/>
        <rFont val="Arial"/>
        <family val="2"/>
      </rPr>
      <t>Net fee and commission income</t>
    </r>
  </si>
  <si>
    <r>
      <rPr>
        <sz val="8"/>
        <color rgb="FF000000"/>
        <rFont val="Arial"/>
        <family val="2"/>
      </rPr>
      <t>Net interest income</t>
    </r>
  </si>
  <si>
    <r>
      <rPr>
        <b/>
        <sz val="10"/>
        <color rgb="FF2F75B5"/>
        <rFont val="Arial"/>
        <family val="2"/>
      </rPr>
      <t>Chg %</t>
    </r>
  </si>
  <si>
    <r>
      <rPr>
        <sz val="8"/>
        <color rgb="FF000000"/>
        <rFont val="Arial"/>
        <family val="2"/>
      </rPr>
      <t>Equities drop 20%</t>
    </r>
  </si>
  <si>
    <r>
      <rPr>
        <sz val="8"/>
        <color rgb="FF000000"/>
        <rFont val="Arial"/>
        <family val="2"/>
      </rPr>
      <t>Interest rates up 50bp</t>
    </r>
  </si>
  <si>
    <r>
      <rPr>
        <sz val="8"/>
        <color rgb="FF000000"/>
        <rFont val="Arial"/>
        <family val="2"/>
      </rPr>
      <t>Interest rates down 50bp</t>
    </r>
  </si>
  <si>
    <r>
      <rPr>
        <sz val="8"/>
        <color rgb="FF000000"/>
        <rFont val="Arial"/>
        <family val="2"/>
      </rPr>
      <t>Solvency in % of requirement</t>
    </r>
  </si>
  <si>
    <r>
      <rPr>
        <b/>
        <sz val="8"/>
        <color rgb="FF000000"/>
        <rFont val="Arial"/>
        <family val="2"/>
      </rPr>
      <t>Life Group</t>
    </r>
  </si>
  <si>
    <r>
      <rPr>
        <sz val="8"/>
        <color rgb="FF000000"/>
        <rFont val="Arial"/>
        <family val="2"/>
      </rPr>
      <t>Solvency buffer</t>
    </r>
  </si>
  <si>
    <r>
      <rPr>
        <sz val="8"/>
        <color rgb="FF000000"/>
        <rFont val="Arial"/>
        <family val="2"/>
      </rPr>
      <t>Actual solvency capital</t>
    </r>
  </si>
  <si>
    <r>
      <rPr>
        <sz val="8"/>
        <color rgb="FF000000"/>
        <rFont val="Arial"/>
        <family val="2"/>
      </rPr>
      <t>Required solvency</t>
    </r>
  </si>
  <si>
    <r>
      <rPr>
        <b/>
        <sz val="8"/>
        <color rgb="FF000000"/>
        <rFont val="Arial"/>
        <family val="2"/>
      </rPr>
      <t>% of provisions</t>
    </r>
  </si>
  <si>
    <r>
      <rPr>
        <b/>
        <sz val="10"/>
        <color rgb="FF2F75B5"/>
        <rFont val="Arial"/>
        <family val="2"/>
      </rPr>
      <t>Financial buffers</t>
    </r>
  </si>
  <si>
    <r>
      <rPr>
        <i/>
        <sz val="8"/>
        <color rgb="FF000000"/>
        <rFont val="Arial"/>
        <family val="2"/>
      </rPr>
      <t>Profit from Pure risk products (not bundled with pension schemes) including Health &amp; Accident result.</t>
    </r>
  </si>
  <si>
    <r>
      <rPr>
        <i/>
        <sz val="8"/>
        <color rgb="FF000000"/>
        <rFont val="Arial"/>
        <family val="2"/>
      </rPr>
      <t>Profit from unit linked and premium guarantee products including cost result and risk result.</t>
    </r>
  </si>
  <si>
    <r>
      <rPr>
        <i/>
        <sz val="8"/>
        <color rgb="FF000000"/>
        <rFont val="Arial"/>
        <family val="2"/>
      </rPr>
      <t>Profit originating from risk products sold (bundled) with the traditional products. Fully in favour of owner, except for DK with 50% of profit and 100% of loss.</t>
    </r>
  </si>
  <si>
    <r>
      <rPr>
        <i/>
        <sz val="8"/>
        <color rgb="FF000000"/>
        <rFont val="Arial"/>
        <family val="2"/>
      </rPr>
      <t>Contribution from risk result</t>
    </r>
  </si>
  <si>
    <r>
      <rPr>
        <i/>
        <sz val="8"/>
        <color rgb="FF000000"/>
        <rFont val="Arial"/>
        <family val="2"/>
      </rPr>
      <t xml:space="preserve">Profit originating from administration of insurance policies. Fully in favour of owner, except for DK with 50% of profit and 100% of loss. </t>
    </r>
  </si>
  <si>
    <r>
      <rPr>
        <i/>
        <sz val="8"/>
        <color rgb="FF000000"/>
        <rFont val="Arial"/>
        <family val="2"/>
      </rPr>
      <t>Contribution from cost result</t>
    </r>
  </si>
  <si>
    <r>
      <rPr>
        <i/>
        <sz val="8"/>
        <color rgb="FF000000"/>
        <rFont val="Arial"/>
        <family val="2"/>
      </rPr>
      <t>Profit-sharing of investment return from the Norwegian and Swedish business (individual portfolio).</t>
    </r>
  </si>
  <si>
    <r>
      <rPr>
        <i/>
        <sz val="8"/>
        <color rgb="FF000000"/>
        <rFont val="Arial"/>
        <family val="2"/>
      </rPr>
      <t>Profit sharing</t>
    </r>
  </si>
  <si>
    <r>
      <rPr>
        <i/>
        <sz val="8"/>
        <color rgb="FF000000"/>
        <rFont val="Arial"/>
        <family val="2"/>
      </rPr>
      <t>Fee income based on the volume of Traditional ”with profit” portfolios in DK, FI and NO.</t>
    </r>
  </si>
  <si>
    <r>
      <rPr>
        <i/>
        <sz val="8"/>
        <color rgb="FF000000"/>
        <rFont val="Arial"/>
        <family val="2"/>
      </rPr>
      <t>Fee contribution</t>
    </r>
  </si>
  <si>
    <r>
      <rPr>
        <b/>
        <sz val="8"/>
        <color rgb="FF000000"/>
        <rFont val="Arial"/>
        <family val="2"/>
      </rPr>
      <t>Total product result</t>
    </r>
  </si>
  <si>
    <r>
      <rPr>
        <b/>
        <sz val="8"/>
        <color rgb="FF000000"/>
        <rFont val="Arial"/>
        <family val="2"/>
      </rPr>
      <t>Profit Risk products</t>
    </r>
  </si>
  <si>
    <r>
      <rPr>
        <b/>
        <sz val="8"/>
        <color rgb="FF000000"/>
        <rFont val="Arial"/>
        <family val="2"/>
      </rPr>
      <t>Profit Market Return products</t>
    </r>
  </si>
  <si>
    <r>
      <rPr>
        <vertAlign val="superscript"/>
        <sz val="7"/>
        <rFont val="Arial"/>
        <family val="2"/>
      </rPr>
      <t>1</t>
    </r>
    <r>
      <rPr>
        <sz val="7"/>
        <rFont val="Arial"/>
        <family val="2"/>
      </rPr>
      <t xml:space="preserve"> Only the maximum of the SRB and SII is used in the calculation of the total capital buffers</t>
    </r>
  </si>
  <si>
    <t>Capital ratios (Nordea Bank Abp)</t>
  </si>
  <si>
    <r>
      <t>Capital requirements for market risk (Nordea Bank Abp)</t>
    </r>
    <r>
      <rPr>
        <b/>
        <vertAlign val="superscript"/>
        <sz val="10"/>
        <color theme="4" tint="-0.249977111117893"/>
        <rFont val="Arial"/>
        <family val="2"/>
      </rPr>
      <t>1</t>
    </r>
  </si>
  <si>
    <r>
      <rPr>
        <b/>
        <sz val="8"/>
        <color rgb="FF000000"/>
        <rFont val="Arial"/>
        <family val="2"/>
      </rPr>
      <t>Total deposits</t>
    </r>
  </si>
  <si>
    <r>
      <rPr>
        <b/>
        <sz val="8"/>
        <color rgb="FF000000"/>
        <rFont val="Arial"/>
        <family val="2"/>
      </rPr>
      <t>Total lending</t>
    </r>
  </si>
  <si>
    <r>
      <rPr>
        <b/>
        <sz val="10"/>
        <color rgb="FF2F75B5"/>
        <rFont val="Arial"/>
        <family val="2"/>
      </rPr>
      <t>Chg local curr. %</t>
    </r>
  </si>
  <si>
    <r>
      <rPr>
        <b/>
        <sz val="10"/>
        <color rgb="FF2F75B5"/>
        <rFont val="Arial"/>
        <family val="2"/>
      </rPr>
      <t>Personal Banking - Volumes</t>
    </r>
  </si>
  <si>
    <r>
      <rPr>
        <sz val="8"/>
        <color rgb="FF000000"/>
        <rFont val="Arial"/>
        <family val="2"/>
      </rPr>
      <t>Economic capital (EC)</t>
    </r>
  </si>
  <si>
    <r>
      <rPr>
        <sz val="8"/>
        <color rgb="FF000000"/>
        <rFont val="Arial"/>
        <family val="2"/>
      </rPr>
      <t>BB Sweden</t>
    </r>
  </si>
  <si>
    <r>
      <rPr>
        <sz val="8"/>
        <color rgb="FF000000"/>
        <rFont val="Arial"/>
        <family val="2"/>
      </rPr>
      <t>BB Norway</t>
    </r>
  </si>
  <si>
    <r>
      <rPr>
        <sz val="8"/>
        <color rgb="FF000000"/>
        <rFont val="Arial"/>
        <family val="2"/>
      </rPr>
      <t>BB Finland</t>
    </r>
  </si>
  <si>
    <r>
      <rPr>
        <sz val="8"/>
        <color rgb="FF000000"/>
        <rFont val="Arial"/>
        <family val="2"/>
      </rPr>
      <t>BB Denmark</t>
    </r>
  </si>
  <si>
    <r>
      <rPr>
        <b/>
        <sz val="10"/>
        <color rgb="FF2F75B5"/>
        <rFont val="Arial"/>
        <family val="2"/>
      </rPr>
      <t>Business Banking - Net loan losses</t>
    </r>
  </si>
  <si>
    <r>
      <rPr>
        <b/>
        <sz val="10"/>
        <color rgb="FF2F75B5"/>
        <rFont val="Arial"/>
        <family val="2"/>
      </rPr>
      <t>Business Banking - Net interest income</t>
    </r>
  </si>
  <si>
    <r>
      <rPr>
        <b/>
        <sz val="8"/>
        <color rgb="FF000000"/>
        <rFont val="Arial"/>
        <family val="2"/>
      </rPr>
      <t>Total volume</t>
    </r>
  </si>
  <si>
    <r>
      <rPr>
        <sz val="8"/>
        <color rgb="FF000000"/>
        <rFont val="Arial"/>
        <family val="2"/>
      </rPr>
      <t>Unsecured Lending</t>
    </r>
  </si>
  <si>
    <r>
      <rPr>
        <sz val="8"/>
        <color rgb="FF000000"/>
        <rFont val="Arial"/>
        <family val="2"/>
      </rPr>
      <t>Nordea Bank Sales</t>
    </r>
  </si>
  <si>
    <r>
      <rPr>
        <sz val="8"/>
        <color rgb="FF000000"/>
        <rFont val="Arial"/>
        <family val="2"/>
      </rPr>
      <t>Bank Channel</t>
    </r>
  </si>
  <si>
    <r>
      <rPr>
        <sz val="8"/>
        <color rgb="FF000000"/>
        <rFont val="Arial"/>
        <family val="2"/>
      </rPr>
      <t>Consumer Finance</t>
    </r>
  </si>
  <si>
    <r>
      <rPr>
        <sz val="8"/>
        <color rgb="FF000000"/>
        <rFont val="Arial"/>
        <family val="2"/>
      </rPr>
      <t>Car Finance</t>
    </r>
  </si>
  <si>
    <r>
      <rPr>
        <sz val="8"/>
        <color rgb="FF000000"/>
        <rFont val="Arial"/>
        <family val="2"/>
      </rPr>
      <t>Equipment Finance</t>
    </r>
  </si>
  <si>
    <r>
      <rPr>
        <sz val="8"/>
        <color rgb="FF000000"/>
        <rFont val="Arial"/>
        <family val="2"/>
      </rPr>
      <t>Sales Finance</t>
    </r>
  </si>
  <si>
    <r>
      <rPr>
        <b/>
        <sz val="10"/>
        <color rgb="FF2F75B5"/>
        <rFont val="Arial"/>
        <family val="2"/>
      </rPr>
      <t>Nordea Finance - New business volume by Concept</t>
    </r>
  </si>
  <si>
    <r>
      <rPr>
        <sz val="8"/>
        <color rgb="FF000000"/>
        <rFont val="Arial"/>
        <family val="2"/>
      </rPr>
      <t>Consumer credits</t>
    </r>
  </si>
  <si>
    <r>
      <rPr>
        <sz val="8"/>
        <color rgb="FF000000"/>
        <rFont val="Arial"/>
        <family val="2"/>
      </rPr>
      <t>Working capital</t>
    </r>
  </si>
  <si>
    <r>
      <rPr>
        <sz val="8"/>
        <color rgb="FF000000"/>
        <rFont val="Arial"/>
        <family val="2"/>
      </rPr>
      <t>Investment credit</t>
    </r>
  </si>
  <si>
    <r>
      <rPr>
        <b/>
        <sz val="10"/>
        <color rgb="FF2F75B5"/>
        <rFont val="Arial"/>
        <family val="2"/>
      </rPr>
      <t>Nordea Finance - Volumes by Product Class</t>
    </r>
  </si>
  <si>
    <t>-11%</t>
  </si>
  <si>
    <t>-9%</t>
  </si>
  <si>
    <t>4%</t>
  </si>
  <si>
    <t>-6%</t>
  </si>
  <si>
    <t>13%</t>
  </si>
  <si>
    <t>9%</t>
  </si>
  <si>
    <t>0%</t>
  </si>
  <si>
    <t>-13%</t>
  </si>
  <si>
    <t>-2%</t>
  </si>
  <si>
    <t>1%</t>
  </si>
  <si>
    <t>-5%</t>
  </si>
  <si>
    <t>-10%</t>
  </si>
  <si>
    <t>3%</t>
  </si>
  <si>
    <t>-1%</t>
  </si>
  <si>
    <t>6%</t>
  </si>
  <si>
    <t>-3%</t>
  </si>
  <si>
    <r>
      <rPr>
        <sz val="8"/>
        <color rgb="FF000000"/>
        <rFont val="Arial"/>
        <family val="2"/>
      </rPr>
      <t>Total deposits</t>
    </r>
  </si>
  <si>
    <r>
      <rPr>
        <sz val="8"/>
        <color rgb="FF000000"/>
        <rFont val="Arial"/>
        <family val="2"/>
      </rPr>
      <t>Total lending</t>
    </r>
  </si>
  <si>
    <r>
      <rPr>
        <sz val="8"/>
        <color rgb="FF000000"/>
        <rFont val="Arial"/>
        <family val="2"/>
      </rPr>
      <t>Employees (FTEs)</t>
    </r>
  </si>
  <si>
    <r>
      <rPr>
        <b/>
        <sz val="8"/>
        <color rgb="FF000000"/>
        <rFont val="Arial"/>
        <family val="2"/>
      </rPr>
      <t>Total expenses incl. allocations</t>
    </r>
  </si>
  <si>
    <r>
      <rPr>
        <b/>
        <sz val="8"/>
        <color rgb="FF000000"/>
        <rFont val="Arial"/>
        <family val="2"/>
      </rPr>
      <t>Total income incl. allocations</t>
    </r>
  </si>
  <si>
    <r>
      <rPr>
        <b/>
        <sz val="8"/>
        <color rgb="FF000000"/>
        <rFont val="Arial"/>
        <family val="2"/>
      </rPr>
      <t>Asset Mgmt</t>
    </r>
  </si>
  <si>
    <r>
      <rPr>
        <b/>
        <sz val="10"/>
        <color rgb="FF2F75B5"/>
        <rFont val="Arial"/>
        <family val="2"/>
      </rPr>
      <t>Asset &amp; Wealth Management - Divisional breakdown</t>
    </r>
  </si>
  <si>
    <r>
      <rPr>
        <b/>
        <sz val="10"/>
        <color rgb="FF2F75B5"/>
        <rFont val="Arial"/>
        <family val="2"/>
      </rPr>
      <t>Asset &amp; Wealth Management - Volumes</t>
    </r>
  </si>
  <si>
    <r>
      <rPr>
        <sz val="8"/>
        <color rgb="FF000000"/>
        <rFont val="Arial"/>
        <family val="2"/>
      </rPr>
      <t>Net inf., Ext. Ins. &amp; 3rd part. dis., EURbn</t>
    </r>
  </si>
  <si>
    <r>
      <rPr>
        <sz val="8"/>
        <color rgb="FF000000"/>
        <rFont val="Arial"/>
        <family val="2"/>
      </rPr>
      <t>Net inf.,Nordea bank’s Nordic sales channels incl. Life, EURbn</t>
    </r>
  </si>
  <si>
    <r>
      <rPr>
        <sz val="8"/>
        <color rgb="FF000000"/>
        <rFont val="Arial"/>
        <family val="2"/>
      </rPr>
      <t>AuM, Ext. Inst. &amp; 3rd part. dist., EURbn</t>
    </r>
  </si>
  <si>
    <r>
      <rPr>
        <sz val="8"/>
        <color rgb="FF000000"/>
        <rFont val="Arial"/>
        <family val="2"/>
      </rPr>
      <t>Fixed income</t>
    </r>
  </si>
  <si>
    <r>
      <rPr>
        <sz val="8"/>
        <color rgb="FF000000"/>
        <rFont val="Arial"/>
        <family val="2"/>
      </rPr>
      <t>Equities</t>
    </r>
  </si>
  <si>
    <r>
      <rPr>
        <b/>
        <sz val="8"/>
        <color rgb="FF000000"/>
        <rFont val="Arial"/>
        <family val="2"/>
      </rPr>
      <t>Q1/17</t>
    </r>
  </si>
  <si>
    <r>
      <rPr>
        <b/>
        <sz val="8"/>
        <color rgb="FF000000"/>
        <rFont val="Arial"/>
        <family val="2"/>
      </rPr>
      <t>Q2/17</t>
    </r>
  </si>
  <si>
    <r>
      <rPr>
        <b/>
        <sz val="8"/>
        <color rgb="FF000000"/>
        <rFont val="Arial"/>
        <family val="2"/>
      </rPr>
      <t>Q3/17</t>
    </r>
  </si>
  <si>
    <r>
      <rPr>
        <b/>
        <sz val="8"/>
        <color rgb="FF000000"/>
        <rFont val="Arial"/>
        <family val="2"/>
      </rPr>
      <t>Q4/17</t>
    </r>
  </si>
  <si>
    <r>
      <rPr>
        <b/>
        <sz val="8"/>
        <color rgb="FF000000"/>
        <rFont val="Arial"/>
        <family val="2"/>
      </rPr>
      <t>Q1/18</t>
    </r>
  </si>
  <si>
    <r>
      <rPr>
        <b/>
        <sz val="8"/>
        <color rgb="FF000000"/>
        <rFont val="Arial"/>
        <family val="2"/>
      </rPr>
      <t>Q2/18</t>
    </r>
  </si>
  <si>
    <r>
      <rPr>
        <b/>
        <sz val="8"/>
        <color rgb="FF000000"/>
        <rFont val="Arial"/>
        <family val="2"/>
      </rPr>
      <t>Q3/18</t>
    </r>
  </si>
  <si>
    <r>
      <rPr>
        <b/>
        <sz val="8"/>
        <color rgb="FF000000"/>
        <rFont val="Arial"/>
        <family val="2"/>
      </rPr>
      <t>Q4/18</t>
    </r>
  </si>
  <si>
    <r>
      <rPr>
        <b/>
        <sz val="8"/>
        <color rgb="FF000000"/>
        <rFont val="Arial"/>
        <family val="2"/>
      </rPr>
      <t>Q1/19</t>
    </r>
  </si>
  <si>
    <r>
      <rPr>
        <b/>
        <sz val="8"/>
        <color rgb="FF000000"/>
        <rFont val="Arial"/>
        <family val="2"/>
      </rPr>
      <t>Q2/19</t>
    </r>
  </si>
  <si>
    <r>
      <rPr>
        <b/>
        <sz val="8"/>
        <color rgb="FF000000"/>
        <rFont val="Arial"/>
        <family val="2"/>
      </rPr>
      <t>%</t>
    </r>
  </si>
  <si>
    <r>
      <rPr>
        <b/>
        <sz val="10"/>
        <color rgb="FF2F75B5"/>
        <rFont val="Arial"/>
        <family val="2"/>
      </rPr>
      <t>Asset mix</t>
    </r>
  </si>
  <si>
    <r>
      <rPr>
        <sz val="8"/>
        <color rgb="FF000000"/>
        <rFont val="Arial"/>
        <family val="2"/>
      </rPr>
      <t>Institutional sales</t>
    </r>
  </si>
  <si>
    <r>
      <rPr>
        <sz val="8"/>
        <color rgb="FF000000"/>
        <rFont val="Arial"/>
        <family val="2"/>
      </rPr>
      <t>Private Banking</t>
    </r>
  </si>
  <si>
    <r>
      <rPr>
        <b/>
        <sz val="8"/>
        <color rgb="FF000000"/>
        <rFont val="Arial"/>
        <family val="2"/>
      </rPr>
      <t>All countries</t>
    </r>
  </si>
  <si>
    <r>
      <rPr>
        <sz val="8"/>
        <color rgb="FF000000"/>
        <rFont val="Arial"/>
        <family val="2"/>
      </rPr>
      <t>International</t>
    </r>
  </si>
  <si>
    <r>
      <rPr>
        <b/>
        <sz val="8"/>
        <color rgb="FF000000"/>
        <rFont val="Arial"/>
        <family val="2"/>
      </rPr>
      <t>All products</t>
    </r>
  </si>
  <si>
    <r>
      <rPr>
        <b/>
        <sz val="8"/>
        <color rgb="FF000000"/>
        <rFont val="Arial"/>
        <family val="2"/>
      </rPr>
      <t>Inst sales</t>
    </r>
  </si>
  <si>
    <r>
      <rPr>
        <b/>
        <sz val="8"/>
        <color rgb="FF000000"/>
        <rFont val="Arial"/>
        <family val="2"/>
      </rPr>
      <t>Retail funds</t>
    </r>
  </si>
  <si>
    <r>
      <rPr>
        <sz val="8"/>
        <color rgb="FF000000"/>
        <rFont val="Arial"/>
        <family val="2"/>
      </rPr>
      <t>AuM</t>
    </r>
  </si>
  <si>
    <r>
      <rPr>
        <b/>
        <sz val="8"/>
        <color rgb="FF000000"/>
        <rFont val="Arial"/>
        <family val="2"/>
      </rPr>
      <t>Q1/10</t>
    </r>
  </si>
  <si>
    <r>
      <rPr>
        <b/>
        <sz val="8"/>
        <color rgb="FF000000"/>
        <rFont val="Arial"/>
        <family val="2"/>
      </rPr>
      <t>Q2/10</t>
    </r>
  </si>
  <si>
    <r>
      <rPr>
        <b/>
        <sz val="8"/>
        <color rgb="FF000000"/>
        <rFont val="Arial"/>
        <family val="2"/>
      </rPr>
      <t>Q3/10</t>
    </r>
  </si>
  <si>
    <r>
      <rPr>
        <b/>
        <sz val="8"/>
        <color rgb="FF000000"/>
        <rFont val="Arial"/>
        <family val="2"/>
      </rPr>
      <t>Q4/10</t>
    </r>
  </si>
  <si>
    <r>
      <rPr>
        <b/>
        <sz val="8"/>
        <color rgb="FF000000"/>
        <rFont val="Arial"/>
        <family val="2"/>
      </rPr>
      <t>Q1/11</t>
    </r>
  </si>
  <si>
    <r>
      <rPr>
        <b/>
        <sz val="8"/>
        <color rgb="FF000000"/>
        <rFont val="Arial"/>
        <family val="2"/>
      </rPr>
      <t>Q2/11</t>
    </r>
  </si>
  <si>
    <r>
      <rPr>
        <b/>
        <sz val="8"/>
        <color rgb="FF000000"/>
        <rFont val="Arial"/>
        <family val="2"/>
      </rPr>
      <t>Q3/11</t>
    </r>
  </si>
  <si>
    <r>
      <rPr>
        <b/>
        <sz val="8"/>
        <color rgb="FF000000"/>
        <rFont val="Arial"/>
        <family val="2"/>
      </rPr>
      <t>Q4/11</t>
    </r>
  </si>
  <si>
    <r>
      <rPr>
        <b/>
        <sz val="8"/>
        <color rgb="FF000000"/>
        <rFont val="Arial"/>
        <family val="2"/>
      </rPr>
      <t>Q1/12</t>
    </r>
  </si>
  <si>
    <r>
      <rPr>
        <b/>
        <sz val="8"/>
        <color rgb="FF000000"/>
        <rFont val="Arial"/>
        <family val="2"/>
      </rPr>
      <t>Q2/12</t>
    </r>
  </si>
  <si>
    <r>
      <rPr>
        <b/>
        <sz val="8"/>
        <color rgb="FF000000"/>
        <rFont val="Arial"/>
        <family val="2"/>
      </rPr>
      <t>Q3/12</t>
    </r>
  </si>
  <si>
    <r>
      <rPr>
        <b/>
        <sz val="8"/>
        <color rgb="FF000000"/>
        <rFont val="Arial"/>
        <family val="2"/>
      </rPr>
      <t>Q4/12</t>
    </r>
  </si>
  <si>
    <r>
      <rPr>
        <b/>
        <sz val="8"/>
        <color rgb="FF000000"/>
        <rFont val="Arial"/>
        <family val="2"/>
      </rPr>
      <t>Q1/13</t>
    </r>
  </si>
  <si>
    <r>
      <rPr>
        <b/>
        <sz val="8"/>
        <color rgb="FF000000"/>
        <rFont val="Arial"/>
        <family val="2"/>
      </rPr>
      <t>Q2/13</t>
    </r>
  </si>
  <si>
    <r>
      <rPr>
        <b/>
        <sz val="8"/>
        <color rgb="FF000000"/>
        <rFont val="Arial"/>
        <family val="2"/>
      </rPr>
      <t>Q3/13</t>
    </r>
  </si>
  <si>
    <r>
      <rPr>
        <b/>
        <sz val="8"/>
        <color rgb="FF000000"/>
        <rFont val="Arial"/>
        <family val="2"/>
      </rPr>
      <t>Q4/13</t>
    </r>
  </si>
  <si>
    <r>
      <rPr>
        <b/>
        <sz val="8"/>
        <color rgb="FF000000"/>
        <rFont val="Arial"/>
        <family val="2"/>
      </rPr>
      <t>Q1/14</t>
    </r>
  </si>
  <si>
    <r>
      <rPr>
        <b/>
        <sz val="8"/>
        <color rgb="FF000000"/>
        <rFont val="Arial"/>
        <family val="2"/>
      </rPr>
      <t>Q2/14</t>
    </r>
  </si>
  <si>
    <r>
      <rPr>
        <b/>
        <sz val="8"/>
        <color rgb="FF000000"/>
        <rFont val="Arial"/>
        <family val="2"/>
      </rPr>
      <t>Q3/14</t>
    </r>
  </si>
  <si>
    <r>
      <rPr>
        <b/>
        <sz val="8"/>
        <color rgb="FF000000"/>
        <rFont val="Arial"/>
        <family val="2"/>
      </rPr>
      <t>Q4/14</t>
    </r>
  </si>
  <si>
    <r>
      <rPr>
        <b/>
        <sz val="8"/>
        <color rgb="FF000000"/>
        <rFont val="Arial"/>
        <family val="2"/>
      </rPr>
      <t>Q1/15</t>
    </r>
  </si>
  <si>
    <r>
      <rPr>
        <b/>
        <sz val="8"/>
        <color rgb="FF000000"/>
        <rFont val="Arial"/>
        <family val="2"/>
      </rPr>
      <t>Q2/15</t>
    </r>
  </si>
  <si>
    <r>
      <rPr>
        <b/>
        <sz val="8"/>
        <color rgb="FF000000"/>
        <rFont val="Arial"/>
        <family val="2"/>
      </rPr>
      <t>Q3/15</t>
    </r>
  </si>
  <si>
    <r>
      <rPr>
        <b/>
        <sz val="8"/>
        <color rgb="FF000000"/>
        <rFont val="Arial"/>
        <family val="2"/>
      </rPr>
      <t>Q4/15</t>
    </r>
  </si>
  <si>
    <r>
      <rPr>
        <b/>
        <sz val="8"/>
        <color rgb="FF000000"/>
        <rFont val="Arial"/>
        <family val="2"/>
      </rPr>
      <t>Q1/16</t>
    </r>
  </si>
  <si>
    <r>
      <rPr>
        <b/>
        <sz val="8"/>
        <color rgb="FF000000"/>
        <rFont val="Arial"/>
        <family val="2"/>
      </rPr>
      <t>Q2/16</t>
    </r>
  </si>
  <si>
    <r>
      <rPr>
        <b/>
        <sz val="8"/>
        <color rgb="FF000000"/>
        <rFont val="Arial"/>
        <family val="2"/>
      </rPr>
      <t>Q3/16</t>
    </r>
  </si>
  <si>
    <r>
      <rPr>
        <b/>
        <sz val="8"/>
        <color rgb="FF000000"/>
        <rFont val="Arial"/>
        <family val="2"/>
      </rPr>
      <t>Q4/16</t>
    </r>
  </si>
  <si>
    <r>
      <rPr>
        <b/>
        <sz val="8"/>
        <color rgb="FF000000"/>
        <rFont val="Arial"/>
        <family val="2"/>
      </rPr>
      <t>Q2/18*</t>
    </r>
  </si>
  <si>
    <r>
      <rPr>
        <b/>
        <sz val="8"/>
        <color rgb="FF000000"/>
        <rFont val="Arial"/>
        <family val="2"/>
      </rPr>
      <t>Q4/18**</t>
    </r>
  </si>
  <si>
    <r>
      <rPr>
        <sz val="8"/>
        <color rgb="FF000000"/>
        <rFont val="Arial"/>
        <family val="2"/>
      </rPr>
      <t>Risk Exposure Amount (REA)</t>
    </r>
  </si>
  <si>
    <r>
      <rPr>
        <sz val="8"/>
        <color rgb="FF000000"/>
        <rFont val="Arial"/>
        <family val="2"/>
      </rPr>
      <t>Operating profit</t>
    </r>
  </si>
  <si>
    <r>
      <rPr>
        <sz val="8"/>
        <color rgb="FF000000"/>
        <rFont val="Arial"/>
        <family val="2"/>
      </rPr>
      <t>Profit before loan losses</t>
    </r>
  </si>
  <si>
    <r>
      <rPr>
        <sz val="8"/>
        <color rgb="FF000000"/>
        <rFont val="Arial"/>
        <family val="2"/>
      </rPr>
      <t>Total operating expenses</t>
    </r>
  </si>
  <si>
    <r>
      <rPr>
        <sz val="8"/>
        <color rgb="FF000000"/>
        <rFont val="Arial"/>
        <family val="2"/>
      </rPr>
      <t>Total operating income</t>
    </r>
  </si>
  <si>
    <r>
      <rPr>
        <b/>
        <sz val="10"/>
        <color rgb="FF2F75B5"/>
        <rFont val="Arial"/>
        <family val="2"/>
      </rPr>
      <t>Chg%</t>
    </r>
  </si>
  <si>
    <t>Gross domestic product growth</t>
  </si>
  <si>
    <t>Inflation</t>
  </si>
  <si>
    <t>Private consumption growth</t>
  </si>
  <si>
    <t>Unemployment</t>
  </si>
  <si>
    <t>Reimbursement right</t>
  </si>
  <si>
    <r>
      <rPr>
        <vertAlign val="superscript"/>
        <sz val="7"/>
        <color rgb="FF000000"/>
        <rFont val="Arial"/>
        <family val="2"/>
      </rPr>
      <t>5</t>
    </r>
    <r>
      <rPr>
        <sz val="7"/>
        <color rgb="FF000000"/>
        <rFont val="Arial"/>
        <family val="2"/>
      </rPr>
      <t xml:space="preserve"> The capital ratios for 2018 have not been restated due to the changed recognition and presentation of resolution fees (see Note 1 for more information).</t>
    </r>
  </si>
  <si>
    <r>
      <t>Total capital ratio</t>
    </r>
    <r>
      <rPr>
        <vertAlign val="superscript"/>
        <sz val="8"/>
        <color theme="1"/>
        <rFont val="Arial"/>
        <family val="2"/>
      </rPr>
      <t>2,4,5,6</t>
    </r>
    <r>
      <rPr>
        <sz val="8"/>
        <color theme="1"/>
        <rFont val="Arial"/>
        <family val="2"/>
      </rPr>
      <t>, %</t>
    </r>
  </si>
  <si>
    <r>
      <t>Tier 1 capital ratio</t>
    </r>
    <r>
      <rPr>
        <vertAlign val="superscript"/>
        <sz val="8"/>
        <color theme="1"/>
        <rFont val="Arial"/>
        <family val="2"/>
      </rPr>
      <t>2,4,5,6</t>
    </r>
    <r>
      <rPr>
        <sz val="8"/>
        <color theme="1"/>
        <rFont val="Arial"/>
        <family val="2"/>
      </rPr>
      <t>,%</t>
    </r>
  </si>
  <si>
    <r>
      <t>Common Equity Tier 1 capital ratio</t>
    </r>
    <r>
      <rPr>
        <vertAlign val="superscript"/>
        <sz val="8"/>
        <color theme="1"/>
        <rFont val="Arial"/>
        <family val="2"/>
      </rPr>
      <t xml:space="preserve">2,4,5,6 </t>
    </r>
    <r>
      <rPr>
        <sz val="8"/>
        <color theme="1"/>
        <rFont val="Arial"/>
        <family val="2"/>
      </rPr>
      <t>, %</t>
    </r>
  </si>
  <si>
    <r>
      <t>Operating profit, excl, non-recurring items</t>
    </r>
    <r>
      <rPr>
        <b/>
        <vertAlign val="superscript"/>
        <sz val="8"/>
        <color theme="1"/>
        <rFont val="Arial"/>
        <family val="2"/>
      </rPr>
      <t>1,2</t>
    </r>
  </si>
  <si>
    <r>
      <t>Total operating expenses,  excl, non-recurring items</t>
    </r>
    <r>
      <rPr>
        <b/>
        <vertAlign val="superscript"/>
        <sz val="8"/>
        <color theme="1"/>
        <rFont val="Arial"/>
        <family val="2"/>
      </rPr>
      <t>2</t>
    </r>
  </si>
  <si>
    <r>
      <t>Total operating income, excl, non-recurring items</t>
    </r>
    <r>
      <rPr>
        <b/>
        <vertAlign val="superscript"/>
        <sz val="8"/>
        <color theme="1"/>
        <rFont val="Arial"/>
        <family val="2"/>
      </rPr>
      <t>1</t>
    </r>
  </si>
  <si>
    <r>
      <rPr>
        <vertAlign val="superscript"/>
        <sz val="7"/>
        <color rgb="FF000000"/>
        <rFont val="Arial"/>
        <family val="2"/>
      </rPr>
      <t>7</t>
    </r>
    <r>
      <rPr>
        <sz val="7"/>
        <color rgb="FF000000"/>
        <rFont val="Arial"/>
        <family val="2"/>
      </rPr>
      <t xml:space="preserve"> The capital ratios for 2018 have not been restated due to the changed recognition and presentation of resolution fees (see Note 1 for more information).</t>
    </r>
  </si>
  <si>
    <r>
      <t>Economic capital</t>
    </r>
    <r>
      <rPr>
        <vertAlign val="superscript"/>
        <sz val="8"/>
        <rFont val="Arial"/>
        <family val="2"/>
      </rPr>
      <t>2,7</t>
    </r>
    <r>
      <rPr>
        <sz val="8"/>
        <rFont val="Arial"/>
        <family val="2"/>
      </rPr>
      <t xml:space="preserve">, EURbn </t>
    </r>
  </si>
  <si>
    <r>
      <t>Total capital ratio, excl, Basel I floor</t>
    </r>
    <r>
      <rPr>
        <vertAlign val="superscript"/>
        <sz val="8"/>
        <color theme="1"/>
        <rFont val="Arial"/>
        <family val="2"/>
      </rPr>
      <t>2,4,6,7</t>
    </r>
    <r>
      <rPr>
        <sz val="8"/>
        <color theme="1"/>
        <rFont val="Arial"/>
        <family val="2"/>
      </rPr>
      <t xml:space="preserve"> , %</t>
    </r>
  </si>
  <si>
    <r>
      <t>Tier 1 capital ratio, excl, Basel I floor</t>
    </r>
    <r>
      <rPr>
        <vertAlign val="superscript"/>
        <sz val="8"/>
        <color theme="1"/>
        <rFont val="Arial"/>
        <family val="2"/>
      </rPr>
      <t>2,4,6,7</t>
    </r>
    <r>
      <rPr>
        <sz val="8"/>
        <color theme="1"/>
        <rFont val="Arial"/>
        <family val="2"/>
      </rPr>
      <t xml:space="preserve"> , %</t>
    </r>
  </si>
  <si>
    <r>
      <t>Common Equity Tier 1 capital ratio, excl, Basel I floor</t>
    </r>
    <r>
      <rPr>
        <vertAlign val="superscript"/>
        <sz val="8"/>
        <color theme="1"/>
        <rFont val="Arial"/>
        <family val="2"/>
      </rPr>
      <t>2,4,6,7</t>
    </r>
    <r>
      <rPr>
        <sz val="8"/>
        <color theme="1"/>
        <rFont val="Arial"/>
        <family val="2"/>
      </rPr>
      <t xml:space="preserve"> , %</t>
    </r>
  </si>
  <si>
    <t>Q3/19</t>
  </si>
  <si>
    <t>Q319</t>
  </si>
  <si>
    <t>SEB Funds</t>
  </si>
  <si>
    <t>2.0</t>
  </si>
  <si>
    <t>1.8</t>
  </si>
  <si>
    <t>2.3</t>
  </si>
  <si>
    <t>2.7</t>
  </si>
  <si>
    <t>1.1</t>
  </si>
  <si>
    <t>2.2</t>
  </si>
  <si>
    <t>2021E</t>
  </si>
  <si>
    <t>6.3</t>
  </si>
  <si>
    <t>6.7</t>
  </si>
  <si>
    <t>3.8</t>
  </si>
  <si>
    <t>1.2</t>
  </si>
  <si>
    <t>2.4</t>
  </si>
  <si>
    <t>1.9</t>
  </si>
  <si>
    <t>1.0</t>
  </si>
  <si>
    <t>0.8</t>
  </si>
  <si>
    <t>3Q19/2Q19</t>
  </si>
  <si>
    <t>Q4/18¹</t>
  </si>
  <si>
    <r>
      <t>Capital Buffers total</t>
    </r>
    <r>
      <rPr>
        <b/>
        <vertAlign val="superscript"/>
        <sz val="8"/>
        <color theme="1" tint="4.9989318521683403E-2"/>
        <rFont val="Arial"/>
        <family val="2"/>
      </rPr>
      <t>1</t>
    </r>
  </si>
  <si>
    <r>
      <t>Exposure value (EAD), EURm</t>
    </r>
    <r>
      <rPr>
        <b/>
        <sz val="8"/>
        <rFont val="Calibri"/>
        <family val="2"/>
      </rPr>
      <t>¹</t>
    </r>
  </si>
  <si>
    <r>
      <rPr>
        <vertAlign val="superscript"/>
        <sz val="7"/>
        <rFont val="Arial"/>
        <family val="2"/>
      </rPr>
      <t>1</t>
    </r>
    <r>
      <rPr>
        <sz val="7"/>
        <rFont val="Arial"/>
        <family val="2"/>
      </rPr>
      <t xml:space="preserve"> Excluding profit of the period</t>
    </r>
  </si>
  <si>
    <t>Q3/19¹</t>
  </si>
  <si>
    <r>
      <rPr>
        <vertAlign val="superscript"/>
        <sz val="7"/>
        <color theme="1"/>
        <rFont val="Arial"/>
        <family val="2"/>
      </rPr>
      <t>1</t>
    </r>
    <r>
      <rPr>
        <sz val="7"/>
        <color theme="1"/>
        <rFont val="Arial"/>
        <family val="2"/>
      </rPr>
      <t xml:space="preserve"> Excluding profit for the period </t>
    </r>
  </si>
  <si>
    <t>** Corresponding to a payout ratio of Legal Group profit:</t>
  </si>
  <si>
    <t>Financial institutions</t>
  </si>
  <si>
    <t>Real estate</t>
  </si>
  <si>
    <t>5%</t>
  </si>
  <si>
    <t>10%</t>
  </si>
  <si>
    <r>
      <rPr>
        <b/>
        <sz val="8"/>
        <color rgb="FF000000"/>
        <rFont val="Arial"/>
        <family val="2"/>
      </rPr>
      <t>Q319</t>
    </r>
  </si>
  <si>
    <t>7%</t>
  </si>
  <si>
    <t>-4%</t>
  </si>
  <si>
    <t>11%</t>
  </si>
  <si>
    <t>8%</t>
  </si>
  <si>
    <t>2%</t>
  </si>
  <si>
    <t>-7%</t>
  </si>
  <si>
    <t>14%</t>
  </si>
  <si>
    <t>-15%</t>
  </si>
  <si>
    <t>15%</t>
  </si>
  <si>
    <t>12%</t>
  </si>
  <si>
    <t>21%</t>
  </si>
  <si>
    <t>-12%</t>
  </si>
  <si>
    <t>-14%</t>
  </si>
  <si>
    <r>
      <rPr>
        <b/>
        <sz val="7"/>
        <color rgb="FF2F75B5"/>
        <rFont val="Arial"/>
        <family val="2"/>
      </rPr>
      <t>Nordea Finance is a product responsible unit where the result is included in the Business areas</t>
    </r>
  </si>
  <si>
    <r>
      <rPr>
        <b/>
        <sz val="8"/>
        <color rgb="FF000000"/>
        <rFont val="Arial"/>
        <family val="2"/>
      </rPr>
      <t>Q3/19</t>
    </r>
  </si>
  <si>
    <r>
      <rPr>
        <b/>
        <sz val="10"/>
        <color rgb="FF2F75B5"/>
        <rFont val="Arial"/>
        <family val="2"/>
      </rPr>
      <t>Distribution of Assets under Management</t>
    </r>
  </si>
  <si>
    <r>
      <rPr>
        <b/>
        <sz val="8"/>
        <color rgb="FF000000"/>
        <rFont val="Arial"/>
        <family val="2"/>
      </rPr>
      <t>Key ratios</t>
    </r>
    <r>
      <rPr>
        <b/>
        <vertAlign val="superscript"/>
        <sz val="8"/>
        <color rgb="FF000000"/>
        <rFont val="Arial"/>
        <family val="2"/>
      </rPr>
      <t>1</t>
    </r>
  </si>
  <si>
    <t>Loans and impairment</t>
  </si>
  <si>
    <t>31 Dec</t>
  </si>
  <si>
    <t>Stage 1</t>
  </si>
  <si>
    <t>Stage 2</t>
  </si>
  <si>
    <t>Stage 3</t>
  </si>
  <si>
    <r>
      <rPr>
        <sz val="8"/>
        <color rgb="FF000000"/>
        <rFont val="Arial"/>
        <family val="2"/>
      </rPr>
      <t>Loans measured at fair value</t>
    </r>
  </si>
  <si>
    <r>
      <rPr>
        <sz val="8"/>
        <color rgb="FF000000"/>
        <rFont val="Arial"/>
        <family val="2"/>
      </rPr>
      <t>Impaired loans (stage 3)</t>
    </r>
  </si>
  <si>
    <r>
      <rPr>
        <sz val="8"/>
        <color rgb="FF000000"/>
        <rFont val="Arial"/>
        <family val="2"/>
      </rPr>
      <t>- of which servicing</t>
    </r>
  </si>
  <si>
    <r>
      <rPr>
        <sz val="8"/>
        <color rgb="FF000000"/>
        <rFont val="Arial"/>
        <family val="2"/>
      </rPr>
      <t>- of which non-servicing</t>
    </r>
  </si>
  <si>
    <r>
      <rPr>
        <b/>
        <sz val="8"/>
        <color rgb="FF000000"/>
        <rFont val="Arial"/>
        <family val="2"/>
      </rPr>
      <t>Loans before allowances</t>
    </r>
  </si>
  <si>
    <r>
      <rPr>
        <i/>
        <sz val="8"/>
        <color rgb="FF000000"/>
        <rFont val="Arial"/>
        <family val="2"/>
      </rPr>
      <t>-of which central banks and credit institution</t>
    </r>
  </si>
  <si>
    <r>
      <rPr>
        <sz val="8"/>
        <color rgb="FF000000"/>
        <rFont val="Arial"/>
        <family val="2"/>
      </rPr>
      <t>Allowances for individually assessed impaired loans (stage 3)</t>
    </r>
  </si>
  <si>
    <r>
      <rPr>
        <sz val="8"/>
        <color rgb="FF000000"/>
        <rFont val="Arial"/>
        <family val="2"/>
      </rPr>
      <t>-of which servicing</t>
    </r>
  </si>
  <si>
    <r>
      <rPr>
        <sz val="8"/>
        <color rgb="FF000000"/>
        <rFont val="Arial"/>
        <family val="2"/>
      </rPr>
      <t>-of which non-servicing</t>
    </r>
  </si>
  <si>
    <r>
      <rPr>
        <b/>
        <sz val="8"/>
        <color rgb="FF000000"/>
        <rFont val="Arial"/>
        <family val="2"/>
      </rPr>
      <t>Loans, carrying amount</t>
    </r>
  </si>
  <si>
    <r>
      <rPr>
        <sz val="8"/>
        <color rgb="FF000000"/>
        <rFont val="Arial"/>
        <family val="2"/>
      </rPr>
      <t>Loans to central banks, credit institutions and the public</t>
    </r>
  </si>
  <si>
    <r>
      <rPr>
        <sz val="8"/>
        <color rgb="FF000000"/>
        <rFont val="Arial"/>
        <family val="2"/>
      </rPr>
      <t>Interest-bearing securities</t>
    </r>
  </si>
  <si>
    <r>
      <rPr>
        <sz val="8"/>
        <color rgb="FF000000"/>
        <rFont val="Arial"/>
        <family val="2"/>
      </rPr>
      <t>Provisions for off balance sheet items</t>
    </r>
  </si>
  <si>
    <r>
      <rPr>
        <b/>
        <sz val="8"/>
        <color rgb="FF000000"/>
        <rFont val="Arial"/>
        <family val="2"/>
      </rPr>
      <t>Total allowances and provisions</t>
    </r>
  </si>
  <si>
    <r>
      <rPr>
        <sz val="8"/>
        <color rgb="FF000000"/>
        <rFont val="Arial"/>
        <family val="2"/>
      </rPr>
      <t>Impairment rate (stage 3), gross, basis points</t>
    </r>
  </si>
  <si>
    <r>
      <rPr>
        <sz val="8"/>
        <color rgb="FF000000"/>
        <rFont val="Arial"/>
        <family val="2"/>
      </rPr>
      <t>Impairment rate (stage 3), net, basis points</t>
    </r>
  </si>
  <si>
    <r>
      <rPr>
        <sz val="8"/>
        <color rgb="FF000000"/>
        <rFont val="Arial"/>
        <family val="2"/>
      </rPr>
      <t>Allowances in relation to impaired loans (stage 3), %</t>
    </r>
  </si>
  <si>
    <r>
      <rPr>
        <vertAlign val="superscript"/>
        <sz val="8"/>
        <color rgb="FF000000"/>
        <rFont val="Arial"/>
        <family val="2"/>
      </rPr>
      <t>1</t>
    </r>
    <r>
      <rPr>
        <sz val="8"/>
        <color rgb="FF000000"/>
        <rFont val="Arial"/>
        <family val="2"/>
      </rPr>
      <t xml:space="preserve"> For definitions, see Glossary.</t>
    </r>
  </si>
  <si>
    <r>
      <t>Tier 1 capital</t>
    </r>
    <r>
      <rPr>
        <vertAlign val="superscript"/>
        <sz val="8"/>
        <color theme="1"/>
        <rFont val="Arial"/>
        <family val="2"/>
      </rPr>
      <t>2,4</t>
    </r>
    <r>
      <rPr>
        <sz val="8"/>
        <color theme="1"/>
        <rFont val="Arial"/>
        <family val="2"/>
      </rPr>
      <t>, EURm</t>
    </r>
  </si>
  <si>
    <t>Capital adequacy of the financial conglomerate (Own funds surplus/deficit), EURm</t>
  </si>
  <si>
    <t>The Own funds requirement of the financial conglomerate, EURm</t>
  </si>
  <si>
    <t>Business Banking</t>
  </si>
  <si>
    <t>Q4/19</t>
  </si>
  <si>
    <t>State Street Global Advisors</t>
  </si>
  <si>
    <t>4Q19/3Q19</t>
  </si>
  <si>
    <t>Large Corporates &amp; Institutions</t>
  </si>
  <si>
    <t>Q419</t>
  </si>
  <si>
    <t>Risk-weight breakdown, % (Banking Group)</t>
  </si>
  <si>
    <t>Risk Exposure Amount (Banking Group)</t>
  </si>
  <si>
    <t>End Q4/2019</t>
  </si>
  <si>
    <t>Minimum capital requirement and REA (Banking Group)</t>
  </si>
  <si>
    <r>
      <t>Capital requirements for market risk (Banking Group)</t>
    </r>
    <r>
      <rPr>
        <b/>
        <vertAlign val="superscript"/>
        <sz val="10"/>
        <color theme="4" tint="-0.249977111117893"/>
        <rFont val="Arial"/>
        <family val="2"/>
      </rPr>
      <t>1</t>
    </r>
  </si>
  <si>
    <t>Q4/19¹</t>
  </si>
  <si>
    <t>Minimum Capital Requirement &amp; Capital Buffers (Banking Group)</t>
  </si>
  <si>
    <t>Additional information on exposures for which internal models are used (Banking Group)</t>
  </si>
  <si>
    <t>Contribution to REA by country (Banking Group)</t>
  </si>
  <si>
    <t>Q1/19¹</t>
  </si>
  <si>
    <t>Q2/19¹</t>
  </si>
  <si>
    <r>
      <rPr>
        <vertAlign val="superscript"/>
        <sz val="7"/>
        <color theme="1"/>
        <rFont val="Arial"/>
        <family val="2"/>
      </rPr>
      <t xml:space="preserve">1 </t>
    </r>
    <r>
      <rPr>
        <sz val="7"/>
        <color theme="1"/>
        <rFont val="Arial"/>
        <family val="2"/>
      </rPr>
      <t xml:space="preserve">The financial conglomerate consists of banking and insurance operations </t>
    </r>
  </si>
  <si>
    <t>Capital ratios (Banking Group)</t>
  </si>
  <si>
    <t>Part of interim or year-end profit not eligible</t>
  </si>
  <si>
    <t>Actual/Proposed dividend, based on Nordea legal group profit**</t>
  </si>
  <si>
    <t>Market rates</t>
  </si>
  <si>
    <t>2.6</t>
  </si>
  <si>
    <t>6.8</t>
  </si>
  <si>
    <r>
      <rPr>
        <b/>
        <sz val="8"/>
        <color rgb="FF000000"/>
        <rFont val="Arial"/>
        <family val="2"/>
      </rPr>
      <t>Q419</t>
    </r>
  </si>
  <si>
    <r>
      <rPr>
        <b/>
        <sz val="10"/>
        <color rgb="FF2F75B5"/>
        <rFont val="Arial"/>
        <family val="2"/>
      </rPr>
      <t>Personal Banking Sweden</t>
    </r>
  </si>
  <si>
    <t>23%</t>
  </si>
  <si>
    <t>24%</t>
  </si>
  <si>
    <r>
      <rPr>
        <sz val="8"/>
        <color rgb="FF000000"/>
        <rFont val="Arial"/>
        <family val="2"/>
      </rPr>
      <t xml:space="preserve"> </t>
    </r>
  </si>
  <si>
    <t>19%</t>
  </si>
  <si>
    <r>
      <rPr>
        <b/>
        <sz val="10"/>
        <color rgb="FF2F75B5"/>
        <rFont val="Arial"/>
        <family val="2"/>
      </rPr>
      <t>Personal Banking Norway</t>
    </r>
  </si>
  <si>
    <r>
      <rPr>
        <b/>
        <sz val="10"/>
        <color rgb="FF2F75B5"/>
        <rFont val="Arial"/>
        <family val="2"/>
      </rPr>
      <t>Personal Banking Finland</t>
    </r>
  </si>
  <si>
    <r>
      <rPr>
        <b/>
        <sz val="10"/>
        <color rgb="FF2F75B5"/>
        <rFont val="Arial"/>
        <family val="2"/>
      </rPr>
      <t>Personal Banking Denmark</t>
    </r>
  </si>
  <si>
    <r>
      <rPr>
        <b/>
        <sz val="10"/>
        <color rgb="FF2F75B5"/>
        <rFont val="Arial"/>
        <family val="2"/>
      </rPr>
      <t>Volumes</t>
    </r>
  </si>
  <si>
    <r>
      <rPr>
        <sz val="8"/>
        <color rgb="FF000000"/>
        <rFont val="Arial"/>
        <family val="2"/>
      </rPr>
      <t>PeB Other</t>
    </r>
  </si>
  <si>
    <r>
      <rPr>
        <sz val="8"/>
        <color rgb="FF000000"/>
        <rFont val="Arial"/>
        <family val="2"/>
      </rPr>
      <t>PeB Sweden</t>
    </r>
  </si>
  <si>
    <r>
      <rPr>
        <sz val="8"/>
        <color rgb="FF000000"/>
        <rFont val="Arial"/>
        <family val="2"/>
      </rPr>
      <t>PeB Norway</t>
    </r>
  </si>
  <si>
    <r>
      <rPr>
        <sz val="8"/>
        <color rgb="FF000000"/>
        <rFont val="Arial"/>
        <family val="2"/>
      </rPr>
      <t>PeB Finland</t>
    </r>
  </si>
  <si>
    <r>
      <rPr>
        <sz val="8"/>
        <color rgb="FF000000"/>
        <rFont val="Arial"/>
        <family val="2"/>
      </rPr>
      <t>PeB Denmark</t>
    </r>
  </si>
  <si>
    <r>
      <rPr>
        <b/>
        <sz val="10"/>
        <color rgb="FF2F75B5"/>
        <rFont val="Arial"/>
        <family val="2"/>
      </rPr>
      <t>Personal Banking - Net loan losses</t>
    </r>
  </si>
  <si>
    <r>
      <rPr>
        <b/>
        <sz val="10"/>
        <color rgb="FF2F75B5"/>
        <rFont val="Arial"/>
        <family val="2"/>
      </rPr>
      <t>Personal Banking - Net commission income</t>
    </r>
  </si>
  <si>
    <r>
      <rPr>
        <b/>
        <sz val="10"/>
        <color rgb="FF2F75B5"/>
        <rFont val="Arial"/>
        <family val="2"/>
      </rPr>
      <t>Personal Banking - Net interest income</t>
    </r>
  </si>
  <si>
    <r>
      <rPr>
        <b/>
        <sz val="10"/>
        <color rgb="FF2F75B5"/>
        <rFont val="Arial"/>
        <family val="2"/>
      </rPr>
      <t>Business Banking - Volumes</t>
    </r>
  </si>
  <si>
    <r>
      <rPr>
        <b/>
        <sz val="10"/>
        <color rgb="FF2F75B5"/>
        <rFont val="Arial"/>
        <family val="2"/>
      </rPr>
      <t>Business Banking - Net commission income</t>
    </r>
  </si>
  <si>
    <r>
      <rPr>
        <b/>
        <sz val="10"/>
        <color rgb="FF2F75B5"/>
        <rFont val="Arial"/>
        <family val="2"/>
      </rPr>
      <t>Large Corporates &amp; Institutions - Deposits</t>
    </r>
  </si>
  <si>
    <t>-17%</t>
  </si>
  <si>
    <r>
      <rPr>
        <b/>
        <sz val="10"/>
        <color rgb="FF2F75B5"/>
        <rFont val="Arial"/>
        <family val="2"/>
      </rPr>
      <t>Large Corporates &amp; Institutions - Lending</t>
    </r>
  </si>
  <si>
    <r>
      <rPr>
        <b/>
        <sz val="10"/>
        <color rgb="FF2F75B5"/>
        <rFont val="Arial"/>
        <family val="2"/>
      </rPr>
      <t>Large Corporates &amp; Institutions - Net loan losses</t>
    </r>
  </si>
  <si>
    <r>
      <rPr>
        <b/>
        <sz val="10"/>
        <color rgb="FF2F75B5"/>
        <rFont val="Arial"/>
        <family val="2"/>
      </rPr>
      <t>Large Corporates &amp; Institutions - Net interest income</t>
    </r>
  </si>
  <si>
    <r>
      <rPr>
        <b/>
        <sz val="10"/>
        <color rgb="FF2F75B5"/>
        <rFont val="Arial"/>
        <family val="2"/>
      </rPr>
      <t>Large Corporates &amp; Institutions - Volumes</t>
    </r>
  </si>
  <si>
    <r>
      <rPr>
        <vertAlign val="superscript"/>
        <sz val="7"/>
        <color rgb="FF000000"/>
        <rFont val="Arial"/>
        <family val="2"/>
      </rPr>
      <t>1</t>
    </r>
    <r>
      <rPr>
        <sz val="7"/>
        <color rgb="FF000000"/>
        <rFont val="Arial"/>
        <family val="2"/>
      </rPr>
      <t xml:space="preserve"> Adjusted for resolution fees before tax.</t>
    </r>
  </si>
  <si>
    <r>
      <rPr>
        <sz val="8"/>
        <color rgb="FF000000"/>
        <rFont val="Arial"/>
        <family val="2"/>
      </rPr>
      <t>AuM, Nordea bank’s Nordic sales channels incl. Life, EURbn</t>
    </r>
  </si>
  <si>
    <r>
      <rPr>
        <b/>
        <sz val="8"/>
        <color rgb="FF000000"/>
        <rFont val="Arial"/>
        <family val="2"/>
      </rPr>
      <t>Q4/19</t>
    </r>
  </si>
  <si>
    <r>
      <rPr>
        <b/>
        <sz val="8"/>
        <color rgb="FF000000"/>
        <rFont val="Arial"/>
        <family val="2"/>
      </rPr>
      <t>L&amp;P</t>
    </r>
  </si>
  <si>
    <r>
      <rPr>
        <b/>
        <sz val="8"/>
        <color rgb="FF000000"/>
        <rFont val="Arial"/>
        <family val="2"/>
      </rPr>
      <t>PB</t>
    </r>
  </si>
  <si>
    <r>
      <rPr>
        <sz val="8"/>
        <color rgb="FF000000"/>
        <rFont val="Arial"/>
        <family val="2"/>
      </rPr>
      <t>**) The divestment of International Private Banking has reduced Assets under Management by EUR 10bn in Q4 2018.</t>
    </r>
  </si>
  <si>
    <r>
      <rPr>
        <sz val="8"/>
        <color rgb="FF000000"/>
        <rFont val="Arial"/>
        <family val="2"/>
      </rPr>
      <t>*) The divestment of the majority stake in Nordea Life &amp; Pensions Denmark has reduced Assets under Management by EUR 13bn in Q2 2018.</t>
    </r>
  </si>
  <si>
    <t>Nordea overview</t>
  </si>
  <si>
    <t xml:space="preserve"> - Business Banking Financial highlights</t>
  </si>
  <si>
    <t>Invested unrestricted equity</t>
  </si>
  <si>
    <t>¹ Excl Items affecting comparability in Q4 2019: EUR 138m tax free gain related to sale of LR Realkredit. In Q3 2019: EUR 735 expense related to impairment of capitalised IT systems (EUR 559m after tax), EUR 204m expense related to restructuring (EUR 155m after tax), EUR 75m non-deductible expense related to sale of Luminor and EUR 282m loss related to loan loss provisions due to model updates and dialogue with the ECB reflecting a more subdued outlook in certain sectors (EUR 214m after tax). In Q1 2019: EUR 95m non-deductible expense related to provision for ongoing AML-related matters. Q4 2018: EUR 50m gain from revaluation of Euroclear, EUR 38m after tax, EUR 36m gain related to sale of Eijendomme and EUR 141m loss from goodwill depreciation in Russia. Q2 2018: tax free gain related to divestment of shares in UC EUR 87m and tax free gain related to the sale of  Nordea Liv &amp; Pension Denmark EUR 262m,. In Q1 2018: EUR 135m gain (EUR 105m after tax) from valuation model update in Denmark. Q4 2016: additional gain related to VISA of EUR 22m before tax, Q4 2016: change in pension agreement in Norway of EUR 86m before tax, Q2 2016: gain related to Visa Inc,'s aquisition of Visa Europe amounting to EUR 151m net of tax.</t>
  </si>
  <si>
    <t>¹ Excl Items affecting comparability in Q4 2019: EUR 138m tax free gain related to sale of LR Realkredit. In Q3 2019: EUR 735 expense related to impairment of capitalised IT systems (EUR 559m after tax), EUR 204m expense related to restructuring (EUR 155m after tax), EUR 75m non-deductible expense related to sale of Luminor and EUR 282m loss related to loan loss provisions due to model updates and dialogue with the ECB reflecting a more subdued outlook in certain sectors (EUR 214m after tax). In Q1 2019: EUR 95m non-deductible expense related to provision for ongoing AML-related matters. Q4 2018: EUR 50m gain from revaluation of Euroclear, EUR 38m after tax, EUR 36m gain related to sale of Eijendomme and EUR 141m loss from goodwill depreciation in Russia. Q2 2018: tax free gain related to divestment of shares in UC EUR 87m and tax free gain related to the sale of  Nordea Liv &amp; Pension Denmark EUR 262m,. In Q1 2018: EUR 135m gain (EUR 105m after tax) from valuation model update in Denmark. Q4 2016: additional gain related to VISA of EUR 22m before tax, Q4 2016: change in pension agreement in Norway of EUR 86m before tax, Q2 2016: gain related to Visa Inc,'s aquisition of Visa Europe amounting to EUR 151m net of tax, Q4 2015: gain from divestment of Nordea's merchant acquiring business to Nets of EUR 176m berfore tax and restructuring charge of EUR 263m before tax.</t>
  </si>
  <si>
    <r>
      <rPr>
        <vertAlign val="superscript"/>
        <sz val="6.5"/>
        <color rgb="FF000000"/>
        <rFont val="Arial"/>
        <family val="2"/>
      </rPr>
      <t>1</t>
    </r>
    <r>
      <rPr>
        <sz val="6.5"/>
        <color rgb="FF000000"/>
        <rFont val="Arial"/>
        <family val="2"/>
      </rPr>
      <t xml:space="preserve"> Adjusted for resolution fees before tax.</t>
    </r>
  </si>
  <si>
    <t>and corresponding to a payout ratio of Banking Group profit:</t>
  </si>
  <si>
    <t>Ratings</t>
  </si>
  <si>
    <t xml:space="preserve"> - Ratings</t>
  </si>
  <si>
    <t xml:space="preserve">Large Corporates &amp; Institutions </t>
  </si>
  <si>
    <t xml:space="preserve"> - Large Corporates &amp; Institutions Financial highlights</t>
  </si>
  <si>
    <t xml:space="preserve"> - Rating distribution and Market risk VaR</t>
  </si>
  <si>
    <t xml:space="preserve"> - 12 years overview</t>
  </si>
  <si>
    <t xml:space="preserve"> - Asset and liabilities and Maturity analysis</t>
  </si>
  <si>
    <t xml:space="preserve"> - LCR</t>
  </si>
  <si>
    <t>Macroeconomic Outlook</t>
  </si>
  <si>
    <t xml:space="preserve"> - Contacts and Financial calendar</t>
  </si>
  <si>
    <r>
      <rPr>
        <b/>
        <sz val="10"/>
        <color rgb="FF2F75B5"/>
        <rFont val="Arial"/>
        <family val="2"/>
      </rPr>
      <t>Business Banking - Deposits</t>
    </r>
  </si>
  <si>
    <r>
      <rPr>
        <b/>
        <sz val="10"/>
        <color rgb="FF2F75B5"/>
        <rFont val="Arial"/>
        <family val="2"/>
      </rPr>
      <t>Business Banking - Lending</t>
    </r>
  </si>
  <si>
    <r>
      <t>Proposed/actual dividend per share</t>
    </r>
    <r>
      <rPr>
        <vertAlign val="superscript"/>
        <sz val="8"/>
        <color theme="1"/>
        <rFont val="Arial"/>
        <family val="2"/>
      </rPr>
      <t>8</t>
    </r>
    <r>
      <rPr>
        <sz val="8"/>
        <color theme="1"/>
        <rFont val="Arial"/>
        <family val="2"/>
      </rPr>
      <t>, EUR</t>
    </r>
  </si>
  <si>
    <r>
      <rPr>
        <vertAlign val="superscript"/>
        <sz val="7"/>
        <color rgb="FF000000"/>
        <rFont val="Arial"/>
        <family val="2"/>
      </rPr>
      <t>3</t>
    </r>
    <r>
      <rPr>
        <sz val="7"/>
        <color rgb="FF000000"/>
        <rFont val="Arial"/>
        <family val="2"/>
      </rPr>
      <t xml:space="preserve"> Including Loans to the public reported in Assets held for sale.</t>
    </r>
  </si>
  <si>
    <r>
      <rPr>
        <vertAlign val="superscript"/>
        <sz val="7"/>
        <color rgb="FF000000"/>
        <rFont val="Arial"/>
        <family val="2"/>
      </rPr>
      <t>2</t>
    </r>
    <r>
      <rPr>
        <sz val="7"/>
        <color rgb="FF000000"/>
        <rFont val="Arial"/>
        <family val="2"/>
      </rPr>
      <t xml:space="preserve"> End of period.</t>
    </r>
  </si>
  <si>
    <r>
      <rPr>
        <vertAlign val="superscript"/>
        <sz val="7"/>
        <color rgb="FF000000"/>
        <rFont val="Arial"/>
        <family val="2"/>
      </rPr>
      <t>4</t>
    </r>
    <r>
      <rPr>
        <sz val="7"/>
        <color rgb="FF000000"/>
        <rFont val="Arial"/>
        <family val="2"/>
      </rPr>
      <t xml:space="preserve"> Including the result for the period.</t>
    </r>
  </si>
  <si>
    <t>Q1/20</t>
  </si>
  <si>
    <t>Finnish State Pension Fund</t>
  </si>
  <si>
    <t>Elo Mutual Pension Insurance Company</t>
  </si>
  <si>
    <t>Q120</t>
  </si>
  <si>
    <t>1Q20/4Q19</t>
  </si>
  <si>
    <t>Cost of funds</t>
  </si>
  <si>
    <t xml:space="preserve">   of which FX</t>
  </si>
  <si>
    <t xml:space="preserve">   of which Baltics</t>
  </si>
  <si>
    <t xml:space="preserve">    of which deposit guarantee scheme (DGS)</t>
  </si>
  <si>
    <t>Other (incl Treasury)</t>
  </si>
  <si>
    <t xml:space="preserve"> - of which CPs with original maturity less than 1 year</t>
  </si>
  <si>
    <t xml:space="preserve"> - of which CDs with original maturity less than 1 year</t>
  </si>
  <si>
    <t>Total REA</t>
  </si>
  <si>
    <t>Q1/20¹</t>
  </si>
  <si>
    <t xml:space="preserve">   Non-collateralised lending</t>
  </si>
  <si>
    <t>Other industries</t>
  </si>
  <si>
    <t xml:space="preserve">     Tenant-owned associations and residential real estate companies</t>
  </si>
  <si>
    <t xml:space="preserve">     Commercial real estate</t>
  </si>
  <si>
    <t xml:space="preserve">     Public services</t>
  </si>
  <si>
    <t xml:space="preserve">     Power production</t>
  </si>
  <si>
    <t xml:space="preserve">     Utilities distribution</t>
  </si>
  <si>
    <t>Utilities and public service</t>
  </si>
  <si>
    <t xml:space="preserve">     Maritime services</t>
  </si>
  <si>
    <t xml:space="preserve">     Shipping</t>
  </si>
  <si>
    <t xml:space="preserve">     Ship building</t>
  </si>
  <si>
    <t>Maritime</t>
  </si>
  <si>
    <t xml:space="preserve">     IT services</t>
  </si>
  <si>
    <t xml:space="preserve">     Land transportation</t>
  </si>
  <si>
    <t xml:space="preserve">     Wholesale trade</t>
  </si>
  <si>
    <t xml:space="preserve">     Construction</t>
  </si>
  <si>
    <t xml:space="preserve">     Commercial and professional services</t>
  </si>
  <si>
    <t xml:space="preserve">     Capital goods</t>
  </si>
  <si>
    <t xml:space="preserve">     Materials</t>
  </si>
  <si>
    <t>Industrials</t>
  </si>
  <si>
    <t xml:space="preserve">     Telecommunication services</t>
  </si>
  <si>
    <t xml:space="preserve">     Accomodation and leisure</t>
  </si>
  <si>
    <t xml:space="preserve">     Air transportation</t>
  </si>
  <si>
    <t xml:space="preserve">     Retail trade</t>
  </si>
  <si>
    <t xml:space="preserve">     Media and entertainment</t>
  </si>
  <si>
    <t xml:space="preserve">     Consumer durables</t>
  </si>
  <si>
    <t>Consumer discretionary and services</t>
  </si>
  <si>
    <t xml:space="preserve">     Healthcare</t>
  </si>
  <si>
    <t xml:space="preserve">     Household and personal products</t>
  </si>
  <si>
    <t xml:space="preserve">     Food processing and beverages</t>
  </si>
  <si>
    <t>Consumer staples</t>
  </si>
  <si>
    <t xml:space="preserve">     Oil, gas and offshore</t>
  </si>
  <si>
    <t xml:space="preserve">     Mining and supporting activities</t>
  </si>
  <si>
    <t xml:space="preserve">     Paper and forest products</t>
  </si>
  <si>
    <t>Natural resources</t>
  </si>
  <si>
    <t xml:space="preserve">     Fishing and aquaculture</t>
  </si>
  <si>
    <t xml:space="preserve">     Animal husbandry</t>
  </si>
  <si>
    <t xml:space="preserve">     Crops, plantations and hunting</t>
  </si>
  <si>
    <t>Agriculture</t>
  </si>
  <si>
    <t>+45 5547 8372     </t>
  </si>
  <si>
    <t>mark.kandborg@nordea.com</t>
  </si>
  <si>
    <t>AA-**</t>
  </si>
  <si>
    <t>Tier 2 issuances</t>
  </si>
  <si>
    <t>A**</t>
  </si>
  <si>
    <t xml:space="preserve">Net loan losses until 2017 (from 2018, see page 15, due to the implementation of IFRS9) </t>
  </si>
  <si>
    <t>Resolution fee</t>
  </si>
  <si>
    <r>
      <rPr>
        <vertAlign val="superscript"/>
        <sz val="7"/>
        <color rgb="FF000000"/>
        <rFont val="Arial"/>
        <family val="2"/>
      </rPr>
      <t>1</t>
    </r>
    <r>
      <rPr>
        <sz val="7"/>
        <color rgb="FF000000"/>
        <rFont val="Arial"/>
        <family val="2"/>
      </rPr>
      <t xml:space="preserve"> Excluding items affecting comparability the loan loss ratio for third quarter 2019 is 8bps, with 2bps for stage 1, -6bps for stage 2 and 12bps for stage 3.</t>
    </r>
  </si>
  <si>
    <r>
      <t>Loan loss ratio, amortised cost, bps</t>
    </r>
    <r>
      <rPr>
        <vertAlign val="superscript"/>
        <sz val="8"/>
        <color theme="1"/>
        <rFont val="Arial"/>
        <family val="2"/>
      </rPr>
      <t>1</t>
    </r>
  </si>
  <si>
    <t xml:space="preserve">Q1 </t>
  </si>
  <si>
    <r>
      <rPr>
        <sz val="8"/>
        <color indexed="8"/>
        <rFont val="Arial"/>
        <family val="2"/>
      </rPr>
      <t>0</t>
    </r>
  </si>
  <si>
    <r>
      <rPr>
        <sz val="8"/>
        <color indexed="8"/>
        <rFont val="Arial"/>
        <family val="2"/>
      </rPr>
      <t>Translation differences</t>
    </r>
  </si>
  <si>
    <r>
      <rPr>
        <sz val="8"/>
        <color indexed="8"/>
        <rFont val="Arial"/>
        <family val="2"/>
      </rPr>
      <t>Other changes</t>
    </r>
  </si>
  <si>
    <r>
      <rPr>
        <sz val="8"/>
        <color indexed="8"/>
        <rFont val="Arial"/>
        <family val="2"/>
      </rPr>
      <t>-</t>
    </r>
  </si>
  <si>
    <r>
      <rPr>
        <sz val="8"/>
        <color indexed="8"/>
        <rFont val="Arial"/>
        <family val="2"/>
      </rPr>
      <t>Write-off through decrease in allowance account</t>
    </r>
  </si>
  <si>
    <r>
      <rPr>
        <sz val="8"/>
        <color indexed="8"/>
        <rFont val="Arial"/>
        <family val="2"/>
      </rPr>
      <t>Changes due to repayments and disposals</t>
    </r>
  </si>
  <si>
    <r>
      <rPr>
        <sz val="8"/>
        <color indexed="8"/>
        <rFont val="Arial"/>
        <family val="2"/>
      </rPr>
      <t>Changes due to change in credit risk (net)</t>
    </r>
  </si>
  <si>
    <r>
      <rPr>
        <sz val="8"/>
        <color indexed="8"/>
        <rFont val="Arial"/>
        <family val="2"/>
      </rPr>
      <t>Transfer from stage 3 to stage 2</t>
    </r>
  </si>
  <si>
    <r>
      <rPr>
        <sz val="8"/>
        <color indexed="8"/>
        <rFont val="Arial"/>
        <family val="2"/>
      </rPr>
      <t>Transfer from stage 3 to stage 1</t>
    </r>
  </si>
  <si>
    <r>
      <rPr>
        <sz val="8"/>
        <color indexed="8"/>
        <rFont val="Arial"/>
        <family val="2"/>
      </rPr>
      <t>Transfer from stage 2 to stage 3</t>
    </r>
  </si>
  <si>
    <r>
      <rPr>
        <sz val="8"/>
        <color indexed="8"/>
        <rFont val="Arial"/>
        <family val="2"/>
      </rPr>
      <t>Transfer from stage 2 to stage 1</t>
    </r>
  </si>
  <si>
    <r>
      <rPr>
        <sz val="8"/>
        <color indexed="8"/>
        <rFont val="Arial"/>
        <family val="2"/>
      </rPr>
      <t>Transfer from stage 1 to stage 3</t>
    </r>
  </si>
  <si>
    <r>
      <rPr>
        <sz val="8"/>
        <color indexed="8"/>
        <rFont val="Arial"/>
        <family val="2"/>
      </rPr>
      <t>Transfer from stage 1 to stage 2</t>
    </r>
  </si>
  <si>
    <r>
      <rPr>
        <sz val="8"/>
        <color indexed="8"/>
        <rFont val="Arial"/>
        <family val="2"/>
      </rPr>
      <t>Changes due to origination and acquisition</t>
    </r>
  </si>
  <si>
    <t>Balance as at 1 Jan 2019</t>
  </si>
  <si>
    <t>Write-off through decrease in allowance account</t>
  </si>
  <si>
    <t>Balance as at 1 Jan 2020</t>
  </si>
  <si>
    <t>Allowances</t>
  </si>
  <si>
    <r>
      <rPr>
        <sz val="8"/>
        <color rgb="FF000000"/>
        <rFont val="Arial"/>
        <family val="2"/>
      </rPr>
      <t>Other lending</t>
    </r>
  </si>
  <si>
    <r>
      <rPr>
        <sz val="8"/>
        <color rgb="FF000000"/>
        <rFont val="Arial"/>
        <family val="2"/>
      </rPr>
      <t>Mortgage lending</t>
    </r>
  </si>
  <si>
    <r>
      <rPr>
        <b/>
        <sz val="8"/>
        <color rgb="FF000000"/>
        <rFont val="Arial"/>
        <family val="2"/>
      </rPr>
      <t>Q120</t>
    </r>
  </si>
  <si>
    <t>-8%</t>
  </si>
  <si>
    <t>-24%</t>
  </si>
  <si>
    <t>35%</t>
  </si>
  <si>
    <r>
      <rPr>
        <b/>
        <sz val="8"/>
        <color rgb="FF000000"/>
        <rFont val="Arial"/>
        <family val="2"/>
      </rPr>
      <t>Wealth Mgmt</t>
    </r>
  </si>
  <si>
    <r>
      <rPr>
        <sz val="8"/>
        <color rgb="FF000000"/>
        <rFont val="Arial"/>
        <family val="2"/>
      </rPr>
      <t>AuM NLP</t>
    </r>
  </si>
  <si>
    <t>-16%</t>
  </si>
  <si>
    <r>
      <rPr>
        <sz val="8"/>
        <color rgb="FF000000"/>
        <rFont val="Arial"/>
        <family val="2"/>
      </rPr>
      <t>AuM PB</t>
    </r>
  </si>
  <si>
    <r>
      <rPr>
        <b/>
        <sz val="10"/>
        <color rgb="FF2F75B5"/>
        <rFont val="Arial"/>
        <family val="2"/>
      </rPr>
      <t>Wealth Management - Volumes</t>
    </r>
  </si>
  <si>
    <r>
      <rPr>
        <sz val="8"/>
        <color rgb="FF000000"/>
        <rFont val="Arial"/>
        <family val="2"/>
      </rPr>
      <t>PB Sweden</t>
    </r>
  </si>
  <si>
    <r>
      <rPr>
        <sz val="8"/>
        <color rgb="FF000000"/>
        <rFont val="Arial"/>
        <family val="2"/>
      </rPr>
      <t>PB Norway</t>
    </r>
  </si>
  <si>
    <r>
      <rPr>
        <sz val="8"/>
        <color rgb="FF000000"/>
        <rFont val="Arial"/>
        <family val="2"/>
      </rPr>
      <t>PB Finland</t>
    </r>
  </si>
  <si>
    <r>
      <rPr>
        <sz val="8"/>
        <color rgb="FF000000"/>
        <rFont val="Arial"/>
        <family val="2"/>
      </rPr>
      <t>PB Denmark</t>
    </r>
  </si>
  <si>
    <r>
      <rPr>
        <b/>
        <sz val="10"/>
        <color rgb="FF2F75B5"/>
        <rFont val="Arial"/>
        <family val="2"/>
      </rPr>
      <t>Private Banking - Lending</t>
    </r>
  </si>
  <si>
    <r>
      <rPr>
        <b/>
        <sz val="10"/>
        <color rgb="FF2F75B5"/>
        <rFont val="Arial"/>
        <family val="2"/>
      </rPr>
      <t>Private Banking - AuM</t>
    </r>
  </si>
  <si>
    <r>
      <rPr>
        <b/>
        <sz val="10"/>
        <color rgb="FF2F75B5"/>
        <rFont val="Arial"/>
        <family val="2"/>
      </rPr>
      <t>Private Banking - Net commission income</t>
    </r>
  </si>
  <si>
    <r>
      <rPr>
        <b/>
        <sz val="8"/>
        <color rgb="FF000000"/>
        <rFont val="Arial"/>
        <family val="2"/>
      </rPr>
      <t>Profit Traditional Products</t>
    </r>
  </si>
  <si>
    <r>
      <rPr>
        <sz val="8"/>
        <color rgb="FF000000"/>
        <rFont val="Arial"/>
        <family val="2"/>
      </rPr>
      <t>Profit Risk products</t>
    </r>
  </si>
  <si>
    <r>
      <rPr>
        <sz val="8"/>
        <color rgb="FF000000"/>
        <rFont val="Arial"/>
        <family val="2"/>
      </rPr>
      <t>Profit Market Return products</t>
    </r>
  </si>
  <si>
    <r>
      <rPr>
        <sz val="8"/>
        <color rgb="FF000000"/>
        <rFont val="Arial"/>
        <family val="2"/>
      </rPr>
      <t>Profit Traditional products</t>
    </r>
  </si>
  <si>
    <r>
      <rPr>
        <b/>
        <sz val="8"/>
        <color rgb="FF000000"/>
        <rFont val="Arial"/>
        <family val="2"/>
      </rPr>
      <t>Profit drivers</t>
    </r>
  </si>
  <si>
    <r>
      <rPr>
        <b/>
        <sz val="8"/>
        <color rgb="FF000000"/>
        <rFont val="Arial"/>
        <family val="2"/>
      </rPr>
      <t>Q1/20</t>
    </r>
  </si>
  <si>
    <t>Nordea Direct Boligkreditt AS</t>
  </si>
  <si>
    <t>Nordea Direct ASA</t>
  </si>
  <si>
    <t xml:space="preserve"> - Private Banking</t>
  </si>
  <si>
    <t xml:space="preserve"> - Wealth Management, and A&amp;WM Other</t>
  </si>
  <si>
    <t xml:space="preserve"> - Asset Management</t>
  </si>
  <si>
    <t>Currency distribution, market value in billions EUR</t>
  </si>
  <si>
    <t>Nordic household debt to disposable income developments, annually 2002-2019</t>
  </si>
  <si>
    <t>4.0</t>
  </si>
  <si>
    <t>2.8</t>
  </si>
  <si>
    <t>8.0</t>
  </si>
  <si>
    <t>3.5</t>
  </si>
  <si>
    <t>5.0</t>
  </si>
  <si>
    <t>6.0</t>
  </si>
  <si>
    <t>-4.5</t>
  </si>
  <si>
    <t>1.3</t>
  </si>
  <si>
    <t>3.3</t>
  </si>
  <si>
    <t>-5.0</t>
  </si>
  <si>
    <t>Q2/20</t>
  </si>
  <si>
    <t>Matti Ahokas, Head of IR</t>
  </si>
  <si>
    <t>matti.ahokas@nordea.com</t>
  </si>
  <si>
    <t>+358 405 759 178</t>
  </si>
  <si>
    <t>Q220</t>
  </si>
  <si>
    <r>
      <rPr>
        <vertAlign val="superscript"/>
        <sz val="6.5"/>
        <color rgb="FF000000"/>
        <rFont val="Arial"/>
        <family val="2"/>
      </rPr>
      <t>1</t>
    </r>
    <r>
      <rPr>
        <sz val="6.5"/>
        <color rgb="FF000000"/>
        <rFont val="Arial"/>
        <family val="2"/>
      </rPr>
      <t xml:space="preserve"> Excluding items affecting comparability.</t>
    </r>
  </si>
  <si>
    <r>
      <rPr>
        <b/>
        <sz val="7"/>
        <color rgb="FF000000"/>
        <rFont val="Arial"/>
        <family val="2"/>
      </rPr>
      <t>Total Deposits</t>
    </r>
  </si>
  <si>
    <r>
      <rPr>
        <b/>
        <sz val="7"/>
        <color rgb="FF000000"/>
        <rFont val="Arial"/>
        <family val="2"/>
      </rPr>
      <t>Total Lending</t>
    </r>
  </si>
  <si>
    <r>
      <rPr>
        <b/>
        <sz val="7"/>
        <color rgb="FF000000"/>
        <rFont val="Arial"/>
        <family val="2"/>
      </rPr>
      <t>Volumes, EURbn:</t>
    </r>
  </si>
  <si>
    <r>
      <rPr>
        <sz val="7"/>
        <color rgb="FF000000"/>
        <rFont val="Arial"/>
        <family val="2"/>
      </rPr>
      <t>Number of employees (FTEs)</t>
    </r>
  </si>
  <si>
    <r>
      <rPr>
        <i/>
        <sz val="7"/>
        <color rgb="FF000000"/>
        <rFont val="Arial"/>
        <family val="2"/>
      </rPr>
      <t xml:space="preserve"> </t>
    </r>
  </si>
  <si>
    <r>
      <rPr>
        <sz val="7"/>
        <color rgb="FF000000"/>
        <rFont val="Arial"/>
        <family val="2"/>
      </rPr>
      <t>Risk exposure amount (REA)</t>
    </r>
  </si>
  <si>
    <r>
      <rPr>
        <sz val="7"/>
        <color rgb="FF000000"/>
        <rFont val="Arial"/>
        <family val="2"/>
      </rPr>
      <t>Economic capital (EC)</t>
    </r>
  </si>
  <si>
    <r>
      <rPr>
        <sz val="7"/>
        <color rgb="FF000000"/>
        <rFont val="Arial"/>
        <family val="2"/>
      </rPr>
      <t>9</t>
    </r>
    <r>
      <rPr>
        <vertAlign val="superscript"/>
        <sz val="7"/>
        <color rgb="FF000000"/>
        <rFont val="Arial"/>
        <family val="2"/>
      </rPr>
      <t>1</t>
    </r>
  </si>
  <si>
    <r>
      <rPr>
        <b/>
        <sz val="7"/>
        <color rgb="FF000000"/>
        <rFont val="Arial"/>
        <family val="2"/>
      </rPr>
      <t>Operating profit</t>
    </r>
  </si>
  <si>
    <r>
      <rPr>
        <sz val="7"/>
        <color rgb="FF000000"/>
        <rFont val="Arial"/>
        <family val="2"/>
      </rPr>
      <t>Net loan losses</t>
    </r>
  </si>
  <si>
    <r>
      <rPr>
        <b/>
        <sz val="7"/>
        <color rgb="FF000000"/>
        <rFont val="Arial"/>
        <family val="2"/>
      </rPr>
      <t xml:space="preserve">Total operating expenses  </t>
    </r>
  </si>
  <si>
    <r>
      <rPr>
        <b/>
        <sz val="7"/>
        <color rgb="FF000000"/>
        <rFont val="Arial"/>
        <family val="2"/>
      </rPr>
      <t xml:space="preserve">Total operating income  </t>
    </r>
  </si>
  <si>
    <r>
      <rPr>
        <sz val="7"/>
        <color rgb="FF000000"/>
        <rFont val="Arial"/>
        <family val="2"/>
      </rPr>
      <t xml:space="preserve">Equity method &amp; other income </t>
    </r>
  </si>
  <si>
    <t>-44%</t>
  </si>
  <si>
    <r>
      <rPr>
        <sz val="7"/>
        <color rgb="FF000000"/>
        <rFont val="Arial"/>
        <family val="2"/>
      </rPr>
      <t>Net result from items at fair value</t>
    </r>
  </si>
  <si>
    <r>
      <rPr>
        <sz val="7"/>
        <color rgb="FF000000"/>
        <rFont val="Arial"/>
        <family val="2"/>
      </rPr>
      <t>Net fee and commission income</t>
    </r>
  </si>
  <si>
    <r>
      <rPr>
        <sz val="7"/>
        <color rgb="FF000000"/>
        <rFont val="Arial"/>
        <family val="2"/>
      </rPr>
      <t xml:space="preserve">Net interest income </t>
    </r>
  </si>
  <si>
    <r>
      <rPr>
        <b/>
        <sz val="7"/>
        <color rgb="FF000000"/>
        <rFont val="Arial"/>
        <family val="2"/>
      </rPr>
      <t>EURm</t>
    </r>
  </si>
  <si>
    <r>
      <rPr>
        <b/>
        <i/>
        <sz val="7"/>
        <color rgb="FF000000"/>
        <rFont val="Arial"/>
        <family val="2"/>
      </rPr>
      <t>Chg.</t>
    </r>
  </si>
  <si>
    <r>
      <rPr>
        <b/>
        <i/>
        <sz val="7"/>
        <color rgb="FF000000"/>
        <rFont val="Arial"/>
        <family val="2"/>
      </rPr>
      <t>Chg</t>
    </r>
  </si>
  <si>
    <r>
      <rPr>
        <b/>
        <sz val="7"/>
        <color rgb="FF000000"/>
        <rFont val="Arial"/>
        <family val="2"/>
      </rPr>
      <t>Nordea Group</t>
    </r>
  </si>
  <si>
    <r>
      <rPr>
        <b/>
        <sz val="7"/>
        <color rgb="FF000000"/>
        <rFont val="Arial"/>
        <family val="2"/>
      </rPr>
      <t>Asset &amp; Wealth Management</t>
    </r>
  </si>
  <si>
    <r>
      <rPr>
        <b/>
        <sz val="7"/>
        <color rgb="FF000000"/>
        <rFont val="Arial"/>
        <family val="2"/>
      </rPr>
      <t>Large Corporates &amp; Institutions</t>
    </r>
  </si>
  <si>
    <r>
      <rPr>
        <b/>
        <sz val="7"/>
        <color rgb="FF000000"/>
        <rFont val="Arial"/>
        <family val="2"/>
      </rPr>
      <t>Business Banking</t>
    </r>
  </si>
  <si>
    <r>
      <rPr>
        <b/>
        <sz val="7"/>
        <color rgb="FF000000"/>
        <rFont val="Arial"/>
        <family val="2"/>
      </rPr>
      <t>Personal Banking</t>
    </r>
  </si>
  <si>
    <r>
      <rPr>
        <sz val="7"/>
        <color rgb="FF000000"/>
        <rFont val="Arial"/>
        <family val="2"/>
      </rPr>
      <t>0</t>
    </r>
  </si>
  <si>
    <r>
      <rPr>
        <b/>
        <sz val="7"/>
        <color rgb="FF000000"/>
        <rFont val="Arial"/>
        <family val="2"/>
      </rPr>
      <t xml:space="preserve"> </t>
    </r>
  </si>
  <si>
    <r>
      <rPr>
        <b/>
        <sz val="7"/>
        <color rgb="FF000000"/>
        <rFont val="Arial"/>
        <family val="2"/>
      </rPr>
      <t>2020</t>
    </r>
  </si>
  <si>
    <r>
      <rPr>
        <b/>
        <sz val="7"/>
        <color rgb="FF000000"/>
        <rFont val="Arial"/>
        <family val="2"/>
      </rPr>
      <t>Q2</t>
    </r>
  </si>
  <si>
    <r>
      <rPr>
        <b/>
        <sz val="12"/>
        <color rgb="FF2F75B5"/>
        <rFont val="Arial"/>
        <family val="2"/>
      </rPr>
      <t>Nordea group</t>
    </r>
  </si>
  <si>
    <r>
      <rPr>
        <b/>
        <sz val="8"/>
        <color rgb="FF000000"/>
        <rFont val="Arial"/>
        <family val="2"/>
      </rPr>
      <t>Q220</t>
    </r>
  </si>
  <si>
    <t>48%</t>
  </si>
  <si>
    <t>41%</t>
  </si>
  <si>
    <t>36%</t>
  </si>
  <si>
    <t>17%</t>
  </si>
  <si>
    <t>96%</t>
  </si>
  <si>
    <t>65%</t>
  </si>
  <si>
    <t>-21%</t>
  </si>
  <si>
    <r>
      <rPr>
        <b/>
        <sz val="8"/>
        <color rgb="FF000000"/>
        <rFont val="Arial"/>
        <family val="2"/>
      </rPr>
      <t xml:space="preserve"> </t>
    </r>
  </si>
  <si>
    <t>18%</t>
  </si>
  <si>
    <r>
      <rPr>
        <sz val="8"/>
        <color rgb="FF000000"/>
        <rFont val="Arial"/>
        <family val="2"/>
      </rPr>
      <t>of which non-guaranteed *)</t>
    </r>
  </si>
  <si>
    <r>
      <rPr>
        <sz val="8"/>
        <color rgb="FF000000"/>
        <rFont val="Arial"/>
        <family val="2"/>
      </rPr>
      <t>of which 0 %</t>
    </r>
  </si>
  <si>
    <r>
      <rPr>
        <b/>
        <sz val="8"/>
        <color rgb="FF000000"/>
        <rFont val="Arial"/>
        <family val="2"/>
      </rPr>
      <t>Q2/20</t>
    </r>
  </si>
  <si>
    <r>
      <rPr>
        <sz val="7"/>
        <color rgb="FF000000"/>
        <rFont val="Arial"/>
        <family val="2"/>
      </rPr>
      <t xml:space="preserve">  Total net loan losses excluding items affecting comparability amounts to EUR 49m with net loan losses at EUR 11m in stage1, net reversals </t>
    </r>
    <r>
      <rPr>
        <sz val="7"/>
        <rFont val="Arial"/>
        <family val="2"/>
      </rPr>
      <t>at EUR -37m in stage 2 and net loan losses at EUR 75m in stage 3.</t>
    </r>
  </si>
  <si>
    <t xml:space="preserve">    of which fair value</t>
  </si>
  <si>
    <t>Outside Nordics</t>
  </si>
  <si>
    <t>Coverage ratio: Allowances stage 3 / Impaired loans</t>
  </si>
  <si>
    <t>Impairment ratio: Impaired loans / lending to the public, gross</t>
  </si>
  <si>
    <t>Allowances Stage 3</t>
  </si>
  <si>
    <t>Allowances Stage 2</t>
  </si>
  <si>
    <t>Allowances Stage 1</t>
  </si>
  <si>
    <t>Impaired loans</t>
  </si>
  <si>
    <t>LC&amp;I Sweden</t>
  </si>
  <si>
    <t>LC&amp;I Norway</t>
  </si>
  <si>
    <t>LC&amp;I Finland</t>
  </si>
  <si>
    <t>LC&amp;I Denmark</t>
  </si>
  <si>
    <t>Business Banking Other</t>
  </si>
  <si>
    <t>Business Banking Direct</t>
  </si>
  <si>
    <t>Business Banking Sweden</t>
  </si>
  <si>
    <t>Business Banking Norway</t>
  </si>
  <si>
    <t>Business Banking Finland</t>
  </si>
  <si>
    <t>Business Banking Denmark</t>
  </si>
  <si>
    <t>PeB Other</t>
  </si>
  <si>
    <t>PeB Sweden</t>
  </si>
  <si>
    <t>PeB Norway</t>
  </si>
  <si>
    <t>PeB Finland</t>
  </si>
  <si>
    <t>PeB Denmark</t>
  </si>
  <si>
    <t>Lending to the public by country Total</t>
  </si>
  <si>
    <t xml:space="preserve">Q2/20 </t>
  </si>
  <si>
    <t xml:space="preserve">Q1/20 </t>
  </si>
  <si>
    <t xml:space="preserve">Q4/19 </t>
  </si>
  <si>
    <t xml:space="preserve">Q3/19 </t>
  </si>
  <si>
    <t xml:space="preserve">Q2/19 </t>
  </si>
  <si>
    <t xml:space="preserve">Q1/19 </t>
  </si>
  <si>
    <t xml:space="preserve">Q4/18 </t>
  </si>
  <si>
    <t xml:space="preserve">Q3/18 </t>
  </si>
  <si>
    <t>Total lending to the public</t>
  </si>
  <si>
    <t>2Q20/1Q20</t>
  </si>
  <si>
    <t>A-**</t>
  </si>
  <si>
    <t>BBB**</t>
  </si>
  <si>
    <t>20%</t>
  </si>
  <si>
    <t>60%</t>
  </si>
  <si>
    <r>
      <rPr>
        <b/>
        <sz val="8"/>
        <color rgb="FF000000"/>
        <rFont val="Arial"/>
        <family val="2"/>
      </rPr>
      <t>Sensitivities</t>
    </r>
  </si>
  <si>
    <r>
      <rPr>
        <b/>
        <sz val="8"/>
        <color rgb="FF000000"/>
        <rFont val="Arial"/>
        <family val="2"/>
      </rPr>
      <t>Forward looking information</t>
    </r>
  </si>
  <si>
    <t>177%</t>
  </si>
  <si>
    <t>186%</t>
  </si>
  <si>
    <t>Senior Preferred (SP) issuances</t>
  </si>
  <si>
    <t>Senior Non-Preferred (SNP) issuances</t>
  </si>
  <si>
    <t>Short-term deposits</t>
  </si>
  <si>
    <t>Financial conglomerates capital adequacy ratio, %</t>
  </si>
  <si>
    <t>Financial conglomerates Own funds, EURm</t>
  </si>
  <si>
    <t>Leverage ratio, excluding profit, percentage</t>
  </si>
  <si>
    <t>Leverage ratio exposure, excluding profit, EURm</t>
  </si>
  <si>
    <t>Tier 1 capital, excluding profit EURm</t>
  </si>
  <si>
    <t>Leverage ratio, including profit, percentage</t>
  </si>
  <si>
    <t>Leverage ratio exposure, including profit, EURm</t>
  </si>
  <si>
    <t>Tier 1 capital, including profit, EURm</t>
  </si>
  <si>
    <t>* Banking Group exclude non-CRR companies such as Nordea Life and Pensions</t>
  </si>
  <si>
    <t>Own Funds including profit (Banking Group)*</t>
  </si>
  <si>
    <t>Common Equity Tier 1 capital, excluding profit</t>
  </si>
  <si>
    <t>Pillar 2 Requirement</t>
  </si>
  <si>
    <t>Total Own Funds</t>
  </si>
  <si>
    <t>Own Funds excluding profit</t>
  </si>
  <si>
    <r>
      <t>Other items, net</t>
    </r>
    <r>
      <rPr>
        <vertAlign val="superscript"/>
        <sz val="8"/>
        <rFont val="Arial"/>
        <family val="2"/>
      </rPr>
      <t>1</t>
    </r>
  </si>
  <si>
    <t>Profit of the period</t>
  </si>
  <si>
    <t>Summary of items included in own funds including result (Banking Group)</t>
  </si>
  <si>
    <t>Q2/20¹</t>
  </si>
  <si>
    <t xml:space="preserve">Net Loan loss ratio including fair value loans, basis points </t>
  </si>
  <si>
    <r>
      <t>Own Funds &amp; Capital ratios (Financial conglomerate)</t>
    </r>
    <r>
      <rPr>
        <b/>
        <vertAlign val="superscript"/>
        <sz val="10"/>
        <color theme="4" tint="-0.249977111117893"/>
        <rFont val="Arial"/>
        <family val="2"/>
      </rPr>
      <t>1</t>
    </r>
  </si>
  <si>
    <t>Forbearance</t>
  </si>
  <si>
    <t>Loans to the public measured at amortised cost, broken down by sector and industry</t>
  </si>
  <si>
    <t xml:space="preserve"> - of which CDs &amp; CPs with original maturity over 1 year</t>
  </si>
  <si>
    <t>Issued CDs &amp; CPs where orig mat &gt;1yr</t>
  </si>
  <si>
    <t>Issued CPs where orig mat &lt;1yr</t>
  </si>
  <si>
    <t>Issued CDs where orig mat &lt;1yr</t>
  </si>
  <si>
    <t>Interest-bearing securities including Treasury bills</t>
  </si>
  <si>
    <t>**Negative outlook (/trend)</t>
  </si>
  <si>
    <t>-18%</t>
  </si>
  <si>
    <r>
      <rPr>
        <sz val="7"/>
        <color rgb="FF000000"/>
        <rFont val="Arial"/>
        <family val="2"/>
      </rPr>
      <t>4</t>
    </r>
    <r>
      <rPr>
        <vertAlign val="superscript"/>
        <sz val="7"/>
        <color rgb="FF000000"/>
        <rFont val="Arial"/>
        <family val="2"/>
      </rPr>
      <t>1</t>
    </r>
  </si>
  <si>
    <r>
      <rPr>
        <b/>
        <sz val="8"/>
        <color rgb="FF000000"/>
        <rFont val="Arial"/>
        <family val="2"/>
      </rPr>
      <t>Total Asset and Management</t>
    </r>
  </si>
  <si>
    <r>
      <rPr>
        <sz val="8"/>
        <color rgb="FF000000"/>
        <rFont val="Arial"/>
        <family val="2"/>
      </rPr>
      <t>Retail Funds</t>
    </r>
  </si>
  <si>
    <r>
      <rPr>
        <vertAlign val="superscript"/>
        <sz val="7"/>
        <color theme="1"/>
        <rFont val="Arial"/>
        <family val="2"/>
      </rPr>
      <t>8</t>
    </r>
    <r>
      <rPr>
        <sz val="7"/>
        <color theme="1"/>
        <rFont val="Arial"/>
        <family val="2"/>
      </rPr>
      <t xml:space="preserve"> The Board of Directors has been authorised to decide on a dividend payment for 2019 of a maximum of EUR 0.40 per share, in accordance with the AGM decision.</t>
    </r>
  </si>
  <si>
    <t>31 Dec 2019</t>
  </si>
  <si>
    <t>Recognised provisions</t>
  </si>
  <si>
    <t>Provisions if one        notch downgrade</t>
  </si>
  <si>
    <t>Provisions if one notch downgrade</t>
  </si>
  <si>
    <r>
      <rPr>
        <sz val="8"/>
        <color rgb="FF000000"/>
        <rFont val="Arial"/>
        <family val="2"/>
      </rPr>
      <t>Personal Banking</t>
    </r>
  </si>
  <si>
    <r>
      <rPr>
        <sz val="8"/>
        <color rgb="FF000000"/>
        <rFont val="Arial"/>
        <family val="2"/>
      </rPr>
      <t>Business Banking</t>
    </r>
  </si>
  <si>
    <r>
      <rPr>
        <sz val="8"/>
        <color rgb="FF000000"/>
        <rFont val="Arial"/>
        <family val="2"/>
      </rPr>
      <t>Large Corporates &amp; Institutions</t>
    </r>
  </si>
  <si>
    <r>
      <rPr>
        <b/>
        <sz val="8"/>
        <color rgb="FF000000"/>
        <rFont val="Arial"/>
        <family val="2"/>
      </rPr>
      <t>Group</t>
    </r>
  </si>
  <si>
    <r>
      <rPr>
        <sz val="8"/>
        <color rgb="FF000000"/>
        <rFont val="Arial"/>
        <family val="2"/>
      </rPr>
      <t>Adjustment</t>
    </r>
  </si>
  <si>
    <r>
      <rPr>
        <sz val="8"/>
        <color rgb="FF000000"/>
        <rFont val="Arial"/>
        <family val="2"/>
      </rPr>
      <t>Un-weighted</t>
    </r>
  </si>
  <si>
    <r>
      <rPr>
        <sz val="8"/>
        <color rgb="FF000000"/>
        <rFont val="Arial"/>
        <family val="2"/>
      </rPr>
      <t>Individual</t>
    </r>
  </si>
  <si>
    <r>
      <rPr>
        <sz val="8"/>
        <color rgb="FF000000"/>
        <rFont val="Arial"/>
        <family val="2"/>
      </rPr>
      <t>Total</t>
    </r>
  </si>
  <si>
    <r>
      <rPr>
        <sz val="8"/>
        <color rgb="FF000000"/>
        <rFont val="Arial"/>
        <family val="2"/>
      </rPr>
      <t>ECL</t>
    </r>
  </si>
  <si>
    <r>
      <rPr>
        <sz val="8"/>
        <color rgb="FF000000"/>
        <rFont val="Arial"/>
        <family val="2"/>
      </rPr>
      <t>Probability</t>
    </r>
  </si>
  <si>
    <r>
      <rPr>
        <sz val="8"/>
        <color rgb="FF000000"/>
        <rFont val="Arial"/>
        <family val="2"/>
      </rPr>
      <t>provisions</t>
    </r>
  </si>
  <si>
    <r>
      <rPr>
        <b/>
        <sz val="8"/>
        <color rgb="FF000000"/>
        <rFont val="Arial"/>
        <family val="2"/>
      </rPr>
      <t>Denmark</t>
    </r>
  </si>
  <si>
    <r>
      <rPr>
        <sz val="8"/>
        <color rgb="FF000000"/>
        <rFont val="Arial"/>
        <family val="2"/>
      </rPr>
      <t>weight</t>
    </r>
  </si>
  <si>
    <r>
      <rPr>
        <sz val="8"/>
        <color rgb="FF000000"/>
        <rFont val="Arial"/>
        <family val="2"/>
      </rPr>
      <t>GDP growth, %</t>
    </r>
  </si>
  <si>
    <r>
      <rPr>
        <sz val="8"/>
        <color rgb="FF000000"/>
        <rFont val="Arial"/>
        <family val="2"/>
      </rPr>
      <t>Favourable scenario</t>
    </r>
  </si>
  <si>
    <r>
      <rPr>
        <sz val="8"/>
        <color rgb="FF000000"/>
        <rFont val="Arial"/>
        <family val="2"/>
      </rPr>
      <t>Unemployment, %</t>
    </r>
  </si>
  <si>
    <r>
      <rPr>
        <sz val="8"/>
        <color rgb="FF000000"/>
        <rFont val="Arial"/>
        <family val="2"/>
      </rPr>
      <t>Change in household consumption, %</t>
    </r>
  </si>
  <si>
    <r>
      <rPr>
        <sz val="8"/>
        <color rgb="FF000000"/>
        <rFont val="Arial"/>
        <family val="2"/>
      </rPr>
      <t>Change in house prices, %</t>
    </r>
  </si>
  <si>
    <r>
      <rPr>
        <sz val="8"/>
        <color rgb="FF000000"/>
        <rFont val="Arial"/>
        <family val="2"/>
      </rPr>
      <t>Adverse scenario</t>
    </r>
  </si>
  <si>
    <r>
      <rPr>
        <sz val="8"/>
        <color rgb="FF000000"/>
        <rFont val="Arial"/>
        <family val="2"/>
      </rPr>
      <t>Non-Nordic</t>
    </r>
  </si>
  <si>
    <r>
      <rPr>
        <sz val="8"/>
        <color rgb="FF000000"/>
        <rFont val="Arial"/>
        <family val="2"/>
      </rPr>
      <t xml:space="preserve">Individual </t>
    </r>
  </si>
  <si>
    <r>
      <rPr>
        <sz val="8"/>
        <color rgb="FF000000"/>
        <rFont val="Arial"/>
        <family val="2"/>
      </rPr>
      <t xml:space="preserve">GDP growth, % </t>
    </r>
  </si>
  <si>
    <r>
      <rPr>
        <sz val="8"/>
        <color rgb="FF000000"/>
        <rFont val="Arial"/>
        <family val="2"/>
      </rPr>
      <t xml:space="preserve">Unemployment, % </t>
    </r>
  </si>
  <si>
    <r>
      <rPr>
        <sz val="8"/>
        <color rgb="FF000000"/>
        <rFont val="Arial"/>
        <family val="2"/>
      </rPr>
      <t>Gross</t>
    </r>
  </si>
  <si>
    <r>
      <rPr>
        <sz val="8"/>
        <color rgb="FF000000"/>
        <rFont val="Arial"/>
        <family val="2"/>
      </rPr>
      <t>Allowances</t>
    </r>
  </si>
  <si>
    <r>
      <rPr>
        <sz val="8"/>
        <color rgb="FF000000"/>
        <rFont val="Arial"/>
        <family val="2"/>
      </rPr>
      <t>Loans carrying amount</t>
    </r>
  </si>
  <si>
    <r>
      <rPr>
        <sz val="8"/>
        <color rgb="FF000000"/>
        <rFont val="Arial"/>
        <family val="2"/>
      </rPr>
      <t>Net loan</t>
    </r>
  </si>
  <si>
    <r>
      <rPr>
        <sz val="8"/>
        <color rgb="FF000000"/>
        <rFont val="Arial"/>
        <family val="2"/>
      </rPr>
      <t>Stage 1</t>
    </r>
  </si>
  <si>
    <r>
      <rPr>
        <sz val="8"/>
        <color rgb="FF000000"/>
        <rFont val="Arial"/>
        <family val="2"/>
      </rPr>
      <t>Stage 2</t>
    </r>
  </si>
  <si>
    <r>
      <rPr>
        <sz val="8"/>
        <color rgb="FF000000"/>
        <rFont val="Arial"/>
        <family val="2"/>
      </rPr>
      <t>Stage 3</t>
    </r>
  </si>
  <si>
    <r>
      <rPr>
        <sz val="8"/>
        <color rgb="FF000000"/>
        <rFont val="Arial"/>
        <family val="2"/>
      </rPr>
      <t>losses</t>
    </r>
    <r>
      <rPr>
        <vertAlign val="superscript"/>
        <sz val="8"/>
        <color rgb="FF000000"/>
        <rFont val="Arial"/>
        <family val="2"/>
      </rPr>
      <t>1</t>
    </r>
  </si>
  <si>
    <r>
      <rPr>
        <sz val="8"/>
        <color rgb="FF000000"/>
        <rFont val="Arial"/>
        <family val="2"/>
      </rPr>
      <t>Financial institutions</t>
    </r>
  </si>
  <si>
    <r>
      <rPr>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</si>
  <si>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</si>
  <si>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</si>
  <si>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</si>
  <si>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</si>
  <si>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</si>
  <si>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</si>
  <si>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</si>
  <si>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</si>
  <si>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</si>
  <si>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</si>
  <si>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</si>
  <si>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</si>
  <si>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</si>
  <si>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</si>
  <si>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</si>
  <si>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</si>
  <si>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Accommodation and leisure</t>
    </r>
  </si>
  <si>
    <r>
      <rPr>
        <sz val="8"/>
        <color rgb="FF000000"/>
        <rFont val="Arial"/>
        <family val="2"/>
      </rPr>
      <t xml:space="preserve">     Telecommunication services</t>
    </r>
  </si>
  <si>
    <r>
      <rPr>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</si>
  <si>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</si>
  <si>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</si>
  <si>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</si>
  <si>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</si>
  <si>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</si>
  <si>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</si>
  <si>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</si>
  <si>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</si>
  <si>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</si>
  <si>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</si>
  <si>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</si>
  <si>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</si>
  <si>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</si>
  <si>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</si>
  <si>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</si>
  <si>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sz val="8"/>
        <color rgb="FF000000"/>
        <rFont val="Arial"/>
        <family val="2"/>
      </rPr>
      <t>Real estate</t>
    </r>
  </si>
  <si>
    <r>
      <rPr>
        <sz val="8"/>
        <color rgb="FF000000"/>
        <rFont val="Arial"/>
        <family val="2"/>
      </rPr>
      <t>Other industries and reimbursement rights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</si>
  <si>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</si>
  <si>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</si>
  <si>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</si>
  <si>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</si>
  <si>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</si>
  <si>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</si>
  <si>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Lending to the public</t>
    </r>
  </si>
  <si>
    <t>Loans carrying amount to the public, broken down by sector - 7 years</t>
  </si>
  <si>
    <t>Loans, carrying amount</t>
  </si>
  <si>
    <t>Impairment rate: Impaired loans (Stage 3) before allowances divided by total loans before allowances. Covering items measured at amortised cost and fair value.</t>
  </si>
  <si>
    <t>Coverage ratio: Allowances for impaired loans (stage 3) divided by impaired loans (stage 3) before allowances. Covering items measured at amortised cost.</t>
  </si>
  <si>
    <t xml:space="preserve">Loans, carrying amount </t>
  </si>
  <si>
    <t>Allowances for individually assessed impaired loans</t>
  </si>
  <si>
    <t>Profit inclusion</t>
  </si>
  <si>
    <t>Including profit</t>
  </si>
  <si>
    <t>Excluding profit</t>
  </si>
  <si>
    <t>11 Jan - 3 Feb 2021</t>
  </si>
  <si>
    <t>4 February 2021</t>
  </si>
  <si>
    <t>Fourth Quarter and Full Year Report 2020</t>
  </si>
  <si>
    <t>9 Apr - 28 Apr 2021</t>
  </si>
  <si>
    <t>First Quarter Report 2021</t>
  </si>
  <si>
    <t>Second Quarter Report 2021</t>
  </si>
  <si>
    <t>7 Jul - 20 Jul 2021</t>
  </si>
  <si>
    <t>21 July 2021</t>
  </si>
  <si>
    <t>7 Oct - 20 Oct 2021</t>
  </si>
  <si>
    <t>Third Quarter Report 2021</t>
  </si>
  <si>
    <t>21 October 2021</t>
  </si>
  <si>
    <t>A+***</t>
  </si>
  <si>
    <t>***Positive outlook</t>
  </si>
  <si>
    <t>End of Q3 2020</t>
  </si>
  <si>
    <t>Q3/20</t>
  </si>
  <si>
    <t>Nordea Eiendomskredit cover pool (Norway)</t>
  </si>
  <si>
    <t>Nordea Bank Finland cover pool</t>
  </si>
  <si>
    <t>Private consumption development index, quarterly 2007-2020 Q2</t>
  </si>
  <si>
    <t>Nordic households credit development index, monthly Jan 2007-Aug 2020</t>
  </si>
  <si>
    <t>Nordic house price development index, monthly Jan 2007-Aug 2020</t>
  </si>
  <si>
    <t>Nordic GDP index, quarterly 2007-2020 Q2</t>
  </si>
  <si>
    <t>Source: Nordea Markets, Economic Outlook Q3 2020</t>
  </si>
  <si>
    <t>7.0</t>
  </si>
  <si>
    <t>4.1</t>
  </si>
  <si>
    <t>4.9</t>
  </si>
  <si>
    <t>5.1</t>
  </si>
  <si>
    <t>-4.3</t>
  </si>
  <si>
    <t>1.5</t>
  </si>
  <si>
    <t>2.1</t>
  </si>
  <si>
    <t>-4.8</t>
  </si>
  <si>
    <t>0.9</t>
  </si>
  <si>
    <t>2.5</t>
  </si>
  <si>
    <t>4.5</t>
  </si>
  <si>
    <t>-3.7</t>
  </si>
  <si>
    <t>0.6</t>
  </si>
  <si>
    <t>3.0</t>
  </si>
  <si>
    <t>0.4</t>
  </si>
  <si>
    <t>-3.5</t>
  </si>
  <si>
    <t>2022E</t>
  </si>
  <si>
    <t>Europe public finances, 2021 Estimate</t>
  </si>
  <si>
    <t>Percent end Q3</t>
  </si>
  <si>
    <t>YtD Sep</t>
  </si>
  <si>
    <t>3Q20/2Q20</t>
  </si>
  <si>
    <r>
      <t>Change in Net interest income</t>
    </r>
    <r>
      <rPr>
        <b/>
        <sz val="8"/>
        <color theme="3"/>
        <rFont val="Arial"/>
        <family val="2"/>
      </rPr>
      <t xml:space="preserve"> (EURm)</t>
    </r>
  </si>
  <si>
    <t>*Calculated in accordance with article 500b of regulation (EU) 575/2013 of the European Parliament and of the Council (CRR) and decision (EU) 2020/1306 of the European  Central Bank of 16 September 2020 (early implementation of CRR 2)</t>
  </si>
  <si>
    <t>Leverage ratio excluding central bank exposures*, excluding profit, percentage</t>
  </si>
  <si>
    <t>Leverage ratio excluding central bank exposures*, including profit, percentage</t>
  </si>
  <si>
    <t>Retail mortgages</t>
  </si>
  <si>
    <t>Leverage ratio excluding central bank exposures*, percentage</t>
  </si>
  <si>
    <t>Pillar 2</t>
  </si>
  <si>
    <t>Q3 2020</t>
  </si>
  <si>
    <t>For Nordea Eiendomskreditt AS combined LCR, as specified by Delegated Act, was 732% and NOK LCR 732%.</t>
  </si>
  <si>
    <t>Chg Q3/Q3</t>
  </si>
  <si>
    <t>For Own Funds excluding profit, see table Own Funds excluding profit</t>
  </si>
  <si>
    <t>Corporate - Personal Banking &amp; Business Banking</t>
  </si>
  <si>
    <t>End Q3/2019</t>
  </si>
  <si>
    <t>End Q3/2020</t>
  </si>
  <si>
    <t>Including Q2 and Q1 profit, excluding Q3 profit (pending application)</t>
  </si>
  <si>
    <r>
      <rPr>
        <vertAlign val="superscript"/>
        <sz val="7"/>
        <rFont val="Arial"/>
        <family val="2"/>
      </rPr>
      <t>1</t>
    </r>
    <r>
      <rPr>
        <sz val="7"/>
        <rFont val="Arial"/>
        <family val="2"/>
      </rPr>
      <t xml:space="preserve"> Including Q2 and Q1 profit, excluding Q3 profit (pending application).</t>
    </r>
  </si>
  <si>
    <t>Q3/20¹</t>
  </si>
  <si>
    <t>Tier 1 capital,  EURm</t>
  </si>
  <si>
    <t>Q320</t>
  </si>
  <si>
    <r>
      <rPr>
        <sz val="7"/>
        <color rgb="FF000000"/>
        <rFont val="Arial"/>
        <family val="2"/>
      </rPr>
      <t>8</t>
    </r>
    <r>
      <rPr>
        <vertAlign val="superscript"/>
        <sz val="7"/>
        <color rgb="FF000000"/>
        <rFont val="Arial"/>
        <family val="2"/>
      </rPr>
      <t>1</t>
    </r>
  </si>
  <si>
    <t>81%</t>
  </si>
  <si>
    <t>77%</t>
  </si>
  <si>
    <t>-29%</t>
  </si>
  <si>
    <t>-82%</t>
  </si>
  <si>
    <t>-84%</t>
  </si>
  <si>
    <t>-52%</t>
  </si>
  <si>
    <t>28%</t>
  </si>
  <si>
    <r>
      <rPr>
        <b/>
        <sz val="7"/>
        <color rgb="FF000000"/>
        <rFont val="Arial"/>
        <family val="2"/>
      </rPr>
      <t>Jan-Sep</t>
    </r>
  </si>
  <si>
    <r>
      <rPr>
        <b/>
        <sz val="7"/>
        <color rgb="FF000000"/>
        <rFont val="Arial"/>
        <family val="2"/>
      </rPr>
      <t>Group Functions</t>
    </r>
  </si>
  <si>
    <t>50%</t>
  </si>
  <si>
    <r>
      <rPr>
        <sz val="7"/>
        <color rgb="FF000000"/>
        <rFont val="Arial"/>
        <family val="2"/>
      </rPr>
      <t>14</t>
    </r>
    <r>
      <rPr>
        <vertAlign val="superscript"/>
        <sz val="7"/>
        <color rgb="FF000000"/>
        <rFont val="Arial"/>
        <family val="2"/>
      </rPr>
      <t>1</t>
    </r>
  </si>
  <si>
    <t>-99%</t>
  </si>
  <si>
    <t>29%</t>
  </si>
  <si>
    <t>-69%</t>
  </si>
  <si>
    <t>16%</t>
  </si>
  <si>
    <t>-39%</t>
  </si>
  <si>
    <r>
      <rPr>
        <b/>
        <sz val="7"/>
        <color rgb="FF000000"/>
        <rFont val="Arial"/>
        <family val="2"/>
      </rPr>
      <t>Q3</t>
    </r>
  </si>
  <si>
    <r>
      <rPr>
        <b/>
        <sz val="8"/>
        <color rgb="FF000000"/>
        <rFont val="Arial"/>
        <family val="2"/>
      </rPr>
      <t>Q3/Q2</t>
    </r>
  </si>
  <si>
    <r>
      <rPr>
        <b/>
        <sz val="8"/>
        <color rgb="FF000000"/>
        <rFont val="Arial"/>
        <family val="2"/>
      </rPr>
      <t>Q3/Q3</t>
    </r>
  </si>
  <si>
    <r>
      <rPr>
        <b/>
        <sz val="8"/>
        <color rgb="FF000000"/>
        <rFont val="Arial"/>
        <family val="2"/>
      </rPr>
      <t>Q320</t>
    </r>
  </si>
  <si>
    <t>-67%</t>
  </si>
  <si>
    <r>
      <rPr>
        <b/>
        <sz val="10"/>
        <color rgb="FF2F75B5"/>
        <rFont val="Arial"/>
        <family val="2"/>
      </rPr>
      <t>Personal Banking - Financial highlights</t>
    </r>
  </si>
  <si>
    <t>40%</t>
  </si>
  <si>
    <t>37%</t>
  </si>
  <si>
    <t>67%</t>
  </si>
  <si>
    <r>
      <rPr>
        <b/>
        <sz val="10"/>
        <color rgb="FF2F75B5"/>
        <rFont val="Arial"/>
        <family val="2"/>
      </rPr>
      <t>Business Banking - Financial highlights</t>
    </r>
  </si>
  <si>
    <t>31%</t>
  </si>
  <si>
    <r>
      <rPr>
        <b/>
        <sz val="7"/>
        <color rgb="FF2F75B5"/>
        <rFont val="Arial"/>
        <family val="2"/>
      </rPr>
      <t>Personal Banking, Business Banking and Large Corporates &amp; Institutions.</t>
    </r>
  </si>
  <si>
    <r>
      <rPr>
        <b/>
        <sz val="10"/>
        <color rgb="FF2F75B5"/>
        <rFont val="Arial"/>
        <family val="2"/>
      </rPr>
      <t>Nordea Finance - Financial highlights</t>
    </r>
  </si>
  <si>
    <t>51%</t>
  </si>
  <si>
    <t>54%</t>
  </si>
  <si>
    <t>80%</t>
  </si>
  <si>
    <t>55%</t>
  </si>
  <si>
    <t>78%</t>
  </si>
  <si>
    <r>
      <rPr>
        <b/>
        <sz val="10"/>
        <color rgb="FF2F75B5"/>
        <rFont val="Arial"/>
        <family val="2"/>
      </rPr>
      <t>Large Corporates &amp; Institutions - Financial highlights</t>
    </r>
  </si>
  <si>
    <t>38%</t>
  </si>
  <si>
    <t>22%</t>
  </si>
  <si>
    <r>
      <rPr>
        <b/>
        <sz val="10"/>
        <color rgb="FF2F75B5"/>
        <rFont val="Arial"/>
        <family val="2"/>
      </rPr>
      <t>Asset &amp; Wealth Management - Financial highlights</t>
    </r>
  </si>
  <si>
    <r>
      <rPr>
        <b/>
        <sz val="10"/>
        <color rgb="FF2F75B5"/>
        <rFont val="Arial"/>
        <family val="2"/>
      </rPr>
      <t>Asset Management - Financial highlights</t>
    </r>
  </si>
  <si>
    <t>33%</t>
  </si>
  <si>
    <r>
      <rPr>
        <b/>
        <sz val="10"/>
        <color rgb="FF2F75B5"/>
        <rFont val="Arial"/>
        <family val="2"/>
      </rPr>
      <t>Asset &amp; Wealth Management Other - Financial highlights</t>
    </r>
  </si>
  <si>
    <r>
      <rPr>
        <b/>
        <sz val="10"/>
        <color rgb="FF2F75B5"/>
        <rFont val="Arial"/>
        <family val="2"/>
      </rPr>
      <t>Wealth Management - Financial highlights</t>
    </r>
  </si>
  <si>
    <t>45%</t>
  </si>
  <si>
    <t>68%</t>
  </si>
  <si>
    <r>
      <rPr>
        <b/>
        <sz val="10"/>
        <color rgb="FF2F75B5"/>
        <rFont val="Arial"/>
        <family val="2"/>
      </rPr>
      <t>Life &amp; Pensions - Financial highlights</t>
    </r>
  </si>
  <si>
    <t>170%</t>
  </si>
  <si>
    <t>195%</t>
  </si>
  <si>
    <t>211%</t>
  </si>
  <si>
    <t>166%</t>
  </si>
  <si>
    <t>199%</t>
  </si>
  <si>
    <t>185%</t>
  </si>
  <si>
    <t>171%</t>
  </si>
  <si>
    <t>192%</t>
  </si>
  <si>
    <t>220%</t>
  </si>
  <si>
    <t>160%</t>
  </si>
  <si>
    <t>180%</t>
  </si>
  <si>
    <t>197%</t>
  </si>
  <si>
    <t>209%</t>
  </si>
  <si>
    <t>183%</t>
  </si>
  <si>
    <r>
      <rPr>
        <b/>
        <sz val="10"/>
        <color rgb="FF2F75B5"/>
        <rFont val="Arial"/>
        <family val="2"/>
      </rPr>
      <t>Life &amp; Pensions - Solvency sensitivity as of September 30, 2020</t>
    </r>
  </si>
  <si>
    <r>
      <rPr>
        <b/>
        <sz val="10"/>
        <color rgb="FF2F75B5"/>
        <rFont val="Arial"/>
        <family val="2"/>
      </rPr>
      <t>Life &amp; Pensions - Solvency position as of September 30, 2020</t>
    </r>
  </si>
  <si>
    <r>
      <rPr>
        <b/>
        <sz val="8"/>
        <color rgb="FF000000"/>
        <rFont val="Arial"/>
        <family val="2"/>
      </rPr>
      <t>Q3/20</t>
    </r>
  </si>
  <si>
    <r>
      <rPr>
        <b/>
        <sz val="10"/>
        <color rgb="FF2F75B5"/>
        <rFont val="Arial"/>
        <family val="2"/>
      </rPr>
      <t>Group Functions</t>
    </r>
  </si>
  <si>
    <t xml:space="preserve"> - Group Functions</t>
  </si>
  <si>
    <r>
      <t>Own Funds reported to ECB</t>
    </r>
    <r>
      <rPr>
        <b/>
        <vertAlign val="superscript"/>
        <sz val="10"/>
        <color theme="4" tint="-0.249977111117893"/>
        <rFont val="Arial"/>
        <family val="2"/>
      </rPr>
      <t>1</t>
    </r>
  </si>
  <si>
    <r>
      <rPr>
        <vertAlign val="superscript"/>
        <sz val="8"/>
        <color rgb="FF000000"/>
        <rFont val="Arial"/>
        <family val="2"/>
      </rPr>
      <t>1</t>
    </r>
    <r>
      <rPr>
        <sz val="8"/>
        <color rgb="FF000000"/>
        <rFont val="Arial"/>
        <family val="2"/>
      </rPr>
      <t xml:space="preserve"> The table shows net loan losses related to on- and off-balance sheet exposures full year 2019.</t>
    </r>
  </si>
  <si>
    <t xml:space="preserve">Total  </t>
  </si>
  <si>
    <r>
      <rPr>
        <b/>
        <sz val="8"/>
        <color indexed="8"/>
        <rFont val="Arial"/>
        <family val="2"/>
      </rPr>
      <t>0</t>
    </r>
  </si>
  <si>
    <t>Lending to central banks and credit institutions</t>
  </si>
  <si>
    <r>
      <rPr>
        <vertAlign val="superscript"/>
        <sz val="8"/>
        <color rgb="FF000000"/>
        <rFont val="Arial"/>
        <family val="2"/>
      </rPr>
      <t>1</t>
    </r>
    <r>
      <rPr>
        <sz val="8"/>
        <color rgb="FF000000"/>
        <rFont val="Arial"/>
        <family val="2"/>
      </rPr>
      <t xml:space="preserve"> The table shows net loan losses related to on- and off-balance sheet exposures YTD September 2020.</t>
    </r>
  </si>
  <si>
    <t>30 Sep 2020</t>
  </si>
  <si>
    <t>allowances/</t>
  </si>
  <si>
    <t>Scenarios and allowances/provisions</t>
  </si>
  <si>
    <r>
      <t>provisions</t>
    </r>
    <r>
      <rPr>
        <vertAlign val="superscript"/>
        <sz val="8"/>
        <color rgb="FF000000"/>
        <rFont val="Arial"/>
        <family val="2"/>
      </rPr>
      <t>1</t>
    </r>
  </si>
  <si>
    <t>30 Sep</t>
  </si>
  <si>
    <t>Balance as at 30 Sep 2019</t>
  </si>
  <si>
    <r>
      <rPr>
        <sz val="8"/>
        <color indexed="8"/>
        <rFont val="Arial"/>
        <family val="2"/>
      </rPr>
      <t>Changes due to update in the methodology for estimation (net)</t>
    </r>
  </si>
  <si>
    <t>Balance as at 30 Sep 2020</t>
  </si>
  <si>
    <r>
      <rPr>
        <sz val="7"/>
        <color indexed="8"/>
        <rFont val="Arial"/>
        <family val="2"/>
      </rPr>
      <t>-</t>
    </r>
  </si>
  <si>
    <t>30 Sep 2019</t>
  </si>
  <si>
    <r>
      <t>Economic capital</t>
    </r>
    <r>
      <rPr>
        <vertAlign val="superscript"/>
        <sz val="8"/>
        <color theme="1"/>
        <rFont val="Arial"/>
        <family val="2"/>
      </rPr>
      <t>2,5</t>
    </r>
    <r>
      <rPr>
        <sz val="8"/>
        <color theme="1"/>
        <rFont val="Arial"/>
        <family val="2"/>
      </rPr>
      <t xml:space="preserve">, EURbn </t>
    </r>
  </si>
  <si>
    <r>
      <t>Loan loss ratio, incl. FV loans, excl. non-recurring items</t>
    </r>
    <r>
      <rPr>
        <vertAlign val="superscript"/>
        <sz val="8"/>
        <rFont val="Arial"/>
        <family val="2"/>
      </rPr>
      <t>1,3</t>
    </r>
  </si>
  <si>
    <t>YTD 2020</t>
  </si>
  <si>
    <t>Investment properties</t>
  </si>
  <si>
    <t>Investments in associated undertakings and joint ventures</t>
  </si>
  <si>
    <t>AA**</t>
  </si>
  <si>
    <t>BBB+**</t>
  </si>
  <si>
    <t>DBRS****</t>
  </si>
  <si>
    <t>AA (low)**</t>
  </si>
  <si>
    <t>****Unsolicited rating</t>
  </si>
  <si>
    <t>Ian Smith, Group CFO, as of 24 October 2020</t>
  </si>
  <si>
    <t>ian.smith@nordea.com</t>
  </si>
  <si>
    <t>Mark Kandborg, Acting Group CFO, until 23 October, and Group Treasurer</t>
  </si>
  <si>
    <t>* Including securities lending from Q1 2018 and onwards</t>
  </si>
  <si>
    <t>Q1/18*</t>
  </si>
  <si>
    <t>Loans related to respectively Russia (EUR 889m) and the Baltics (EUR 742m), legally booked in Sweden are moved from Sweden to Russia and outside Nordics.</t>
  </si>
  <si>
    <t>Loans carrying amount to the public, by country, sector and industry, Q2 2020</t>
  </si>
  <si>
    <t>Loans related to respectively Russia (EUR 811m) and the Baltics (EUR 600m), legally booked in Sweden are moved from Sweden to Russia and outside Nordics.</t>
  </si>
  <si>
    <t>Loans carrying amount to the public, by country, sector and industry, Q3 2020</t>
  </si>
  <si>
    <t>Net loan loss ratio: Net loan losses (annualised), divided by quarterly closing balance of loans carrying amount to the public (lending). Covering items measured at amortised cost and fair value.</t>
  </si>
  <si>
    <t>Coverage ratio  %</t>
  </si>
  <si>
    <t>Impairment rate, gross bps</t>
  </si>
  <si>
    <t>Net loan loss ratio, bps</t>
  </si>
  <si>
    <t>Loans carrying amount and impairment to the public, by sector and industry, Q2 2020</t>
  </si>
  <si>
    <t>Loans carrying amount and impairment to the public, by sector and industry, Q3 2020</t>
  </si>
  <si>
    <t xml:space="preserve">NetlLoan loss ratio including fair value loans, basis points </t>
  </si>
  <si>
    <t>Large Corporates &amp; Institutions total</t>
  </si>
  <si>
    <t>Business Banking total</t>
  </si>
  <si>
    <t>Personal Banking total</t>
  </si>
  <si>
    <t xml:space="preserve"> Coverage ratio  %</t>
  </si>
  <si>
    <t xml:space="preserve"> Impairment rate, gross, bps</t>
  </si>
  <si>
    <t>Loans carrying amount and impairment to the public, by business area, Q3 2020</t>
  </si>
  <si>
    <t xml:space="preserve">According to organisation as of 30 June 2020 </t>
  </si>
  <si>
    <t>Loans carrying amount and impairment to the public, by business area, Q2 2020</t>
  </si>
  <si>
    <t>Oil services</t>
  </si>
  <si>
    <t>Floating production</t>
  </si>
  <si>
    <t>Supply vessels</t>
  </si>
  <si>
    <t>Drilling rigs</t>
  </si>
  <si>
    <t>Other shipping</t>
  </si>
  <si>
    <t>Car carriers</t>
  </si>
  <si>
    <t>Container ships</t>
  </si>
  <si>
    <t>RoRo vessels</t>
  </si>
  <si>
    <t>Gas tankers</t>
  </si>
  <si>
    <t>Dry cargo</t>
  </si>
  <si>
    <t>Shipping, offshore and oil services - loan portfolio</t>
  </si>
  <si>
    <t>Impaired loans (stage 3), by country, sector and industry, Q2 2020</t>
  </si>
  <si>
    <t>Impaired loans (stage 3), by country, sector and industry, Q3 2020</t>
  </si>
  <si>
    <t>Net loan losses quarterly, Q1 2014 - Q3 2020</t>
  </si>
  <si>
    <t>Impaired loans on balance and total allowances (9 quarters) amortised cost</t>
  </si>
  <si>
    <t xml:space="preserve">Q3/20 </t>
  </si>
  <si>
    <t>Allowances for individually assessed loans (stage 3)</t>
  </si>
  <si>
    <t>Allowances for collectively assessed loans (stages 1&amp;2)</t>
  </si>
  <si>
    <t>Past due carrying amount amortised cost and fair value to the public in Stage 1, 2 and 3, Q3 2020</t>
  </si>
  <si>
    <t>Household customers</t>
  </si>
  <si>
    <t>Past due carrying amount amortised cost and fair value to the public in Stage 1, 2 and 3, Q2 2020</t>
  </si>
  <si>
    <r>
      <rPr>
        <vertAlign val="superscript"/>
        <sz val="7"/>
        <rFont val="Arial"/>
        <family val="2"/>
      </rPr>
      <t>1</t>
    </r>
    <r>
      <rPr>
        <sz val="7"/>
        <rFont val="Arial"/>
        <family val="2"/>
      </rPr>
      <t xml:space="preserve"> Other items, net' based on profit inclusion</t>
    </r>
  </si>
  <si>
    <r>
      <rPr>
        <vertAlign val="superscript"/>
        <sz val="7"/>
        <rFont val="Arial"/>
        <family val="2"/>
      </rPr>
      <t>1</t>
    </r>
    <r>
      <rPr>
        <sz val="7"/>
        <rFont val="Arial"/>
        <family val="2"/>
      </rPr>
      <t>This table describes in text how profit has been included in the regulatory reporting of Own Funds to ECB for the relevant reporting periods</t>
    </r>
  </si>
  <si>
    <t>Nordic policy rates, 2005-2021E</t>
  </si>
  <si>
    <t>Nordic unemplyment rates, 2007-2022E</t>
  </si>
  <si>
    <t>Financial calendar 2021</t>
  </si>
  <si>
    <t>Outstanding volume of short-term funding EUR 30.9bn</t>
  </si>
  <si>
    <t>Cost to income ratio, %</t>
  </si>
  <si>
    <r>
      <rPr>
        <sz val="8"/>
        <color rgb="FF000000"/>
        <rFont val="Arial"/>
        <family val="2"/>
      </rPr>
      <t>Cost to income ratio</t>
    </r>
    <r>
      <rPr>
        <vertAlign val="superscript"/>
        <sz val="8"/>
        <color rgb="FF000000"/>
        <rFont val="Arial"/>
        <family val="2"/>
      </rPr>
      <t>1</t>
    </r>
    <r>
      <rPr>
        <sz val="8"/>
        <color rgb="FF000000"/>
        <rFont val="Arial"/>
        <family val="2"/>
      </rPr>
      <t>, %</t>
    </r>
  </si>
  <si>
    <t>Return on capital at risk, %</t>
  </si>
  <si>
    <r>
      <t>Return on capital at risk</t>
    </r>
    <r>
      <rPr>
        <vertAlign val="superscript"/>
        <sz val="8"/>
        <color theme="1"/>
        <rFont val="Arial"/>
        <family val="2"/>
      </rPr>
      <t>1</t>
    </r>
    <r>
      <rPr>
        <sz val="8"/>
        <color theme="1"/>
        <rFont val="Arial"/>
        <family val="2"/>
      </rPr>
      <t>, %</t>
    </r>
  </si>
  <si>
    <r>
      <t>Cost-to-income ratio, %  - excl. non-recurring items</t>
    </r>
    <r>
      <rPr>
        <vertAlign val="superscript"/>
        <sz val="8"/>
        <color theme="1"/>
        <rFont val="Arial"/>
        <family val="2"/>
      </rPr>
      <t>1</t>
    </r>
  </si>
  <si>
    <t>Cost-to-income ratio, % - excl non-recurring items¹</t>
  </si>
  <si>
    <t>Cost-to-income ratio, %</t>
  </si>
  <si>
    <r>
      <t>Return on capital at risk</t>
    </r>
    <r>
      <rPr>
        <vertAlign val="superscript"/>
        <sz val="8"/>
        <color theme="1"/>
        <rFont val="Arial"/>
        <family val="2"/>
      </rPr>
      <t>1,5</t>
    </r>
    <r>
      <rPr>
        <sz val="8"/>
        <color theme="1"/>
        <rFont val="Arial"/>
        <family val="2"/>
      </rPr>
      <t xml:space="preserve">, % </t>
    </r>
  </si>
  <si>
    <r>
      <rPr>
        <vertAlign val="superscript"/>
        <sz val="7"/>
        <color rgb="FF000000"/>
        <rFont val="Arial"/>
        <family val="2"/>
      </rPr>
      <t>5</t>
    </r>
    <r>
      <rPr>
        <sz val="7"/>
        <color rgb="FF000000"/>
        <rFont val="Arial"/>
        <family val="2"/>
      </rPr>
      <t xml:space="preserve"> Return on capital at risk restated Q4 2015 due to changed definition.</t>
    </r>
  </si>
  <si>
    <r>
      <t>Return on capital at risk</t>
    </r>
    <r>
      <rPr>
        <vertAlign val="superscript"/>
        <sz val="8"/>
        <color theme="1"/>
        <rFont val="Arial"/>
        <family val="2"/>
      </rPr>
      <t>1</t>
    </r>
    <r>
      <rPr>
        <sz val="8"/>
        <color theme="1"/>
        <rFont val="Arial"/>
        <family val="2"/>
      </rPr>
      <t xml:space="preserve">, % </t>
    </r>
  </si>
  <si>
    <t>Negative amounts are net reversals</t>
  </si>
  <si>
    <t>Net loan losses*</t>
  </si>
  <si>
    <t>Net loan loss ratio*, bps</t>
  </si>
  <si>
    <t>* Negative amounts are net reversals</t>
  </si>
  <si>
    <t>Flow</t>
  </si>
  <si>
    <t xml:space="preserve">Net flow and Assets under Management </t>
  </si>
  <si>
    <t>Net flow</t>
  </si>
  <si>
    <r>
      <t>Loan loss ratio, including fair value mortgage loans, bp</t>
    </r>
    <r>
      <rPr>
        <vertAlign val="superscript"/>
        <sz val="8"/>
        <rFont val="Arial"/>
        <family val="2"/>
      </rPr>
      <t>3</t>
    </r>
  </si>
  <si>
    <t>For more detailed information regarding ratios and key figures definied as alternative performance measures, see http://www.nordea.com/en/investor-relations/.</t>
  </si>
  <si>
    <t>Deposit products</t>
  </si>
  <si>
    <t>Lending products</t>
  </si>
  <si>
    <t>Loans measured at amortised cost, not impaired (stages 1 and 2)</t>
  </si>
  <si>
    <t>Allowances for collectively assessed impaired loans (stages 1 and 2)</t>
  </si>
  <si>
    <t>Total allowance rate (stages 1, 2 and 3), basis points</t>
  </si>
  <si>
    <t>Allowances in relation to loans in stages 1 and 2, basis points</t>
  </si>
  <si>
    <t xml:space="preserve">Forbearance refers to eased terms or restructuring of credit terms and conditions due to the borrower experiencing financial difficulties. The intention of granting forbearance for a limited period of time is to ensure full repayment of the outstanding debt. Examples of eased terms are changes in amortisation profile, repayment schedule, customer margin or eased financial covenants. Forbearance is undertaken on an individual basis, according to internal guidelines, and followed by impairment testing. Forborne exposures can be performing or non-performing. Loan loss provisions are recognised if necessary. Customers with forbearance measures are transferred to stage 2, unless already identified as credit impaired (stage 3). On 13 March 2020, Nordea announced that it would offer COVID-19 instalment-free periods to household and business customers in all Nordic countries who were in need of one due to the COVID-19 situation. The COVID-19 instalment-free periods were generally granted to customers experiencing only short-term liquidity issues due to COVID-19 and were offered only to SMEs and household customers, though not for consumer lending. Nordea did not register COVID-19 instalment-free periods as forbearance, and consequently did not automatically transfer the exposures to stage 2, due to the temporary nature of the instalment-free periods and as interest continued to accrue.  On 1 October 2020 Nordea ended all temporary amendments to the credit risk framework and returned to the normal forbearance registration procedures, while still continuing to support customers through the crisis.The carrying amount of loans where Nordea had granted COVID-19 related instalment-free periods at the end of the third quarter of 2020 amounted to EUR 18.5bn, of which 90.9% were classified as stage 1, 8.5% as stage 2 and 0.6% as stage 3 (EUR 16.3bn, of which 92.8% were classified as stage 1, 6.9% as stage 2 and 0.3% as stage 3, at the end of June 2020). </t>
  </si>
  <si>
    <t>The provisions are sensitive to rating migration even if staging triggers are not reached. The table below shows the impact on provisions from a one-notch downgrade on all exposures in the bank. It includes both the impact of the higher risk for all exposures as well as the impact of transferring exposures that reach the trigger from stage 1 to stage 2. It also includes the impact from the exposures with one rating grade above default becoming default, which is estimated at EUR 150m (EUR 141m at year-end 2019). This figure is based on calculations with the statistical model rather than individual estimates as would be the case in reality for material defaulted loans.</t>
  </si>
  <si>
    <t xml:space="preserve">Forward-looking information is used both for assessing significant increases in credit risk and the calculation of expected credit losses. Nordea uses three macroeconomic scenarios: a baseline scenario, a favourable scenario and an adverse scenario . For the third quarter of 2020, the scenarios have been weighted into the final expected credit losses (ECL) using baseline 50%, adverse 45% and favourable 5% (baseline 60%, adverse 20% and favourable 20% at year-end 2019). The weight on the adverse scenario was increased in the third quarter of 2020 to give more weight to the downside risks surrounding the expiry of customer support measures as well as the course of the pandemic. The baseline scenario was still maintained as the most probable one. The macroeconomic scenarios are provided by Group Risk and Compliance (GRC) in Nordea, based on the Oxford Economics Model. The forecast is a combination of modelling and expert judgement, subject to thorough checks and quality control processes. The model has been built to give a good description of the historical relationships between economic variables and to capture the key linkages between those variables. The forecast period in the model is ten years, and for periods beyond, a long-term average is used in the ECL calculations. </t>
  </si>
  <si>
    <t>The macroeconomic scenarios reflect Nordea’s view of how the COVID-19 virus and lockdowns will potentially impact the economic outlook. The scenarios also reflect the macroeconomic effects of government and central bank support measures. When developing the scenarios, Nordea took into account projections from Nordic governments and central banks, Nordea Research and the ECB’s macroeconomic forecasts for the euro area.  During the third quarter of 2020 there was a significant recovery of activity in the relevant economies following an unprecedented downturn in the spring driven by the COVID-19 pandemic and lockdowns. However, international organisations predict that the remaining global recovery will be slow. In the Nordics, economic activity is expected to continue to pick up, but growth will be slow, partly due to sluggish global demand and because a further reopening of society has recently been put on hold or even reversed owing to rising infection rates. Unemployment is expected to remain elevated for an extended period of time and the number of business insolvencies is likely to increase. Going forward, the rise in unemployment is expected to weigh on housing markets. While the pandemic continues to dominate the risk outlook, a number of other risks have the potential to influence the economic outlook. The US-China trade war is threatening to escalate, the US presidential election is drawing closer and post-Brexit trade negotiation deadlines are looming.</t>
  </si>
  <si>
    <t xml:space="preserve">The adjustments to model-based provisions amount to EUR 669m, including management judgements amounting to EUR 650m and late corrections of EUR 19m. This management judgement covers projected loan losses not yet covered by the IFRS 9 model. The cyclical reserve amounted to EUR 440m at the end of the third quarter of 2020 (EUR 430m at the end of the second quarter of 2020) and identified issues in the IFRS 9 model to be later covered in model updates (structural reserve) amounted to EUR 210m (EUR 220m at the end of the second quarter of 2020). The cyclical reserve is supported by additional portfolio modelling, and triggered by the substantial uncertainty in the macroeconomic development, as well as the need to account for future rating downgrades potentially underestimated by the IFRS 9 model through the updated macroeconomic scenarios.The estimation of the cyclical reserve was largely unchanged in the third quarter of 2020 compared with the second quarter of 2020. One important source of information in the estimation of the cyclical reserve is the internal stress testing model, adjusted for the impact of government support schemes. For the retail portfolio, the most important public sector actions have been the various forms of labour market support schemes, which have significantly decreased the expected defaults and losses amongst households. Due to the wide scope of these schemes, Nordea decreased the modelled development of new defaults originally predicted by the internal stress testing models, leading to lower predicted loan losses. These models are based on historical observations and correlations. Thus, they are not capable of replicating the impact of the current government support schemes. </t>
  </si>
  <si>
    <t>With regard to the expected rating migration in the corporate portfolio, Nordea took into consideration the positive impact of the various government guarantee and support schemes, addressing primarily the liquidity shock caused by the lockdowns and quarantines. At the same time, additional negative rating migration was assumed for the industries affected by COVID-19. This was based on a widescale bottom-up review of large counterparties in the particularly sensitive industries (e.g. Retail trade, Accommodation and leisure, and Air transportation), and incorporated the main findings into the scenario projections. The stress test model-based scenario simulations were used to challenge the internal bottom-up loan loss forecasts by the business areas, which helped Nordea to ensure that the loan loss projections were sufficiently conservative. The cyclical reserve decided on by management aims to adjust the outcome in the IFRS 9 models so that it comprises the range of expected losses rather than the top range of the projections, and covers a substantial realisation of projected losses in the fourth quarter of 2020.</t>
  </si>
  <si>
    <r>
      <rPr>
        <sz val="8"/>
        <color rgb="FF000000"/>
        <rFont val="Arial"/>
        <family val="2"/>
      </rPr>
      <t>Baseline scenario</t>
    </r>
  </si>
  <si>
    <t>Model-based</t>
  </si>
  <si>
    <t>model-based</t>
  </si>
  <si>
    <t>Baseline scenario</t>
  </si>
  <si>
    <r>
      <rPr>
        <vertAlign val="superscript"/>
        <sz val="8"/>
        <color rgb="FF000000"/>
        <rFont val="Arial"/>
        <family val="2"/>
      </rPr>
      <t>1</t>
    </r>
    <r>
      <rPr>
        <sz val="8"/>
        <color rgb="FF000000"/>
        <rFont val="Arial"/>
        <family val="2"/>
      </rPr>
      <t xml:space="preserve"> Includes management judgements of EUR 650m and late corrections to the model of EUR 19m.</t>
    </r>
  </si>
  <si>
    <r>
      <rPr>
        <sz val="8"/>
        <color rgb="FF000000"/>
        <rFont val="Arial"/>
        <family val="2"/>
      </rPr>
      <t>Life &amp; Pensions</t>
    </r>
    <r>
      <rPr>
        <sz val="8"/>
        <rFont val="Arial"/>
        <family val="2"/>
      </rPr>
      <t xml:space="preserve"> commissions</t>
    </r>
  </si>
  <si>
    <t>Corporate - Large Corporates &amp; Institutions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</si>
</sst>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3" formatCode="_-* #,##0.00_-;\-* #,##0.00_-;_-* &quot;-&quot;??_-;_-@_-"/>
    <numFmt numFmtId="164" formatCode="_-* #,##0.00\ _k_r_-;\-* #,##0.00\ _k_r_-;_-* &quot;-&quot;??\ _k_r_-;_-@_-"/>
    <numFmt numFmtId="165" formatCode="0.0%"/>
    <numFmt numFmtId="166" formatCode="#,##0.0"/>
    <numFmt numFmtId="167" formatCode="0.0"/>
    <numFmt numFmtId="168" formatCode="#,##0.000"/>
    <numFmt numFmtId="169" formatCode="#,##0.0000"/>
    <numFmt numFmtId="170" formatCode="_-* #,##0\ _k_r_-;\-* #,##0\ _k_r_-;_-* &quot;-&quot;??\ _k_r_-;_-@_-"/>
    <numFmt numFmtId="171" formatCode="#,##0_ ;\-#,##0\ "/>
    <numFmt numFmtId="172" formatCode="_(* #,##0.00_);_(* \(#,##0.00\);_(* &quot;-&quot;??_);_(@_)"/>
    <numFmt numFmtId="173" formatCode="_-* #,##0.0\ _k_r_-;\-* #,##0.0\ _k_r_-;_-* &quot;-&quot;??\ _k_r_-;_-@_-"/>
    <numFmt numFmtId="174" formatCode="#,##0.0_ ;\-#,##0.0\ "/>
    <numFmt numFmtId="175" formatCode="0.00000"/>
    <numFmt numFmtId="176" formatCode="_-* #,##0_-;\-* #,##0_-;_-* &quot;-&quot;??_-;_-@_-"/>
    <numFmt numFmtId="177" formatCode="_ * #,##0.00_ ;_ * \-#,##0.00_ ;_ * &quot;-&quot;??_ ;_ @_ "/>
    <numFmt numFmtId="178" formatCode="[$-809]dd\ mmmm\ yyyy;@"/>
    <numFmt numFmtId="179" formatCode="_(* #,##0.0_);_(* \(#,##0.0\);_(* &quot;-&quot;??_);_(@_)"/>
    <numFmt numFmtId="180" formatCode="##,##0;\ \-##,##0;\ ;@"/>
    <numFmt numFmtId="181" formatCode="dd/mm/yyyy;@"/>
    <numFmt numFmtId="182" formatCode="###,000"/>
  </numFmts>
  <fonts count="145">
    <font>
      <sz val="11"/>
      <color theme="1"/>
      <name val="Calibri"/>
      <family val="2"/>
      <scheme val="minor"/>
    </font>
    <font>
      <sz val="8"/>
      <color theme="1"/>
      <name val="Arial"/>
      <family val="2"/>
    </font>
    <font>
      <sz val="8"/>
      <color theme="1"/>
      <name val="Arial"/>
      <family val="2"/>
    </font>
    <font>
      <sz val="11"/>
      <color theme="1"/>
      <name val="Calibri"/>
      <family val="2"/>
      <scheme val="minor"/>
    </font>
    <font>
      <sz val="11"/>
      <color rgb="FFFF0000"/>
      <name val="Calibri"/>
      <family val="2"/>
      <scheme val="minor"/>
    </font>
    <font>
      <sz val="8"/>
      <color theme="1"/>
      <name val="Arial"/>
      <family val="2"/>
    </font>
    <font>
      <sz val="8"/>
      <name val="Arial"/>
      <family val="2"/>
    </font>
    <font>
      <b/>
      <sz val="9"/>
      <color theme="1"/>
      <name val="Arial"/>
      <family val="2"/>
    </font>
    <font>
      <sz val="9"/>
      <color theme="1"/>
      <name val="Arial"/>
      <family val="2"/>
    </font>
    <font>
      <b/>
      <sz val="8"/>
      <name val="Arial"/>
      <family val="2"/>
    </font>
    <font>
      <b/>
      <sz val="9"/>
      <name val="Arial"/>
      <family val="2"/>
    </font>
    <font>
      <sz val="8"/>
      <color rgb="FFFF0000"/>
      <name val="Arial"/>
      <family val="2"/>
    </font>
    <font>
      <sz val="10"/>
      <color theme="1"/>
      <name val="Arial"/>
      <family val="2"/>
    </font>
    <font>
      <b/>
      <sz val="10"/>
      <color theme="4" tint="-0.249977111117893"/>
      <name val="Arial"/>
      <family val="2"/>
    </font>
    <font>
      <b/>
      <sz val="10"/>
      <color theme="1"/>
      <name val="Arial"/>
      <family val="2"/>
    </font>
    <font>
      <b/>
      <sz val="10"/>
      <color theme="3"/>
      <name val="Arial"/>
      <family val="2"/>
    </font>
    <font>
      <b/>
      <sz val="9"/>
      <color theme="1" tint="4.9989318521683403E-2"/>
      <name val="Arial"/>
      <family val="2"/>
    </font>
    <font>
      <b/>
      <sz val="9"/>
      <color theme="4" tint="-0.249977111117893"/>
      <name val="Arial"/>
      <family val="2"/>
    </font>
    <font>
      <sz val="8"/>
      <color theme="0" tint="-0.499984740745262"/>
      <name val="Arial"/>
      <family val="2"/>
    </font>
    <font>
      <b/>
      <sz val="8"/>
      <color theme="1"/>
      <name val="Arial"/>
      <family val="2"/>
    </font>
    <font>
      <b/>
      <sz val="8"/>
      <color theme="1" tint="4.9989318521683403E-2"/>
      <name val="Arial"/>
      <family val="2"/>
    </font>
    <font>
      <b/>
      <sz val="28"/>
      <color theme="1"/>
      <name val="Arial"/>
      <family val="2"/>
    </font>
    <font>
      <sz val="6"/>
      <color theme="1"/>
      <name val="Arial"/>
      <family val="2"/>
    </font>
    <font>
      <sz val="6"/>
      <color rgb="FFFF0000"/>
      <name val="Arial"/>
      <family val="2"/>
    </font>
    <font>
      <sz val="10"/>
      <name val="Arial"/>
      <family val="2"/>
    </font>
    <font>
      <sz val="7"/>
      <color theme="1"/>
      <name val="Arial"/>
      <family val="2"/>
    </font>
    <font>
      <sz val="9"/>
      <name val="Calibri Light"/>
      <family val="2"/>
      <scheme val="major"/>
    </font>
    <font>
      <b/>
      <sz val="7"/>
      <name val="Arial"/>
      <family val="2"/>
    </font>
    <font>
      <sz val="10"/>
      <name val="Times New Roman"/>
      <family val="1"/>
    </font>
    <font>
      <b/>
      <sz val="7"/>
      <color theme="1"/>
      <name val="Arial"/>
      <family val="2"/>
    </font>
    <font>
      <sz val="7"/>
      <name val="Arial"/>
      <family val="2"/>
    </font>
    <font>
      <sz val="8"/>
      <color theme="1" tint="0.499984740745262"/>
      <name val="Arial"/>
      <family val="2"/>
    </font>
    <font>
      <vertAlign val="superscript"/>
      <sz val="8"/>
      <color theme="1" tint="0.499984740745262"/>
      <name val="Arial"/>
      <family val="2"/>
    </font>
    <font>
      <sz val="8"/>
      <color theme="1" tint="4.9989318521683403E-2"/>
      <name val="Arial"/>
      <family val="2"/>
    </font>
    <font>
      <sz val="7"/>
      <color rgb="FF000000"/>
      <name val="Arial"/>
      <family val="2"/>
    </font>
    <font>
      <vertAlign val="superscript"/>
      <sz val="7"/>
      <color rgb="FF000000"/>
      <name val="Arial"/>
      <family val="2"/>
    </font>
    <font>
      <b/>
      <sz val="8"/>
      <color theme="4" tint="-0.249977111117893"/>
      <name val="Arial"/>
      <family val="2"/>
    </font>
    <font>
      <vertAlign val="superscript"/>
      <sz val="8"/>
      <color theme="1"/>
      <name val="Arial"/>
      <family val="2"/>
    </font>
    <font>
      <vertAlign val="superscript"/>
      <sz val="8"/>
      <name val="Arial"/>
      <family val="2"/>
    </font>
    <font>
      <b/>
      <vertAlign val="superscript"/>
      <sz val="8"/>
      <color theme="1"/>
      <name val="Arial"/>
      <family val="2"/>
    </font>
    <font>
      <b/>
      <sz val="8"/>
      <color theme="4" tint="-0.499984740745262"/>
      <name val="Arial"/>
      <family val="2"/>
    </font>
    <font>
      <b/>
      <sz val="10"/>
      <name val="Arial"/>
      <family val="2"/>
    </font>
    <font>
      <sz val="8"/>
      <color theme="0"/>
      <name val="Arial"/>
      <family val="2"/>
    </font>
    <font>
      <sz val="8"/>
      <color theme="3"/>
      <name val="Arial"/>
      <family val="2"/>
    </font>
    <font>
      <b/>
      <sz val="8"/>
      <color theme="0"/>
      <name val="Arial"/>
      <family val="2"/>
    </font>
    <font>
      <b/>
      <sz val="8"/>
      <color theme="3"/>
      <name val="Arial"/>
      <family val="2"/>
    </font>
    <font>
      <sz val="10"/>
      <name val="Times New Roman"/>
      <family val="2"/>
    </font>
    <font>
      <sz val="8"/>
      <color rgb="FF000000"/>
      <name val="Arial"/>
      <family val="2"/>
    </font>
    <font>
      <vertAlign val="superscript"/>
      <sz val="8"/>
      <color rgb="FF000000"/>
      <name val="Arial"/>
      <family val="2"/>
    </font>
    <font>
      <b/>
      <sz val="8"/>
      <color rgb="FF000000"/>
      <name val="Arial"/>
      <family val="2"/>
    </font>
    <font>
      <sz val="9"/>
      <color rgb="FFFF0000"/>
      <name val="Arial"/>
      <family val="2"/>
    </font>
    <font>
      <sz val="9"/>
      <name val="Arial"/>
      <family val="2"/>
    </font>
    <font>
      <sz val="11"/>
      <color theme="1"/>
      <name val="Arial"/>
      <family val="2"/>
    </font>
    <font>
      <vertAlign val="superscript"/>
      <sz val="9"/>
      <name val="Arial"/>
      <family val="2"/>
    </font>
    <font>
      <sz val="8"/>
      <color theme="1"/>
      <name val="Calibri"/>
      <family val="2"/>
      <scheme val="minor"/>
    </font>
    <font>
      <b/>
      <sz val="9"/>
      <color theme="3"/>
      <name val="Arial"/>
      <family val="2"/>
    </font>
    <font>
      <sz val="8"/>
      <color rgb="FF00B050"/>
      <name val="Arial"/>
      <family val="2"/>
    </font>
    <font>
      <sz val="8"/>
      <color rgb="FF191919"/>
      <name val="Arial"/>
      <family val="2"/>
    </font>
    <font>
      <sz val="6"/>
      <color theme="1"/>
      <name val="Calibri"/>
      <family val="2"/>
      <scheme val="minor"/>
    </font>
    <font>
      <b/>
      <sz val="8"/>
      <color rgb="FFFF0000"/>
      <name val="Arial"/>
      <family val="2"/>
    </font>
    <font>
      <i/>
      <sz val="8"/>
      <color theme="1"/>
      <name val="Arial"/>
      <family val="2"/>
    </font>
    <font>
      <i/>
      <sz val="8"/>
      <name val="Arial"/>
      <family val="2"/>
    </font>
    <font>
      <b/>
      <sz val="10"/>
      <color rgb="FFFF0000"/>
      <name val="Arial"/>
      <family val="2"/>
    </font>
    <font>
      <sz val="11"/>
      <name val="Calibri"/>
      <family val="2"/>
      <scheme val="minor"/>
    </font>
    <font>
      <sz val="9"/>
      <color theme="1"/>
      <name val="Calibri"/>
      <family val="2"/>
    </font>
    <font>
      <vertAlign val="superscript"/>
      <sz val="7"/>
      <name val="Arial"/>
      <family val="2"/>
    </font>
    <font>
      <b/>
      <sz val="9"/>
      <color indexed="10"/>
      <name val="Arial"/>
      <family val="2"/>
    </font>
    <font>
      <sz val="9"/>
      <color indexed="10"/>
      <name val="Arial"/>
      <family val="2"/>
    </font>
    <font>
      <b/>
      <sz val="8"/>
      <name val="Calibri"/>
      <family val="2"/>
    </font>
    <font>
      <sz val="7"/>
      <color rgb="FFFF0000"/>
      <name val="Arial"/>
      <family val="2"/>
    </font>
    <font>
      <b/>
      <sz val="7"/>
      <color theme="1" tint="4.9989318521683403E-2"/>
      <name val="Arial"/>
      <family val="2"/>
    </font>
    <font>
      <vertAlign val="superscript"/>
      <sz val="7"/>
      <color theme="1"/>
      <name val="Arial"/>
      <family val="2"/>
    </font>
    <font>
      <b/>
      <sz val="8"/>
      <color theme="1" tint="0.14999847407452621"/>
      <name val="Arial"/>
      <family val="2"/>
    </font>
    <font>
      <sz val="7"/>
      <color theme="1"/>
      <name val="Calibri"/>
      <family val="2"/>
      <scheme val="minor"/>
    </font>
    <font>
      <b/>
      <sz val="20"/>
      <name val="Arial"/>
      <family val="2"/>
    </font>
    <font>
      <b/>
      <sz val="12"/>
      <name val="Arial"/>
      <family val="2"/>
    </font>
    <font>
      <sz val="7"/>
      <color theme="1" tint="4.9989318521683403E-2"/>
      <name val="Arial"/>
      <family val="2"/>
    </font>
    <font>
      <sz val="6"/>
      <color theme="0" tint="-0.499984740745262"/>
      <name val="Arial"/>
      <family val="2"/>
    </font>
    <font>
      <i/>
      <sz val="8"/>
      <color rgb="FF000000"/>
      <name val="Arial"/>
      <family val="2"/>
    </font>
    <font>
      <b/>
      <sz val="10"/>
      <color theme="1" tint="4.9989318521683403E-2"/>
      <name val="Arial"/>
      <family val="2"/>
    </font>
    <font>
      <u/>
      <sz val="10"/>
      <color indexed="18"/>
      <name val="Arial"/>
      <family val="2"/>
    </font>
    <font>
      <b/>
      <vertAlign val="superscript"/>
      <sz val="8"/>
      <name val="Arial"/>
      <family val="2"/>
    </font>
    <font>
      <b/>
      <vertAlign val="superscript"/>
      <sz val="8"/>
      <color theme="1" tint="4.9989318521683403E-2"/>
      <name val="Arial"/>
      <family val="2"/>
    </font>
    <font>
      <sz val="11"/>
      <color theme="1"/>
      <name val="Calibri"/>
      <family val="2"/>
    </font>
    <font>
      <b/>
      <i/>
      <sz val="7"/>
      <color theme="1"/>
      <name val="Arial"/>
      <family val="2"/>
    </font>
    <font>
      <i/>
      <sz val="7"/>
      <color theme="1"/>
      <name val="Arial"/>
      <family val="2"/>
    </font>
    <font>
      <b/>
      <sz val="11"/>
      <color theme="1"/>
      <name val="Arial"/>
      <family val="2"/>
    </font>
    <font>
      <b/>
      <sz val="10"/>
      <color rgb="FF0000A0"/>
      <name val="Arial"/>
      <family val="2"/>
    </font>
    <font>
      <sz val="11"/>
      <color theme="0" tint="-0.14999847407452621"/>
      <name val="Calibri"/>
      <family val="2"/>
      <scheme val="minor"/>
    </font>
    <font>
      <sz val="8"/>
      <name val="Calibri"/>
      <family val="2"/>
      <scheme val="minor"/>
    </font>
    <font>
      <sz val="9"/>
      <color rgb="FF000000"/>
      <name val="Arial"/>
      <family val="2"/>
    </font>
    <font>
      <b/>
      <sz val="11"/>
      <color theme="1"/>
      <name val="Calibri"/>
      <family val="2"/>
      <scheme val="minor"/>
    </font>
    <font>
      <sz val="11"/>
      <color rgb="FF000000"/>
      <name val="Calibri"/>
      <family val="2"/>
      <scheme val="minor"/>
    </font>
    <font>
      <b/>
      <sz val="11"/>
      <color rgb="FF000000"/>
      <name val="Calibri"/>
      <family val="2"/>
      <scheme val="minor"/>
    </font>
    <font>
      <i/>
      <sz val="8"/>
      <color theme="1"/>
      <name val="Calibri"/>
      <family val="2"/>
      <scheme val="minor"/>
    </font>
    <font>
      <sz val="11"/>
      <color theme="0" tint="-0.249977111117893"/>
      <name val="Calibri"/>
      <family val="2"/>
      <scheme val="minor"/>
    </font>
    <font>
      <b/>
      <vertAlign val="superscript"/>
      <sz val="8"/>
      <color rgb="FF000000"/>
      <name val="Arial"/>
      <family val="2"/>
    </font>
    <font>
      <b/>
      <sz val="10"/>
      <color rgb="FF2F75B5"/>
      <name val="Arial"/>
      <family val="2"/>
    </font>
    <font>
      <sz val="6.5"/>
      <name val="Arial"/>
      <family val="2"/>
    </font>
    <font>
      <b/>
      <vertAlign val="superscript"/>
      <sz val="10"/>
      <color theme="4" tint="-0.249977111117893"/>
      <name val="Arial"/>
      <family val="2"/>
    </font>
    <font>
      <vertAlign val="superscript"/>
      <sz val="8"/>
      <color theme="0" tint="-0.499984740745262"/>
      <name val="Arial"/>
      <family val="2"/>
    </font>
    <font>
      <vertAlign val="superscript"/>
      <sz val="8"/>
      <color rgb="FFFF0000"/>
      <name val="Arial"/>
      <family val="2"/>
    </font>
    <font>
      <sz val="8"/>
      <color theme="0" tint="-0.14999847407452621"/>
      <name val="Arial"/>
      <family val="2"/>
    </font>
    <font>
      <u/>
      <sz val="8"/>
      <name val="Arial"/>
      <family val="2"/>
    </font>
    <font>
      <b/>
      <sz val="7"/>
      <color rgb="FF2F75B5"/>
      <name val="Arial"/>
      <family val="2"/>
    </font>
    <font>
      <b/>
      <sz val="8"/>
      <color rgb="FF0000A0"/>
      <name val="Arial"/>
      <family val="2"/>
    </font>
    <font>
      <b/>
      <sz val="10"/>
      <name val="Calibri"/>
      <family val="2"/>
      <scheme val="minor"/>
    </font>
    <font>
      <sz val="6.5"/>
      <color rgb="FF000000"/>
      <name val="Arial"/>
      <family val="2"/>
    </font>
    <font>
      <sz val="11"/>
      <name val="Arial"/>
      <family val="2"/>
    </font>
    <font>
      <vertAlign val="superscript"/>
      <sz val="6.5"/>
      <color rgb="FF000000"/>
      <name val="Arial"/>
      <family val="2"/>
    </font>
    <font>
      <sz val="7.5"/>
      <name val="Arial"/>
      <family val="2"/>
    </font>
    <font>
      <sz val="9"/>
      <name val="Calibri"/>
      <family val="2"/>
      <scheme val="minor"/>
    </font>
    <font>
      <sz val="8"/>
      <color indexed="8"/>
      <name val="Arial"/>
      <family val="2"/>
    </font>
    <font>
      <sz val="48"/>
      <color rgb="FFFF0000"/>
      <name val="Calibri"/>
      <family val="2"/>
      <scheme val="minor"/>
    </font>
    <font>
      <vertAlign val="superscript"/>
      <sz val="6.5"/>
      <name val="Arial"/>
      <family val="2"/>
    </font>
    <font>
      <b/>
      <sz val="7"/>
      <color rgb="FF000000"/>
      <name val="Arial"/>
      <family val="2"/>
    </font>
    <font>
      <i/>
      <sz val="7"/>
      <name val="Arial"/>
      <family val="2"/>
    </font>
    <font>
      <i/>
      <sz val="7"/>
      <color rgb="FF000000"/>
      <name val="Arial"/>
      <family val="2"/>
    </font>
    <font>
      <sz val="7"/>
      <color rgb="FF191919"/>
      <name val="Arial"/>
      <family val="2"/>
    </font>
    <font>
      <b/>
      <i/>
      <sz val="7"/>
      <color rgb="FF0000A0"/>
      <name val="Arial"/>
      <family val="2"/>
    </font>
    <font>
      <b/>
      <sz val="7"/>
      <color rgb="FF0000A0"/>
      <name val="Arial"/>
      <family val="2"/>
    </font>
    <font>
      <b/>
      <i/>
      <sz val="7"/>
      <name val="Arial"/>
      <family val="2"/>
    </font>
    <font>
      <b/>
      <i/>
      <sz val="7"/>
      <color rgb="FF000000"/>
      <name val="Arial"/>
      <family val="2"/>
    </font>
    <font>
      <b/>
      <sz val="24"/>
      <color rgb="FF0000A0"/>
      <name val="Arial"/>
      <family val="2"/>
    </font>
    <font>
      <b/>
      <sz val="12"/>
      <color rgb="FF2F75B5"/>
      <name val="Arial"/>
      <family val="2"/>
    </font>
    <font>
      <sz val="8"/>
      <color theme="0" tint="-0.249977111117893"/>
      <name val="Arial"/>
      <family val="2"/>
    </font>
    <font>
      <u/>
      <sz val="11"/>
      <name val="Calibri"/>
      <family val="2"/>
      <scheme val="minor"/>
    </font>
    <font>
      <b/>
      <sz val="6"/>
      <name val="Arial"/>
      <family val="2"/>
    </font>
    <font>
      <sz val="6"/>
      <name val="Arial"/>
      <family val="2"/>
    </font>
    <font>
      <sz val="7"/>
      <name val="Nordea Sans Large"/>
      <family val="3"/>
    </font>
    <font>
      <vertAlign val="superscript"/>
      <sz val="11"/>
      <color theme="1"/>
      <name val="Calibri"/>
      <family val="2"/>
      <scheme val="minor"/>
    </font>
    <font>
      <b/>
      <sz val="11"/>
      <name val="Calibri"/>
      <family val="2"/>
      <scheme val="minor"/>
    </font>
    <font>
      <sz val="8"/>
      <color theme="4" tint="-0.249977111117893"/>
      <name val="Arial"/>
      <family val="2"/>
    </font>
    <font>
      <u/>
      <sz val="11"/>
      <color theme="1"/>
      <name val="Calibri"/>
      <family val="2"/>
      <scheme val="minor"/>
    </font>
    <font>
      <b/>
      <sz val="8"/>
      <color indexed="8"/>
      <name val="Arial"/>
      <family val="2"/>
    </font>
    <font>
      <sz val="7"/>
      <color indexed="8"/>
      <name val="Arial"/>
      <family val="2"/>
    </font>
    <font>
      <sz val="72"/>
      <color rgb="FFFF0000"/>
      <name val="Calibri"/>
      <family val="2"/>
      <scheme val="minor"/>
    </font>
    <font>
      <b/>
      <sz val="11"/>
      <name val="Arial"/>
      <family val="2"/>
    </font>
    <font>
      <sz val="11"/>
      <color theme="0" tint="-0.499984740745262"/>
      <name val="Arial"/>
      <family val="2"/>
    </font>
    <font>
      <sz val="8"/>
      <color rgb="FF1F497D"/>
      <name val="Verdana"/>
      <family val="2"/>
    </font>
    <font>
      <sz val="8"/>
      <name val="Verdana"/>
      <family val="2"/>
    </font>
    <font>
      <b/>
      <sz val="7"/>
      <color rgb="FFFF0000"/>
      <name val="Arial"/>
      <family val="2"/>
    </font>
    <font>
      <b/>
      <i/>
      <sz val="16"/>
      <name val="Arial"/>
      <family val="2"/>
    </font>
    <font>
      <sz val="24"/>
      <color rgb="FFFF0000"/>
      <name val="Calibri"/>
      <family val="2"/>
      <scheme val="minor"/>
    </font>
    <font>
      <sz val="16"/>
      <color rgb="FFFF0000"/>
      <name val="Calibri"/>
      <family val="2"/>
      <scheme val="minor"/>
    </font>
  </fonts>
  <fills count="14">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indexed="9"/>
        <bgColor indexed="64"/>
      </patternFill>
    </fill>
    <fill>
      <patternFill patternType="solid">
        <fgColor theme="0" tint="-0.14999847407452621"/>
        <bgColor indexed="64"/>
      </patternFill>
    </fill>
    <fill>
      <patternFill patternType="solid">
        <fgColor indexed="42"/>
        <bgColor indexed="64"/>
      </patternFill>
    </fill>
    <fill>
      <patternFill patternType="solid">
        <fgColor rgb="FFF2F2F2"/>
        <bgColor indexed="64"/>
      </patternFill>
    </fill>
    <fill>
      <patternFill patternType="solid">
        <fgColor rgb="FFFFFFFF"/>
        <bgColor rgb="FF000000"/>
      </patternFill>
    </fill>
    <fill>
      <patternFill patternType="solid">
        <fgColor rgb="FFFFFFFF"/>
        <bgColor indexed="64"/>
      </patternFill>
    </fill>
    <fill>
      <patternFill patternType="solid">
        <fgColor rgb="FF92D050"/>
        <bgColor indexed="64"/>
      </patternFill>
    </fill>
    <fill>
      <patternFill patternType="solid">
        <fgColor theme="0" tint="-4.8463393047883545E-2"/>
        <bgColor indexed="64"/>
      </patternFill>
    </fill>
    <fill>
      <patternFill patternType="solid">
        <fgColor theme="0" tint="-4.8371837519455549E-2"/>
        <bgColor indexed="64"/>
      </patternFill>
    </fill>
    <fill>
      <patternFill patternType="solid">
        <fgColor theme="0" tint="-4.8921170690023497E-2"/>
        <bgColor indexed="64"/>
      </patternFill>
    </fill>
  </fills>
  <borders count="153">
    <border>
      <left/>
      <right/>
      <top/>
      <bottom/>
      <diagonal/>
    </border>
    <border>
      <left/>
      <right/>
      <top style="medium">
        <color theme="0" tint="-0.499984740745262"/>
      </top>
      <bottom/>
      <diagonal/>
    </border>
    <border>
      <left/>
      <right/>
      <top style="medium">
        <color theme="1" tint="0.499984740745262"/>
      </top>
      <bottom/>
      <diagonal/>
    </border>
    <border>
      <left/>
      <right/>
      <top/>
      <bottom style="medium">
        <color theme="0" tint="-0.499984740745262"/>
      </bottom>
      <diagonal/>
    </border>
    <border>
      <left/>
      <right/>
      <top/>
      <bottom style="medium">
        <color theme="1" tint="0.4999847407452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auto="1"/>
      </right>
      <top style="thin">
        <color auto="1"/>
      </top>
      <bottom/>
      <diagonal/>
    </border>
    <border>
      <left style="thin">
        <color auto="1"/>
      </left>
      <right/>
      <top style="thin">
        <color auto="1"/>
      </top>
      <bottom/>
      <diagonal/>
    </border>
    <border>
      <left/>
      <right/>
      <top style="medium">
        <color theme="0" tint="-0.499984740745262"/>
      </top>
      <bottom style="medium">
        <color theme="0" tint="-0.499984740745262"/>
      </bottom>
      <diagonal/>
    </border>
    <border>
      <left style="medium">
        <color rgb="FFFFFFFF"/>
      </left>
      <right style="medium">
        <color rgb="FFFFFFFF"/>
      </right>
      <top style="medium">
        <color rgb="FFFFFFFF"/>
      </top>
      <bottom style="medium">
        <color theme="1" tint="0.499984740745262"/>
      </bottom>
      <diagonal/>
    </border>
    <border>
      <left style="medium">
        <color rgb="FFFFFFFF"/>
      </left>
      <right/>
      <top style="medium">
        <color rgb="FFFFFFFF"/>
      </top>
      <bottom style="medium">
        <color theme="1" tint="0.499984740745262"/>
      </bottom>
      <diagonal/>
    </border>
    <border>
      <left/>
      <right style="medium">
        <color rgb="FFFFFFFF"/>
      </right>
      <top style="medium">
        <color rgb="FFFFFFFF"/>
      </top>
      <bottom style="medium">
        <color theme="1" tint="0.499984740745262"/>
      </bottom>
      <diagonal/>
    </border>
    <border>
      <left/>
      <right/>
      <top/>
      <bottom style="medium">
        <color indexed="64"/>
      </bottom>
      <diagonal/>
    </border>
    <border>
      <left/>
      <right/>
      <top style="medium">
        <color theme="0" tint="-0.499984740745262"/>
      </top>
      <bottom style="thin">
        <color auto="1"/>
      </bottom>
      <diagonal/>
    </border>
    <border>
      <left style="medium">
        <color rgb="FFFFFFFF"/>
      </left>
      <right/>
      <top/>
      <bottom style="medium">
        <color theme="0" tint="-0.499984740745262"/>
      </bottom>
      <diagonal/>
    </border>
    <border>
      <left/>
      <right/>
      <top style="thin">
        <color auto="1"/>
      </top>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right/>
      <top/>
      <bottom style="medium">
        <color rgb="FF808080"/>
      </bottom>
      <diagonal/>
    </border>
    <border>
      <left/>
      <right/>
      <top style="thin">
        <color auto="1"/>
      </top>
      <bottom style="thin">
        <color auto="1"/>
      </bottom>
      <diagonal/>
    </border>
    <border>
      <left style="thin">
        <color indexed="64"/>
      </left>
      <right style="thin">
        <color indexed="64"/>
      </right>
      <top style="thin">
        <color indexed="64"/>
      </top>
      <bottom/>
      <diagonal/>
    </border>
    <border>
      <left/>
      <right/>
      <top style="medium">
        <color rgb="FF808080"/>
      </top>
      <bottom/>
      <diagonal/>
    </border>
    <border>
      <left/>
      <right/>
      <top style="medium">
        <color rgb="FF808080"/>
      </top>
      <bottom style="medium">
        <color rgb="FF808080"/>
      </bottom>
      <diagonal/>
    </border>
    <border>
      <left/>
      <right style="medium">
        <color rgb="FF808080"/>
      </right>
      <top/>
      <bottom/>
      <diagonal/>
    </border>
    <border>
      <left/>
      <right style="medium">
        <color rgb="FF808080"/>
      </right>
      <top style="medium">
        <color rgb="FF808080"/>
      </top>
      <bottom/>
      <diagonal/>
    </border>
    <border>
      <left style="medium">
        <color rgb="FF808080"/>
      </left>
      <right/>
      <top style="medium">
        <color rgb="FF808080"/>
      </top>
      <bottom/>
      <diagonal/>
    </border>
    <border>
      <left/>
      <right style="medium">
        <color rgb="FF808080"/>
      </right>
      <top/>
      <bottom style="medium">
        <color rgb="FF808080"/>
      </bottom>
      <diagonal/>
    </border>
    <border>
      <left/>
      <right/>
      <top style="medium">
        <color rgb="FF7F7F7F"/>
      </top>
      <bottom/>
      <diagonal/>
    </border>
    <border>
      <left style="medium">
        <color rgb="FFFFFFFF"/>
      </left>
      <right/>
      <top/>
      <bottom/>
      <diagonal/>
    </border>
    <border>
      <left style="medium">
        <color rgb="FFFFFFFF"/>
      </left>
      <right style="medium">
        <color rgb="FFFFFFFF"/>
      </right>
      <top/>
      <bottom style="medium">
        <color rgb="FF7F7F7F"/>
      </bottom>
      <diagonal/>
    </border>
    <border>
      <left/>
      <right/>
      <top/>
      <bottom style="medium">
        <color rgb="FFFFFFFF"/>
      </bottom>
      <diagonal/>
    </border>
    <border>
      <left style="medium">
        <color rgb="FFFFFFFF"/>
      </left>
      <right style="medium">
        <color rgb="FFFFFFFF"/>
      </right>
      <top style="medium">
        <color rgb="FF7F7F7F"/>
      </top>
      <bottom style="medium">
        <color rgb="FF7F7F7F"/>
      </bottom>
      <diagonal/>
    </border>
    <border>
      <left style="medium">
        <color rgb="FFFFFFFF"/>
      </left>
      <right style="medium">
        <color rgb="FFFFFFFF"/>
      </right>
      <top style="medium">
        <color rgb="FFFFFFFF"/>
      </top>
      <bottom style="medium">
        <color rgb="FF7F7F7F"/>
      </bottom>
      <diagonal/>
    </border>
    <border>
      <left/>
      <right style="medium">
        <color rgb="FFFFFFFF"/>
      </right>
      <top style="medium">
        <color rgb="FFFFFFFF"/>
      </top>
      <bottom style="medium">
        <color rgb="FF7F7F7F"/>
      </bottom>
      <diagonal/>
    </border>
    <border>
      <left style="medium">
        <color rgb="FF808080"/>
      </left>
      <right/>
      <top/>
      <bottom style="medium">
        <color rgb="FF808080"/>
      </bottom>
      <diagonal/>
    </border>
    <border>
      <left style="medium">
        <color rgb="FF808080"/>
      </left>
      <right/>
      <top/>
      <bottom/>
      <diagonal/>
    </border>
    <border>
      <left/>
      <right/>
      <top/>
      <bottom style="medium">
        <color theme="1" tint="0.49967955565050204"/>
      </bottom>
      <diagonal/>
    </border>
    <border>
      <left/>
      <right style="medium">
        <color rgb="FFFFFFFF"/>
      </right>
      <top/>
      <bottom style="medium">
        <color theme="1" tint="0.49967955565050204"/>
      </bottom>
      <diagonal/>
    </border>
    <border>
      <left style="medium">
        <color rgb="FFFFFFFF"/>
      </left>
      <right/>
      <top/>
      <bottom style="medium">
        <color theme="1" tint="0.49967955565050204"/>
      </bottom>
      <diagonal/>
    </border>
    <border>
      <left style="medium">
        <color rgb="FFFFFFFF"/>
      </left>
      <right style="medium">
        <color rgb="FFFFFFFF"/>
      </right>
      <top/>
      <bottom style="medium">
        <color theme="1" tint="0.49967955565050204"/>
      </bottom>
      <diagonal/>
    </border>
    <border>
      <left/>
      <right style="medium">
        <color rgb="FFFFFFFF"/>
      </right>
      <top style="medium">
        <color rgb="FFFFFFFF"/>
      </top>
      <bottom style="medium">
        <color theme="1" tint="0.49967955565050204"/>
      </bottom>
      <diagonal/>
    </border>
    <border>
      <left style="medium">
        <color rgb="FFFFFFFF"/>
      </left>
      <right style="medium">
        <color rgb="FFFFFFFF"/>
      </right>
      <top style="medium">
        <color rgb="FFFFFFFF"/>
      </top>
      <bottom style="medium">
        <color theme="1" tint="0.49967955565050204"/>
      </bottom>
      <diagonal/>
    </border>
    <border>
      <left style="medium">
        <color rgb="FFFFFFFF"/>
      </left>
      <right/>
      <top style="medium">
        <color rgb="FFFFFFFF"/>
      </top>
      <bottom style="medium">
        <color theme="1" tint="0.49967955565050204"/>
      </bottom>
      <diagonal/>
    </border>
    <border>
      <left/>
      <right/>
      <top style="medium">
        <color rgb="FFFFFFFF"/>
      </top>
      <bottom style="medium">
        <color theme="1" tint="0.49967955565050204"/>
      </bottom>
      <diagonal/>
    </border>
    <border>
      <left/>
      <right/>
      <top style="medium">
        <color theme="0" tint="-0.499984740745262"/>
      </top>
      <bottom style="medium">
        <color theme="0" tint="-0.34998626667073579"/>
      </bottom>
      <diagonal/>
    </border>
    <border>
      <left style="thin">
        <color auto="1"/>
      </left>
      <right style="thin">
        <color auto="1"/>
      </right>
      <top style="thin">
        <color auto="1"/>
      </top>
      <bottom style="thin">
        <color auto="1"/>
      </bottom>
      <diagonal/>
    </border>
    <border>
      <left/>
      <right/>
      <top/>
      <bottom style="medium">
        <color theme="0" tint="-0.49836725974303414"/>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theme="0" tint="-0.49827570421460615"/>
      </right>
      <top/>
      <bottom style="medium">
        <color theme="0" tint="-0.49827570421460615"/>
      </bottom>
      <diagonal/>
    </border>
    <border>
      <left style="medium">
        <color theme="0" tint="-0.49827570421460615"/>
      </left>
      <right/>
      <top/>
      <bottom style="medium">
        <color theme="0" tint="-0.49827570421460615"/>
      </bottom>
      <diagonal/>
    </border>
    <border>
      <left/>
      <right style="medium">
        <color theme="0" tint="-0.49827570421460615"/>
      </right>
      <top/>
      <bottom/>
      <diagonal/>
    </border>
    <border>
      <left style="medium">
        <color theme="0" tint="-0.49827570421460615"/>
      </left>
      <right/>
      <top/>
      <bottom/>
      <diagonal/>
    </border>
    <border>
      <left/>
      <right/>
      <top/>
      <bottom style="medium">
        <color theme="0" tint="-0.49827570421460615"/>
      </bottom>
      <diagonal/>
    </border>
    <border>
      <left/>
      <right style="medium">
        <color theme="0" tint="-0.49827570421460615"/>
      </right>
      <top style="medium">
        <color theme="0" tint="-0.49827570421460615"/>
      </top>
      <bottom/>
      <diagonal/>
    </border>
    <border>
      <left style="medium">
        <color theme="0" tint="-0.49827570421460615"/>
      </left>
      <right/>
      <top style="medium">
        <color theme="0" tint="-0.49827570421460615"/>
      </top>
      <bottom/>
      <diagonal/>
    </border>
    <border>
      <left/>
      <right/>
      <top/>
      <bottom style="medium">
        <color theme="0" tint="-0.49940488906521807"/>
      </bottom>
      <diagonal/>
    </border>
    <border>
      <left/>
      <right/>
      <top style="medium">
        <color indexed="64"/>
      </top>
      <bottom/>
      <diagonal/>
    </border>
    <border>
      <left style="thin">
        <color auto="1"/>
      </left>
      <right style="thin">
        <color auto="1"/>
      </right>
      <top style="thin">
        <color auto="1"/>
      </top>
      <bottom style="medium">
        <color theme="1" tint="0.499984740745262"/>
      </bottom>
      <diagonal/>
    </border>
    <border>
      <left/>
      <right/>
      <top style="thin">
        <color indexed="64"/>
      </top>
      <bottom style="medium">
        <color theme="0" tint="-0.499984740745262"/>
      </bottom>
      <diagonal/>
    </border>
    <border>
      <left/>
      <right style="medium">
        <color theme="0" tint="-0.49845881527146213"/>
      </right>
      <top/>
      <bottom style="medium">
        <color theme="0" tint="-0.49845881527146213"/>
      </bottom>
      <diagonal/>
    </border>
    <border>
      <left style="medium">
        <color theme="0" tint="-0.49845881527146213"/>
      </left>
      <right/>
      <top/>
      <bottom style="medium">
        <color theme="0" tint="-0.49845881527146213"/>
      </bottom>
      <diagonal/>
    </border>
    <border>
      <left/>
      <right style="medium">
        <color theme="0" tint="-0.49845881527146213"/>
      </right>
      <top/>
      <bottom/>
      <diagonal/>
    </border>
    <border>
      <left style="medium">
        <color theme="0" tint="-0.49845881527146213"/>
      </left>
      <right/>
      <top/>
      <bottom/>
      <diagonal/>
    </border>
    <border>
      <left/>
      <right/>
      <top/>
      <bottom style="medium">
        <color theme="0" tint="-0.49845881527146213"/>
      </bottom>
      <diagonal/>
    </border>
    <border>
      <left/>
      <right style="medium">
        <color theme="0" tint="-0.49845881527146213"/>
      </right>
      <top style="medium">
        <color theme="0" tint="-0.49845881527146213"/>
      </top>
      <bottom/>
      <diagonal/>
    </border>
    <border>
      <left style="medium">
        <color theme="0" tint="-0.49845881527146213"/>
      </left>
      <right/>
      <top style="medium">
        <color theme="0" tint="-0.49845881527146213"/>
      </top>
      <bottom/>
      <diagonal/>
    </border>
    <border>
      <left style="medium">
        <color theme="0" tint="-0.49800103762932219"/>
      </left>
      <right/>
      <top/>
      <bottom style="medium">
        <color theme="0" tint="-0.49943540757469407"/>
      </bottom>
      <diagonal/>
    </border>
    <border>
      <left/>
      <right style="medium">
        <color theme="0" tint="-0.49800103762932219"/>
      </right>
      <top/>
      <bottom/>
      <diagonal/>
    </border>
    <border>
      <left style="medium">
        <color theme="0" tint="-0.49800103762932219"/>
      </left>
      <right/>
      <top/>
      <bottom/>
      <diagonal/>
    </border>
    <border>
      <left/>
      <right/>
      <top/>
      <bottom style="medium">
        <color theme="0" tint="-0.49800103762932219"/>
      </bottom>
      <diagonal/>
    </border>
    <border>
      <left/>
      <right/>
      <top style="medium">
        <color theme="0" tint="-0.49943540757469407"/>
      </top>
      <bottom/>
      <diagonal/>
    </border>
    <border>
      <left/>
      <right style="medium">
        <color theme="0" tint="-0.49800103762932219"/>
      </right>
      <top/>
      <bottom style="medium">
        <color theme="0" tint="-0.49943540757469407"/>
      </bottom>
      <diagonal/>
    </border>
    <border>
      <left/>
      <right/>
      <top style="medium">
        <color theme="0" tint="-0.49940488906521807"/>
      </top>
      <bottom/>
      <diagonal/>
    </border>
    <border>
      <left/>
      <right style="medium">
        <color theme="0" tint="-0.49800103762932219"/>
      </right>
      <top/>
      <bottom style="medium">
        <color theme="0" tint="-0.49940488906521807"/>
      </bottom>
      <diagonal/>
    </border>
    <border>
      <left style="medium">
        <color theme="0" tint="-0.49800103762932219"/>
      </left>
      <right/>
      <top/>
      <bottom style="medium">
        <color theme="0" tint="-0.49940488906521807"/>
      </bottom>
      <diagonal/>
    </border>
    <border>
      <left/>
      <right style="medium">
        <color theme="0" tint="-0.49800103762932219"/>
      </right>
      <top/>
      <bottom style="medium">
        <color theme="0" tint="-0.49800103762932219"/>
      </bottom>
      <diagonal/>
    </border>
    <border>
      <left style="medium">
        <color theme="0" tint="-0.49800103762932219"/>
      </left>
      <right/>
      <top/>
      <bottom style="medium">
        <color theme="0" tint="-0.49800103762932219"/>
      </bottom>
      <diagonal/>
    </border>
    <border>
      <left/>
      <right style="medium">
        <color theme="0" tint="-0.49800103762932219"/>
      </right>
      <top style="medium">
        <color theme="0" tint="-0.49800103762932219"/>
      </top>
      <bottom/>
      <diagonal/>
    </border>
    <border>
      <left style="medium">
        <color theme="0" tint="-0.49800103762932219"/>
      </left>
      <right/>
      <top style="medium">
        <color theme="0" tint="-0.49800103762932219"/>
      </top>
      <bottom/>
      <diagonal/>
    </border>
    <border>
      <left/>
      <right style="medium">
        <color theme="0" tint="-0.49839777825251014"/>
      </right>
      <top/>
      <bottom style="medium">
        <color theme="0" tint="-0.49839777825251014"/>
      </bottom>
      <diagonal/>
    </border>
    <border>
      <left style="medium">
        <color theme="0" tint="-0.49839777825251014"/>
      </left>
      <right/>
      <top/>
      <bottom style="medium">
        <color theme="0" tint="-0.49839777825251014"/>
      </bottom>
      <diagonal/>
    </border>
    <border>
      <left/>
      <right style="medium">
        <color theme="0" tint="-0.49839777825251014"/>
      </right>
      <top/>
      <bottom/>
      <diagonal/>
    </border>
    <border>
      <left style="medium">
        <color theme="0" tint="-0.49839777825251014"/>
      </left>
      <right/>
      <top/>
      <bottom/>
      <diagonal/>
    </border>
    <border>
      <left/>
      <right/>
      <top/>
      <bottom style="medium">
        <color theme="0" tint="-0.49839777825251014"/>
      </bottom>
      <diagonal/>
    </border>
    <border>
      <left/>
      <right style="medium">
        <color theme="0" tint="-0.49839777825251014"/>
      </right>
      <top style="medium">
        <color theme="0" tint="-0.49839777825251014"/>
      </top>
      <bottom/>
      <diagonal/>
    </border>
    <border>
      <left style="medium">
        <color theme="0" tint="-0.49839777825251014"/>
      </left>
      <right/>
      <top style="medium">
        <color theme="0" tint="-0.49839777825251014"/>
      </top>
      <bottom/>
      <diagonal/>
    </border>
    <border>
      <left/>
      <right style="medium">
        <color theme="0" tint="-0.49815363017670217"/>
      </right>
      <top/>
      <bottom style="medium">
        <color theme="0" tint="-0.49815363017670217"/>
      </bottom>
      <diagonal/>
    </border>
    <border>
      <left style="medium">
        <color theme="0" tint="-0.49815363017670217"/>
      </left>
      <right/>
      <top/>
      <bottom style="medium">
        <color theme="0" tint="-0.49815363017670217"/>
      </bottom>
      <diagonal/>
    </border>
    <border>
      <left/>
      <right style="medium">
        <color theme="0" tint="-0.49815363017670217"/>
      </right>
      <top/>
      <bottom/>
      <diagonal/>
    </border>
    <border>
      <left style="medium">
        <color theme="0" tint="-0.49815363017670217"/>
      </left>
      <right/>
      <top/>
      <bottom/>
      <diagonal/>
    </border>
    <border>
      <left/>
      <right/>
      <top/>
      <bottom style="medium">
        <color theme="0" tint="-0.49815363017670217"/>
      </bottom>
      <diagonal/>
    </border>
    <border>
      <left/>
      <right style="medium">
        <color theme="0" tint="-0.49815363017670217"/>
      </right>
      <top style="medium">
        <color theme="0" tint="-0.49815363017670217"/>
      </top>
      <bottom/>
      <diagonal/>
    </border>
    <border>
      <left style="medium">
        <color theme="0" tint="-0.49815363017670217"/>
      </left>
      <right/>
      <top style="medium">
        <color theme="0" tint="-0.49815363017670217"/>
      </top>
      <bottom/>
      <diagonal/>
    </border>
    <border>
      <left/>
      <right style="medium">
        <color theme="0" tint="-0.49763481551561023"/>
      </right>
      <top/>
      <bottom style="medium">
        <color theme="0" tint="-0.49763481551561023"/>
      </bottom>
      <diagonal/>
    </border>
    <border>
      <left style="medium">
        <color theme="0" tint="-0.49763481551561023"/>
      </left>
      <right/>
      <top/>
      <bottom style="medium">
        <color theme="0" tint="-0.49763481551561023"/>
      </bottom>
      <diagonal/>
    </border>
    <border>
      <left/>
      <right/>
      <top/>
      <bottom style="medium">
        <color theme="0" tint="-0.49763481551561023"/>
      </bottom>
      <diagonal/>
    </border>
    <border>
      <left/>
      <right style="medium">
        <color theme="0" tint="-0.49763481551561023"/>
      </right>
      <top style="medium">
        <color theme="0" tint="-0.49763481551561023"/>
      </top>
      <bottom/>
      <diagonal/>
    </border>
    <border>
      <left style="medium">
        <color theme="0" tint="-0.49763481551561023"/>
      </left>
      <right/>
      <top style="medium">
        <color theme="0" tint="-0.49763481551561023"/>
      </top>
      <bottom/>
      <diagonal/>
    </border>
    <border>
      <left/>
      <right style="medium">
        <color theme="0" tint="-0.49763481551561023"/>
      </right>
      <top/>
      <bottom/>
      <diagonal/>
    </border>
    <border>
      <left style="medium">
        <color theme="0" tint="-0.49763481551561023"/>
      </left>
      <right/>
      <top/>
      <bottom/>
      <diagonal/>
    </border>
    <border>
      <left/>
      <right style="medium">
        <color theme="0" tint="-0.49766533402508623"/>
      </right>
      <top/>
      <bottom style="medium">
        <color theme="0" tint="-0.49766533402508623"/>
      </bottom>
      <diagonal/>
    </border>
    <border>
      <left style="medium">
        <color theme="0" tint="-0.49766533402508623"/>
      </left>
      <right/>
      <top/>
      <bottom style="medium">
        <color theme="0" tint="-0.49766533402508623"/>
      </bottom>
      <diagonal/>
    </border>
    <border>
      <left/>
      <right style="medium">
        <color theme="0" tint="-0.49766533402508623"/>
      </right>
      <top/>
      <bottom/>
      <diagonal/>
    </border>
    <border>
      <left style="medium">
        <color theme="0" tint="-0.49766533402508623"/>
      </left>
      <right/>
      <top/>
      <bottom/>
      <diagonal/>
    </border>
    <border>
      <left/>
      <right/>
      <top/>
      <bottom style="medium">
        <color theme="0" tint="-0.49766533402508623"/>
      </bottom>
      <diagonal/>
    </border>
    <border>
      <left/>
      <right style="medium">
        <color theme="0" tint="-0.49766533402508623"/>
      </right>
      <top style="medium">
        <color theme="0" tint="-0.49766533402508623"/>
      </top>
      <bottom/>
      <diagonal/>
    </border>
    <border>
      <left style="medium">
        <color theme="0" tint="-0.49766533402508623"/>
      </left>
      <right/>
      <top style="medium">
        <color theme="0" tint="-0.49766533402508623"/>
      </top>
      <bottom/>
      <diagonal/>
    </border>
    <border>
      <left/>
      <right style="medium">
        <color theme="0" tint="-0.49748222296823025"/>
      </right>
      <top/>
      <bottom style="medium">
        <color theme="0" tint="-0.49748222296823025"/>
      </bottom>
      <diagonal/>
    </border>
    <border>
      <left style="medium">
        <color theme="0" tint="-0.49748222296823025"/>
      </left>
      <right/>
      <top/>
      <bottom style="medium">
        <color theme="0" tint="-0.49748222296823025"/>
      </bottom>
      <diagonal/>
    </border>
    <border>
      <left/>
      <right style="medium">
        <color theme="0" tint="-0.49748222296823025"/>
      </right>
      <top/>
      <bottom/>
      <diagonal/>
    </border>
    <border>
      <left style="medium">
        <color theme="0" tint="-0.49748222296823025"/>
      </left>
      <right/>
      <top/>
      <bottom/>
      <diagonal/>
    </border>
    <border>
      <left/>
      <right/>
      <top/>
      <bottom style="medium">
        <color theme="0" tint="-0.49748222296823025"/>
      </bottom>
      <diagonal/>
    </border>
    <border>
      <left/>
      <right style="medium">
        <color theme="0" tint="-0.49748222296823025"/>
      </right>
      <top style="medium">
        <color theme="0" tint="-0.49748222296823025"/>
      </top>
      <bottom/>
      <diagonal/>
    </border>
    <border>
      <left style="medium">
        <color theme="0" tint="-0.49748222296823025"/>
      </left>
      <right/>
      <top style="medium">
        <color theme="0" tint="-0.49748222296823025"/>
      </top>
      <bottom/>
      <diagonal/>
    </border>
    <border>
      <left/>
      <right style="medium">
        <color theme="0" tint="-0.49818414868617816"/>
      </right>
      <top/>
      <bottom style="medium">
        <color theme="0" tint="-0.49818414868617816"/>
      </bottom>
      <diagonal/>
    </border>
    <border>
      <left style="medium">
        <color theme="0" tint="-0.49818414868617816"/>
      </left>
      <right/>
      <top/>
      <bottom style="medium">
        <color theme="0" tint="-0.49818414868617816"/>
      </bottom>
      <diagonal/>
    </border>
    <border>
      <left/>
      <right style="medium">
        <color theme="0" tint="-0.49818414868617816"/>
      </right>
      <top/>
      <bottom/>
      <diagonal/>
    </border>
    <border>
      <left style="medium">
        <color theme="0" tint="-0.49818414868617816"/>
      </left>
      <right/>
      <top/>
      <bottom/>
      <diagonal/>
    </border>
    <border>
      <left/>
      <right/>
      <top/>
      <bottom style="medium">
        <color theme="0" tint="-0.49818414868617816"/>
      </bottom>
      <diagonal/>
    </border>
    <border>
      <left/>
      <right style="medium">
        <color theme="0" tint="-0.49818414868617816"/>
      </right>
      <top style="medium">
        <color theme="0" tint="-0.49818414868617816"/>
      </top>
      <bottom/>
      <diagonal/>
    </border>
    <border>
      <left style="medium">
        <color theme="0" tint="-0.49818414868617816"/>
      </left>
      <right/>
      <top style="medium">
        <color theme="0" tint="-0.49818414868617816"/>
      </top>
      <bottom/>
      <diagonal/>
    </border>
    <border>
      <left/>
      <right/>
      <top/>
      <bottom style="medium">
        <color theme="0" tint="-0.49690237128818626"/>
      </bottom>
      <diagonal/>
    </border>
    <border>
      <left/>
      <right/>
      <top style="medium">
        <color theme="0" tint="-0.49971007415997803"/>
      </top>
      <bottom/>
      <diagonal/>
    </border>
    <border>
      <left/>
      <right style="medium">
        <color theme="0" tint="-0.49690237128818626"/>
      </right>
      <top/>
      <bottom style="medium">
        <color theme="0" tint="-0.49971007415997803"/>
      </bottom>
      <diagonal/>
    </border>
    <border>
      <left style="medium">
        <color theme="0" tint="-0.49690237128818626"/>
      </left>
      <right/>
      <top/>
      <bottom style="medium">
        <color theme="0" tint="-0.49971007415997803"/>
      </bottom>
      <diagonal/>
    </border>
    <border>
      <left/>
      <right style="medium">
        <color theme="0" tint="-0.49690237128818626"/>
      </right>
      <top/>
      <bottom/>
      <diagonal/>
    </border>
    <border>
      <left style="medium">
        <color theme="0" tint="-0.49690237128818626"/>
      </left>
      <right/>
      <top/>
      <bottom/>
      <diagonal/>
    </border>
    <border>
      <left/>
      <right style="medium">
        <color theme="0" tint="-0.49690237128818626"/>
      </right>
      <top/>
      <bottom style="medium">
        <color theme="0" tint="-0.49690237128818626"/>
      </bottom>
      <diagonal/>
    </border>
    <border>
      <left style="medium">
        <color theme="0" tint="-0.49690237128818626"/>
      </left>
      <right/>
      <top/>
      <bottom style="medium">
        <color theme="0" tint="-0.49690237128818626"/>
      </bottom>
      <diagonal/>
    </border>
    <border>
      <left/>
      <right style="medium">
        <color theme="0" tint="-0.49690237128818626"/>
      </right>
      <top style="medium">
        <color theme="0" tint="-0.49690237128818626"/>
      </top>
      <bottom/>
      <diagonal/>
    </border>
    <border>
      <left style="medium">
        <color theme="0" tint="-0.49690237128818626"/>
      </left>
      <right/>
      <top style="medium">
        <color theme="0" tint="-0.49690237128818626"/>
      </top>
      <bottom/>
      <diagonal/>
    </border>
    <border>
      <left/>
      <right/>
      <top/>
      <bottom style="medium">
        <color theme="0" tint="-0.4979094821008942"/>
      </bottom>
      <diagonal/>
    </border>
    <border>
      <left/>
      <right style="medium">
        <color theme="0" tint="-0.49928281502731409"/>
      </right>
      <top/>
      <bottom style="medium">
        <color theme="0" tint="-0.49928281502731409"/>
      </bottom>
      <diagonal/>
    </border>
    <border>
      <left style="medium">
        <color theme="0" tint="-0.49928281502731409"/>
      </left>
      <right/>
      <top/>
      <bottom style="medium">
        <color theme="0" tint="-0.49928281502731409"/>
      </bottom>
      <diagonal/>
    </border>
    <border>
      <left/>
      <right style="medium">
        <color theme="0" tint="-0.49928281502731409"/>
      </right>
      <top/>
      <bottom/>
      <diagonal/>
    </border>
    <border>
      <left style="medium">
        <color theme="0" tint="-0.49928281502731409"/>
      </left>
      <right/>
      <top/>
      <bottom/>
      <diagonal/>
    </border>
    <border>
      <left style="medium">
        <color theme="0" tint="-0.49971007415997803"/>
      </left>
      <right/>
      <top/>
      <bottom style="medium">
        <color theme="0" tint="-0.49726859340189827"/>
      </bottom>
      <diagonal/>
    </border>
    <border>
      <left/>
      <right/>
      <top/>
      <bottom style="medium">
        <color theme="0" tint="-0.49726859340189827"/>
      </bottom>
      <diagonal/>
    </border>
    <border>
      <left/>
      <right style="medium">
        <color theme="0" tint="-0.49928281502731409"/>
      </right>
      <top style="medium">
        <color theme="0" tint="-0.49928281502731409"/>
      </top>
      <bottom/>
      <diagonal/>
    </border>
    <border>
      <left style="medium">
        <color theme="0" tint="-0.49928281502731409"/>
      </left>
      <right/>
      <top style="medium">
        <color theme="0" tint="-0.49928281502731409"/>
      </top>
      <bottom/>
      <diagonal/>
    </border>
    <border>
      <left/>
      <right/>
      <top/>
      <bottom style="medium">
        <color theme="0" tint="-0.49928281502731409"/>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right/>
      <top style="medium">
        <color theme="0" tint="-0.49690237128818626"/>
      </top>
      <bottom/>
      <diagonal/>
    </border>
  </borders>
  <cellStyleXfs count="101">
    <xf numFmtId="0" fontId="0" fillId="0" borderId="0"/>
    <xf numFmtId="0" fontId="3" fillId="0" borderId="0"/>
    <xf numFmtId="0" fontId="5" fillId="0" borderId="0"/>
    <xf numFmtId="9" fontId="3" fillId="0" borderId="0" applyFont="0" applyFill="0" applyBorder="0" applyAlignment="0" applyProtection="0"/>
    <xf numFmtId="0" fontId="3" fillId="0" borderId="0"/>
    <xf numFmtId="0" fontId="24" fillId="0" borderId="0">
      <alignment vertical="top"/>
    </xf>
    <xf numFmtId="9" fontId="3" fillId="0" borderId="0" applyFont="0" applyFill="0" applyBorder="0" applyAlignment="0" applyProtection="0"/>
    <xf numFmtId="0" fontId="28" fillId="0" borderId="0"/>
    <xf numFmtId="0" fontId="28" fillId="0" borderId="0"/>
    <xf numFmtId="9" fontId="28" fillId="0" borderId="0" applyFont="0" applyFill="0" applyBorder="0" applyAlignment="0" applyProtection="0"/>
    <xf numFmtId="0" fontId="3" fillId="0" borderId="0"/>
    <xf numFmtId="0" fontId="3" fillId="0" borderId="0"/>
    <xf numFmtId="0" fontId="46" fillId="0" borderId="0">
      <alignment vertical="top"/>
    </xf>
    <xf numFmtId="0" fontId="46" fillId="0" borderId="0">
      <alignment vertical="top"/>
    </xf>
    <xf numFmtId="0" fontId="46" fillId="0" borderId="0">
      <alignment vertical="top"/>
    </xf>
    <xf numFmtId="0" fontId="46" fillId="0" borderId="0">
      <alignment vertical="top"/>
    </xf>
    <xf numFmtId="0" fontId="24"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164"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24" fillId="0" borderId="0"/>
    <xf numFmtId="0" fontId="3" fillId="0" borderId="0"/>
    <xf numFmtId="0" fontId="24" fillId="0" borderId="0"/>
    <xf numFmtId="9" fontId="5" fillId="0" borderId="0" applyFont="0" applyFill="0" applyBorder="0" applyAlignment="0" applyProtection="0"/>
    <xf numFmtId="0" fontId="3" fillId="0" borderId="0"/>
    <xf numFmtId="0" fontId="46" fillId="0" borderId="0">
      <alignment vertical="top"/>
    </xf>
    <xf numFmtId="0" fontId="3" fillId="0" borderId="0"/>
    <xf numFmtId="0" fontId="3" fillId="0" borderId="0"/>
    <xf numFmtId="0" fontId="3" fillId="0" borderId="0"/>
    <xf numFmtId="0" fontId="28" fillId="0" borderId="0">
      <alignment vertical="top"/>
    </xf>
    <xf numFmtId="0" fontId="28" fillId="0" borderId="0">
      <alignment vertical="top"/>
    </xf>
    <xf numFmtId="9" fontId="3" fillId="0" borderId="0" applyFont="0" applyFill="0" applyBorder="0" applyAlignment="0" applyProtection="0"/>
    <xf numFmtId="0" fontId="3" fillId="0" borderId="0"/>
    <xf numFmtId="172" fontId="24" fillId="0" borderId="0" applyFont="0" applyFill="0" applyBorder="0" applyAlignment="0" applyProtection="0"/>
    <xf numFmtId="164" fontId="3" fillId="0" borderId="0" applyFont="0" applyFill="0" applyBorder="0" applyAlignment="0" applyProtection="0"/>
    <xf numFmtId="0" fontId="3" fillId="0" borderId="0"/>
    <xf numFmtId="164" fontId="3" fillId="0" borderId="0" applyFont="0" applyFill="0" applyBorder="0" applyAlignment="0" applyProtection="0"/>
    <xf numFmtId="0" fontId="24" fillId="0" borderId="0">
      <alignment vertical="center"/>
    </xf>
    <xf numFmtId="0" fontId="74" fillId="4" borderId="8" applyNumberFormat="0" applyFill="0" applyBorder="0" applyAlignment="0" applyProtection="0">
      <alignment horizontal="left"/>
    </xf>
    <xf numFmtId="0" fontId="75" fillId="0" borderId="0" applyNumberFormat="0" applyFill="0" applyBorder="0" applyAlignment="0" applyProtection="0"/>
    <xf numFmtId="3" fontId="24" fillId="6" borderId="5" applyFont="0">
      <alignment horizontal="right" vertical="center"/>
      <protection locked="0"/>
    </xf>
    <xf numFmtId="0" fontId="24" fillId="0" borderId="0">
      <alignment vertical="center"/>
    </xf>
    <xf numFmtId="0" fontId="41" fillId="4" borderId="6" applyFont="0" applyBorder="0">
      <alignment horizontal="center" wrapText="1"/>
    </xf>
    <xf numFmtId="9" fontId="3" fillId="0" borderId="0" applyFont="0" applyFill="0" applyBorder="0" applyAlignment="0" applyProtection="0"/>
    <xf numFmtId="0" fontId="3" fillId="0" borderId="0"/>
    <xf numFmtId="0" fontId="3" fillId="0" borderId="0"/>
    <xf numFmtId="0" fontId="80" fillId="0" borderId="0" applyNumberFormat="0" applyFill="0" applyBorder="0" applyAlignment="0" applyProtection="0">
      <alignment vertical="top"/>
      <protection locked="0"/>
    </xf>
    <xf numFmtId="0" fontId="46" fillId="0" borderId="0">
      <alignment vertical="top"/>
    </xf>
    <xf numFmtId="0" fontId="28" fillId="0" borderId="0">
      <alignment vertical="top"/>
    </xf>
    <xf numFmtId="0" fontId="3" fillId="0" borderId="0"/>
    <xf numFmtId="9" fontId="28" fillId="0" borderId="0" applyFont="0" applyFill="0" applyBorder="0" applyAlignment="0" applyProtection="0"/>
    <xf numFmtId="0" fontId="3" fillId="0" borderId="0"/>
    <xf numFmtId="9" fontId="3" fillId="0" borderId="0" applyFont="0" applyFill="0" applyBorder="0" applyAlignment="0" applyProtection="0"/>
    <xf numFmtId="3" fontId="24" fillId="6" borderId="25" applyFont="0">
      <alignment horizontal="right" vertical="center"/>
      <protection locked="0"/>
    </xf>
    <xf numFmtId="0" fontId="41" fillId="4" borderId="24" applyFont="0" applyBorder="0">
      <alignment horizontal="center" wrapText="1"/>
    </xf>
    <xf numFmtId="43" fontId="3" fillId="0" borderId="0" applyFont="0" applyFill="0" applyBorder="0" applyAlignment="0" applyProtection="0"/>
    <xf numFmtId="0" fontId="12" fillId="0" borderId="0"/>
    <xf numFmtId="177" fontId="3" fillId="0" borderId="0" applyFont="0" applyFill="0" applyBorder="0" applyAlignment="0" applyProtection="0"/>
    <xf numFmtId="9" fontId="2" fillId="0" borderId="0" applyFont="0" applyFill="0" applyBorder="0" applyAlignment="0" applyProtection="0"/>
    <xf numFmtId="0" fontId="2" fillId="0" borderId="0"/>
    <xf numFmtId="177" fontId="3" fillId="0" borderId="0" applyFont="0" applyFill="0" applyBorder="0" applyAlignment="0" applyProtection="0"/>
    <xf numFmtId="0" fontId="24" fillId="0" borderId="0">
      <alignment vertical="top"/>
    </xf>
    <xf numFmtId="0" fontId="24" fillId="0" borderId="0"/>
    <xf numFmtId="0" fontId="24" fillId="0" borderId="0"/>
    <xf numFmtId="0" fontId="24" fillId="0" borderId="0"/>
    <xf numFmtId="0" fontId="24" fillId="0" borderId="0"/>
    <xf numFmtId="0" fontId="3" fillId="0" borderId="0"/>
    <xf numFmtId="0" fontId="3" fillId="0" borderId="0"/>
    <xf numFmtId="0" fontId="24" fillId="0" borderId="0"/>
    <xf numFmtId="43" fontId="3" fillId="0" borderId="0" applyFont="0" applyFill="0" applyBorder="0" applyAlignment="0" applyProtection="0"/>
    <xf numFmtId="0" fontId="92" fillId="0" borderId="0"/>
    <xf numFmtId="0" fontId="3" fillId="0" borderId="0"/>
    <xf numFmtId="0" fontId="1" fillId="0" borderId="0"/>
    <xf numFmtId="9" fontId="1" fillId="0" borderId="0" applyFont="0" applyFill="0" applyBorder="0" applyAlignment="0" applyProtection="0"/>
    <xf numFmtId="0" fontId="46" fillId="0" borderId="0"/>
    <xf numFmtId="9" fontId="46" fillId="0" borderId="0" applyFont="0" applyFill="0" applyBorder="0" applyAlignment="0" applyProtection="0"/>
    <xf numFmtId="0" fontId="46" fillId="0" borderId="0"/>
    <xf numFmtId="9" fontId="3" fillId="0" borderId="0" applyFont="0" applyFill="0" applyBorder="0" applyAlignment="0" applyProtection="0"/>
    <xf numFmtId="9" fontId="12" fillId="0" borderId="0" applyFont="0" applyFill="0" applyBorder="0" applyAlignment="0" applyProtection="0"/>
    <xf numFmtId="0" fontId="3" fillId="0" borderId="0"/>
    <xf numFmtId="0" fontId="46" fillId="0" borderId="0">
      <alignment vertical="top"/>
    </xf>
    <xf numFmtId="0" fontId="46" fillId="0" borderId="0"/>
    <xf numFmtId="9" fontId="46" fillId="0" borderId="0" applyFont="0" applyFill="0" applyBorder="0" applyAlignment="0" applyProtection="0"/>
    <xf numFmtId="172" fontId="3" fillId="0" borderId="0" applyFont="0" applyFill="0" applyBorder="0" applyAlignment="0" applyProtection="0"/>
    <xf numFmtId="182" fontId="139" fillId="0" borderId="151" applyNumberFormat="0" applyProtection="0">
      <alignment horizontal="right" vertical="center"/>
    </xf>
  </cellStyleXfs>
  <cellXfs count="2122">
    <xf numFmtId="0" fontId="0" fillId="0" borderId="0" xfId="0"/>
    <xf numFmtId="0" fontId="3" fillId="0" borderId="0" xfId="1"/>
    <xf numFmtId="0" fontId="5" fillId="0" borderId="0" xfId="1" applyFont="1"/>
    <xf numFmtId="165" fontId="7" fillId="2" borderId="1" xfId="1" applyNumberFormat="1" applyFont="1" applyFill="1" applyBorder="1" applyAlignment="1">
      <alignment horizontal="left" vertical="center" indent="1"/>
    </xf>
    <xf numFmtId="166" fontId="7" fillId="2" borderId="2" xfId="1" applyNumberFormat="1" applyFont="1" applyFill="1" applyBorder="1" applyAlignment="1">
      <alignment horizontal="left" vertical="center"/>
    </xf>
    <xf numFmtId="166" fontId="7" fillId="2" borderId="2" xfId="1" applyNumberFormat="1" applyFont="1" applyFill="1" applyBorder="1" applyAlignment="1">
      <alignment horizontal="center" vertical="center"/>
    </xf>
    <xf numFmtId="166" fontId="8" fillId="0" borderId="3" xfId="1" applyNumberFormat="1" applyFont="1" applyBorder="1" applyAlignment="1">
      <alignment horizontal="center" vertical="center"/>
    </xf>
    <xf numFmtId="0" fontId="5" fillId="0" borderId="0" xfId="1" applyFont="1" applyBorder="1"/>
    <xf numFmtId="166" fontId="8" fillId="0" borderId="0" xfId="1" applyNumberFormat="1" applyFont="1" applyAlignment="1">
      <alignment horizontal="center" vertical="center"/>
    </xf>
    <xf numFmtId="165" fontId="5" fillId="0" borderId="0" xfId="3" applyNumberFormat="1" applyFont="1" applyBorder="1"/>
    <xf numFmtId="0" fontId="13" fillId="0" borderId="0" xfId="1" applyFont="1" applyAlignment="1">
      <alignment vertical="center"/>
    </xf>
    <xf numFmtId="166" fontId="8" fillId="0" borderId="1" xfId="1" applyNumberFormat="1" applyFont="1" applyBorder="1" applyAlignment="1">
      <alignment horizontal="center" vertical="center"/>
    </xf>
    <xf numFmtId="0" fontId="7" fillId="0" borderId="3" xfId="1" applyFont="1" applyBorder="1" applyAlignment="1">
      <alignment horizontal="center" vertical="center" wrapText="1"/>
    </xf>
    <xf numFmtId="0" fontId="7" fillId="0" borderId="4" xfId="1" applyFont="1" applyBorder="1" applyAlignment="1">
      <alignment horizontal="center" vertical="center" wrapText="1"/>
    </xf>
    <xf numFmtId="0" fontId="7" fillId="0" borderId="0" xfId="1" applyFont="1" applyBorder="1" applyAlignment="1">
      <alignment horizontal="center" vertical="center" wrapText="1"/>
    </xf>
    <xf numFmtId="0" fontId="17" fillId="0" borderId="0" xfId="1" applyFont="1" applyAlignment="1">
      <alignment vertical="center"/>
    </xf>
    <xf numFmtId="0" fontId="5" fillId="0" borderId="0" xfId="1" applyFont="1" applyAlignment="1">
      <alignment horizontal="center" vertical="center"/>
    </xf>
    <xf numFmtId="0" fontId="5" fillId="0" borderId="0" xfId="1" applyFont="1" applyAlignment="1">
      <alignment horizontal="right" vertical="center"/>
    </xf>
    <xf numFmtId="0" fontId="18" fillId="0" borderId="0" xfId="1" applyFont="1" applyAlignment="1">
      <alignment horizontal="right" vertical="top"/>
    </xf>
    <xf numFmtId="0" fontId="18" fillId="0" borderId="0" xfId="1" applyFont="1" applyAlignment="1">
      <alignment vertical="center"/>
    </xf>
    <xf numFmtId="0" fontId="18" fillId="0" borderId="0" xfId="1" applyFont="1"/>
    <xf numFmtId="0" fontId="5" fillId="0" borderId="0" xfId="1" applyFont="1" applyAlignment="1">
      <alignment vertical="center"/>
    </xf>
    <xf numFmtId="0" fontId="5" fillId="0" borderId="0" xfId="1" applyFont="1" applyAlignment="1">
      <alignment horizontal="left" vertical="center" wrapText="1" indent="1"/>
    </xf>
    <xf numFmtId="0" fontId="19" fillId="0" borderId="4" xfId="1" applyFont="1" applyBorder="1" applyAlignment="1">
      <alignment horizontal="center" vertical="center"/>
    </xf>
    <xf numFmtId="0" fontId="19" fillId="0" borderId="4" xfId="1" applyFont="1" applyBorder="1" applyAlignment="1">
      <alignment horizontal="right" vertical="center"/>
    </xf>
    <xf numFmtId="0" fontId="19" fillId="0" borderId="4" xfId="1" applyFont="1" applyBorder="1"/>
    <xf numFmtId="0" fontId="19" fillId="0" borderId="0" xfId="1" applyFont="1" applyAlignment="1">
      <alignment horizontal="center"/>
    </xf>
    <xf numFmtId="0" fontId="19" fillId="0" borderId="0" xfId="1" applyFont="1" applyAlignment="1">
      <alignment horizontal="right"/>
    </xf>
    <xf numFmtId="0" fontId="14" fillId="0" borderId="0" xfId="1" applyFont="1"/>
    <xf numFmtId="0" fontId="19" fillId="0" borderId="0" xfId="1" applyFont="1"/>
    <xf numFmtId="0" fontId="12" fillId="0" borderId="0" xfId="1" applyFont="1"/>
    <xf numFmtId="0" fontId="15" fillId="0" borderId="0" xfId="1" applyFont="1"/>
    <xf numFmtId="0" fontId="21" fillId="0" borderId="0" xfId="1" applyFont="1"/>
    <xf numFmtId="3" fontId="19" fillId="2" borderId="0" xfId="4" applyNumberFormat="1" applyFont="1" applyFill="1" applyAlignment="1">
      <alignment horizontal="right" vertical="center"/>
    </xf>
    <xf numFmtId="0" fontId="19" fillId="2" borderId="0" xfId="4" applyFont="1" applyFill="1" applyAlignment="1">
      <alignment horizontal="left" vertical="center"/>
    </xf>
    <xf numFmtId="0" fontId="6" fillId="0" borderId="3" xfId="4" applyFont="1" applyBorder="1" applyAlignment="1">
      <alignment horizontal="left" vertical="center"/>
    </xf>
    <xf numFmtId="0" fontId="6" fillId="0" borderId="0" xfId="4" applyFont="1" applyAlignment="1">
      <alignment horizontal="left" vertical="center"/>
    </xf>
    <xf numFmtId="0" fontId="19" fillId="0" borderId="0" xfId="4" applyFont="1" applyAlignment="1">
      <alignment horizontal="right" vertical="center"/>
    </xf>
    <xf numFmtId="0" fontId="20" fillId="0" borderId="0" xfId="4" applyFont="1" applyAlignment="1">
      <alignment horizontal="right" vertical="center"/>
    </xf>
    <xf numFmtId="0" fontId="19" fillId="0" borderId="0" xfId="4" applyFont="1" applyAlignment="1">
      <alignment vertical="center"/>
    </xf>
    <xf numFmtId="0" fontId="11" fillId="0" borderId="0" xfId="4" applyFont="1" applyAlignment="1">
      <alignment vertical="center"/>
    </xf>
    <xf numFmtId="0" fontId="19" fillId="0" borderId="4" xfId="4" applyFont="1" applyBorder="1" applyAlignment="1">
      <alignment horizontal="right" vertical="center"/>
    </xf>
    <xf numFmtId="0" fontId="19" fillId="0" borderId="4" xfId="4" applyFont="1" applyBorder="1"/>
    <xf numFmtId="0" fontId="19" fillId="0" borderId="0" xfId="4" applyFont="1"/>
    <xf numFmtId="0" fontId="19" fillId="0" borderId="0" xfId="4" applyFont="1" applyAlignment="1">
      <alignment horizontal="left"/>
    </xf>
    <xf numFmtId="0" fontId="20" fillId="0" borderId="0" xfId="4" applyFont="1" applyAlignment="1">
      <alignment vertical="center"/>
    </xf>
    <xf numFmtId="0" fontId="20" fillId="0" borderId="0" xfId="4" applyFont="1" applyAlignment="1">
      <alignment horizontal="left"/>
    </xf>
    <xf numFmtId="0" fontId="20" fillId="0" borderId="0" xfId="4" applyFont="1"/>
    <xf numFmtId="0" fontId="3" fillId="3" borderId="0" xfId="11" applyFill="1"/>
    <xf numFmtId="0" fontId="6" fillId="3" borderId="3" xfId="12" applyFont="1" applyFill="1" applyBorder="1" applyAlignment="1">
      <alignment wrapText="1"/>
    </xf>
    <xf numFmtId="0" fontId="9" fillId="3" borderId="3" xfId="12" applyFont="1" applyFill="1" applyBorder="1" applyAlignment="1">
      <alignment wrapText="1"/>
    </xf>
    <xf numFmtId="0" fontId="6" fillId="3" borderId="3" xfId="13" applyFont="1" applyFill="1" applyBorder="1" applyAlignment="1">
      <alignment horizontal="right"/>
    </xf>
    <xf numFmtId="0" fontId="6" fillId="3" borderId="3" xfId="13" applyFont="1" applyFill="1" applyBorder="1" applyAlignment="1">
      <alignment horizontal="left"/>
    </xf>
    <xf numFmtId="0" fontId="6" fillId="3" borderId="0" xfId="13" applyFont="1" applyFill="1" applyAlignment="1">
      <alignment horizontal="right"/>
    </xf>
    <xf numFmtId="3" fontId="9" fillId="3" borderId="16" xfId="12" applyNumberFormat="1" applyFont="1" applyFill="1" applyBorder="1" applyAlignment="1">
      <alignment horizontal="right"/>
    </xf>
    <xf numFmtId="0" fontId="9" fillId="3" borderId="16" xfId="12" applyFont="1" applyFill="1" applyBorder="1" applyAlignment="1">
      <alignment wrapText="1"/>
    </xf>
    <xf numFmtId="0" fontId="6" fillId="3" borderId="10" xfId="12" applyFont="1" applyFill="1" applyBorder="1" applyAlignment="1"/>
    <xf numFmtId="0" fontId="9" fillId="3" borderId="1" xfId="12" applyFont="1" applyFill="1" applyBorder="1" applyAlignment="1">
      <alignment wrapText="1"/>
    </xf>
    <xf numFmtId="0" fontId="24" fillId="3" borderId="3" xfId="14" applyFont="1" applyFill="1" applyBorder="1" applyAlignment="1"/>
    <xf numFmtId="0" fontId="3" fillId="3" borderId="3" xfId="11" applyFill="1" applyBorder="1"/>
    <xf numFmtId="3" fontId="9" fillId="3" borderId="16" xfId="12" applyNumberFormat="1" applyFont="1" applyFill="1" applyBorder="1" applyAlignment="1"/>
    <xf numFmtId="3" fontId="6" fillId="3" borderId="3" xfId="12" applyNumberFormat="1" applyFont="1" applyFill="1" applyBorder="1" applyAlignment="1"/>
    <xf numFmtId="3" fontId="6" fillId="3" borderId="0" xfId="12" applyNumberFormat="1" applyFont="1" applyFill="1" applyAlignment="1"/>
    <xf numFmtId="0" fontId="6" fillId="3" borderId="0" xfId="12" applyFont="1" applyFill="1" applyAlignment="1">
      <alignment wrapText="1"/>
    </xf>
    <xf numFmtId="0" fontId="51" fillId="3" borderId="3" xfId="12" applyFont="1" applyFill="1" applyBorder="1" applyAlignment="1">
      <alignment horizontal="right"/>
    </xf>
    <xf numFmtId="0" fontId="51" fillId="3" borderId="3" xfId="15" applyFont="1" applyFill="1" applyBorder="1" applyAlignment="1"/>
    <xf numFmtId="0" fontId="17" fillId="3" borderId="3" xfId="12" applyFont="1" applyFill="1" applyBorder="1" applyAlignment="1">
      <alignment wrapText="1"/>
    </xf>
    <xf numFmtId="0" fontId="24" fillId="3" borderId="0" xfId="16" applyFill="1"/>
    <xf numFmtId="0" fontId="51" fillId="3" borderId="0" xfId="15" applyFont="1" applyFill="1" applyAlignment="1"/>
    <xf numFmtId="0" fontId="52" fillId="3" borderId="0" xfId="16" applyFont="1" applyFill="1"/>
    <xf numFmtId="0" fontId="53" fillId="3" borderId="0" xfId="12" applyFont="1" applyFill="1" applyAlignment="1"/>
    <xf numFmtId="3" fontId="6" fillId="3" borderId="3" xfId="13" applyNumberFormat="1" applyFont="1" applyFill="1" applyBorder="1" applyAlignment="1">
      <alignment horizontal="right"/>
    </xf>
    <xf numFmtId="0" fontId="17" fillId="3" borderId="3" xfId="12" applyFont="1" applyFill="1" applyBorder="1" applyAlignment="1">
      <alignment vertical="top" wrapText="1"/>
    </xf>
    <xf numFmtId="0" fontId="3" fillId="0" borderId="0" xfId="27"/>
    <xf numFmtId="0" fontId="15" fillId="0" borderId="0" xfId="27" applyFont="1" applyAlignment="1">
      <alignment vertical="center"/>
    </xf>
    <xf numFmtId="0" fontId="13" fillId="0" borderId="0" xfId="27" applyFont="1" applyAlignment="1">
      <alignment vertical="center"/>
    </xf>
    <xf numFmtId="0" fontId="54" fillId="0" borderId="0" xfId="27" applyFont="1"/>
    <xf numFmtId="0" fontId="52" fillId="0" borderId="0" xfId="27" applyFont="1"/>
    <xf numFmtId="0" fontId="19" fillId="0" borderId="0" xfId="27" applyFont="1"/>
    <xf numFmtId="0" fontId="6" fillId="0" borderId="0" xfId="33" applyFont="1"/>
    <xf numFmtId="0" fontId="6" fillId="3" borderId="0" xfId="5" applyFont="1" applyFill="1" applyAlignment="1">
      <alignment horizontal="left"/>
    </xf>
    <xf numFmtId="0" fontId="51" fillId="3" borderId="0" xfId="5" applyFont="1" applyFill="1" applyAlignment="1"/>
    <xf numFmtId="0" fontId="51" fillId="3" borderId="0" xfId="5" applyFont="1" applyFill="1" applyAlignment="1" applyProtection="1">
      <protection locked="0"/>
    </xf>
    <xf numFmtId="170" fontId="51" fillId="3" borderId="0" xfId="5" applyNumberFormat="1" applyFont="1" applyFill="1" applyAlignment="1" applyProtection="1">
      <protection locked="0"/>
    </xf>
    <xf numFmtId="0" fontId="13" fillId="3" borderId="0" xfId="5" applyFont="1" applyFill="1" applyAlignment="1"/>
    <xf numFmtId="0" fontId="30" fillId="3" borderId="0" xfId="5" applyFont="1" applyFill="1" applyAlignment="1"/>
    <xf numFmtId="0" fontId="6" fillId="3" borderId="0" xfId="5" applyFont="1" applyFill="1" applyAlignment="1">
      <alignment vertical="center"/>
    </xf>
    <xf numFmtId="0" fontId="6" fillId="3" borderId="10" xfId="5" applyFont="1" applyFill="1" applyBorder="1" applyAlignment="1"/>
    <xf numFmtId="0" fontId="3" fillId="0" borderId="0" xfId="42"/>
    <xf numFmtId="0" fontId="5" fillId="0" borderId="0" xfId="42" applyFont="1" applyFill="1" applyBorder="1"/>
    <xf numFmtId="0" fontId="3" fillId="0" borderId="0" xfId="42" applyAlignment="1">
      <alignment horizontal="center"/>
    </xf>
    <xf numFmtId="0" fontId="59" fillId="3" borderId="0" xfId="61" applyFont="1" applyFill="1"/>
    <xf numFmtId="0" fontId="5" fillId="0" borderId="0" xfId="42" applyFont="1"/>
    <xf numFmtId="0" fontId="5" fillId="0" borderId="0" xfId="42" applyFont="1" applyAlignment="1">
      <alignment horizontal="center" vertical="top" wrapText="1"/>
    </xf>
    <xf numFmtId="0" fontId="5" fillId="0" borderId="0" xfId="42" applyFont="1" applyAlignment="1">
      <alignment horizontal="left" vertical="top"/>
    </xf>
    <xf numFmtId="0" fontId="5" fillId="0" borderId="0" xfId="42" applyFont="1" applyBorder="1"/>
    <xf numFmtId="0" fontId="5" fillId="0" borderId="0" xfId="42" applyFont="1" applyFill="1" applyBorder="1" applyAlignment="1">
      <alignment horizontal="center"/>
    </xf>
    <xf numFmtId="0" fontId="33" fillId="0" borderId="0" xfId="42" applyFont="1" applyBorder="1"/>
    <xf numFmtId="0" fontId="79" fillId="0" borderId="0" xfId="42" applyFont="1" applyBorder="1"/>
    <xf numFmtId="0" fontId="33" fillId="0" borderId="0" xfId="42" applyFont="1" applyFill="1" applyBorder="1"/>
    <xf numFmtId="0" fontId="15" fillId="0" borderId="0" xfId="42" applyFont="1"/>
    <xf numFmtId="0" fontId="6" fillId="5" borderId="3" xfId="13" applyFont="1" applyFill="1" applyBorder="1" applyAlignment="1">
      <alignment horizontal="right"/>
    </xf>
    <xf numFmtId="3" fontId="6" fillId="5" borderId="3" xfId="13" applyNumberFormat="1" applyFont="1" applyFill="1" applyBorder="1" applyAlignment="1">
      <alignment horizontal="right"/>
    </xf>
    <xf numFmtId="0" fontId="6" fillId="5" borderId="0" xfId="13" applyFont="1" applyFill="1" applyAlignment="1">
      <alignment horizontal="right"/>
    </xf>
    <xf numFmtId="3" fontId="9" fillId="5" borderId="16" xfId="12" applyNumberFormat="1" applyFont="1" applyFill="1" applyBorder="1" applyAlignment="1">
      <alignment horizontal="right"/>
    </xf>
    <xf numFmtId="3" fontId="9" fillId="5" borderId="16" xfId="12" applyNumberFormat="1" applyFont="1" applyFill="1" applyBorder="1" applyAlignment="1"/>
    <xf numFmtId="3" fontId="6" fillId="5" borderId="3" xfId="12" applyNumberFormat="1" applyFont="1" applyFill="1" applyBorder="1" applyAlignment="1"/>
    <xf numFmtId="3" fontId="6" fillId="5" borderId="0" xfId="12" applyNumberFormat="1" applyFont="1" applyFill="1" applyAlignment="1"/>
    <xf numFmtId="0" fontId="6" fillId="0" borderId="0" xfId="67" applyFont="1"/>
    <xf numFmtId="0" fontId="19" fillId="2" borderId="0" xfId="67" applyFont="1" applyFill="1" applyAlignment="1">
      <alignment horizontal="left"/>
    </xf>
    <xf numFmtId="0" fontId="36" fillId="0" borderId="4" xfId="67" applyFont="1" applyBorder="1"/>
    <xf numFmtId="3" fontId="6" fillId="0" borderId="0" xfId="67" applyNumberFormat="1" applyFont="1"/>
    <xf numFmtId="0" fontId="22" fillId="0" borderId="0" xfId="67" applyFont="1"/>
    <xf numFmtId="0" fontId="15" fillId="0" borderId="0" xfId="67" applyFont="1"/>
    <xf numFmtId="0" fontId="22" fillId="0" borderId="0" xfId="0" applyFont="1"/>
    <xf numFmtId="0" fontId="22" fillId="3" borderId="0" xfId="0" applyFont="1" applyFill="1"/>
    <xf numFmtId="0" fontId="6" fillId="3" borderId="10" xfId="5" applyFont="1" applyFill="1" applyBorder="1" applyAlignment="1">
      <alignment horizontal="left" vertical="center" indent="1"/>
    </xf>
    <xf numFmtId="0" fontId="9" fillId="3" borderId="17" xfId="0" applyFont="1" applyFill="1" applyBorder="1" applyAlignment="1">
      <alignment horizontal="right" vertical="center" wrapText="1" readingOrder="1"/>
    </xf>
    <xf numFmtId="0" fontId="20" fillId="3" borderId="17" xfId="0" applyFont="1" applyFill="1" applyBorder="1" applyAlignment="1" applyProtection="1">
      <alignment horizontal="right" vertical="center" wrapText="1" readingOrder="1"/>
      <protection locked="0"/>
    </xf>
    <xf numFmtId="0" fontId="9" fillId="3" borderId="3" xfId="5" applyFont="1" applyFill="1" applyBorder="1" applyAlignment="1">
      <alignment horizontal="left" indent="1"/>
    </xf>
    <xf numFmtId="0" fontId="9" fillId="3" borderId="3" xfId="5" applyFont="1" applyFill="1" applyBorder="1" applyAlignment="1">
      <alignment horizontal="left" vertical="top" indent="1"/>
    </xf>
    <xf numFmtId="0" fontId="25" fillId="3" borderId="0" xfId="0" applyFont="1" applyFill="1" applyAlignment="1">
      <alignment vertical="center"/>
    </xf>
    <xf numFmtId="0" fontId="25" fillId="3" borderId="0" xfId="0" applyFont="1" applyFill="1"/>
    <xf numFmtId="0" fontId="6" fillId="3" borderId="10" xfId="0" applyFont="1" applyFill="1" applyBorder="1" applyAlignment="1">
      <alignment horizontal="left" vertical="center" wrapText="1" indent="1" readingOrder="1"/>
    </xf>
    <xf numFmtId="0" fontId="20" fillId="3" borderId="17" xfId="0" applyFont="1" applyFill="1" applyBorder="1" applyAlignment="1">
      <alignment horizontal="right" vertical="center" wrapText="1" readingOrder="1"/>
    </xf>
    <xf numFmtId="0" fontId="20" fillId="3" borderId="17" xfId="0" applyFont="1" applyFill="1" applyBorder="1" applyAlignment="1">
      <alignment horizontal="right" vertical="center" wrapText="1"/>
    </xf>
    <xf numFmtId="0" fontId="20" fillId="3" borderId="17" xfId="0" applyFont="1" applyFill="1" applyBorder="1" applyAlignment="1" applyProtection="1">
      <alignment horizontal="right" vertical="center" wrapText="1"/>
      <protection locked="0"/>
    </xf>
    <xf numFmtId="0" fontId="15" fillId="3" borderId="0" xfId="0" applyFont="1" applyFill="1" applyAlignment="1">
      <alignment vertical="center"/>
    </xf>
    <xf numFmtId="0" fontId="62" fillId="3" borderId="0" xfId="0" applyFont="1" applyFill="1" applyAlignment="1">
      <alignment vertical="center"/>
    </xf>
    <xf numFmtId="0" fontId="62" fillId="3" borderId="0" xfId="0" applyFont="1" applyFill="1" applyAlignment="1" applyProtection="1">
      <alignment vertical="center"/>
      <protection locked="0"/>
    </xf>
    <xf numFmtId="9" fontId="6" fillId="3" borderId="10" xfId="0" applyNumberFormat="1" applyFont="1" applyFill="1" applyBorder="1" applyAlignment="1">
      <alignment vertical="center" wrapText="1" readingOrder="1"/>
    </xf>
    <xf numFmtId="0" fontId="20" fillId="3" borderId="19" xfId="0" applyFont="1" applyFill="1" applyBorder="1" applyAlignment="1">
      <alignment horizontal="left" vertical="center" wrapText="1" indent="1" readingOrder="1"/>
    </xf>
    <xf numFmtId="0" fontId="22" fillId="3" borderId="0" xfId="0" applyFont="1" applyFill="1" applyAlignment="1">
      <alignment vertical="center"/>
    </xf>
    <xf numFmtId="0" fontId="15" fillId="3" borderId="0" xfId="0" applyFont="1" applyFill="1"/>
    <xf numFmtId="0" fontId="22" fillId="3" borderId="0" xfId="0" applyFont="1" applyFill="1" applyProtection="1">
      <protection locked="0"/>
    </xf>
    <xf numFmtId="3" fontId="19" fillId="5" borderId="21" xfId="0" applyNumberFormat="1" applyFont="1" applyFill="1" applyBorder="1" applyAlignment="1">
      <alignment vertical="center"/>
    </xf>
    <xf numFmtId="0" fontId="9" fillId="5" borderId="21" xfId="0" applyFont="1" applyFill="1" applyBorder="1" applyAlignment="1">
      <alignment horizontal="left" vertical="center" wrapText="1" indent="1" readingOrder="1"/>
    </xf>
    <xf numFmtId="0" fontId="9" fillId="5" borderId="3" xfId="0" applyFont="1" applyFill="1" applyBorder="1" applyAlignment="1">
      <alignment horizontal="left" vertical="center" wrapText="1" indent="1" readingOrder="1"/>
    </xf>
    <xf numFmtId="0" fontId="9" fillId="3" borderId="0" xfId="5" applyFont="1" applyFill="1">
      <alignment vertical="top"/>
    </xf>
    <xf numFmtId="3" fontId="6" fillId="3" borderId="0" xfId="0" applyNumberFormat="1" applyFont="1" applyFill="1" applyAlignment="1">
      <alignment vertical="center" wrapText="1"/>
    </xf>
    <xf numFmtId="0" fontId="6" fillId="3" borderId="20" xfId="0" applyFont="1" applyFill="1" applyBorder="1" applyAlignment="1">
      <alignment horizontal="left" vertical="center" wrapText="1"/>
    </xf>
    <xf numFmtId="0" fontId="22" fillId="3" borderId="0" xfId="0" applyFont="1" applyFill="1" applyAlignment="1">
      <alignment horizontal="right"/>
    </xf>
    <xf numFmtId="0" fontId="19" fillId="3" borderId="0" xfId="0" applyFont="1" applyFill="1"/>
    <xf numFmtId="166" fontId="6" fillId="3" borderId="10" xfId="5" applyNumberFormat="1" applyFont="1" applyFill="1" applyBorder="1" applyAlignment="1">
      <alignment horizontal="right" vertical="center"/>
    </xf>
    <xf numFmtId="3" fontId="6" fillId="3" borderId="10" xfId="5" applyNumberFormat="1" applyFont="1" applyFill="1" applyBorder="1" applyAlignment="1" applyProtection="1">
      <alignment horizontal="center" vertical="center"/>
      <protection locked="0"/>
    </xf>
    <xf numFmtId="0" fontId="6" fillId="3" borderId="10" xfId="5" applyFont="1" applyFill="1" applyBorder="1" applyAlignment="1">
      <alignment horizontal="left" vertical="center"/>
    </xf>
    <xf numFmtId="0" fontId="9" fillId="3" borderId="3" xfId="5" applyFont="1" applyFill="1" applyBorder="1" applyAlignment="1">
      <alignment horizontal="left" vertical="top"/>
    </xf>
    <xf numFmtId="0" fontId="0" fillId="3" borderId="0" xfId="0" applyFill="1" applyProtection="1">
      <protection locked="0"/>
    </xf>
    <xf numFmtId="0" fontId="6" fillId="3" borderId="0" xfId="5" applyFont="1" applyFill="1" applyAlignment="1">
      <alignment horizontal="left" vertical="center"/>
    </xf>
    <xf numFmtId="170" fontId="6" fillId="3" borderId="0" xfId="49" applyNumberFormat="1" applyFont="1" applyFill="1" applyAlignment="1">
      <alignment horizontal="right"/>
    </xf>
    <xf numFmtId="170" fontId="6" fillId="3" borderId="0" xfId="49" applyNumberFormat="1" applyFont="1" applyFill="1" applyAlignment="1" applyProtection="1">
      <alignment horizontal="right"/>
      <protection locked="0"/>
    </xf>
    <xf numFmtId="0" fontId="9" fillId="3" borderId="0" xfId="5" applyFont="1" applyFill="1" applyAlignment="1">
      <alignment horizontal="left" vertical="center"/>
    </xf>
    <xf numFmtId="0" fontId="20" fillId="3" borderId="17" xfId="0" applyFont="1" applyFill="1" applyBorder="1" applyAlignment="1">
      <alignment horizontal="right" wrapText="1"/>
    </xf>
    <xf numFmtId="0" fontId="20" fillId="3" borderId="17" xfId="0" applyFont="1" applyFill="1" applyBorder="1" applyAlignment="1" applyProtection="1">
      <alignment horizontal="right" wrapText="1"/>
      <protection locked="0"/>
    </xf>
    <xf numFmtId="0" fontId="9" fillId="3" borderId="3" xfId="5" applyFont="1" applyFill="1" applyBorder="1" applyAlignment="1">
      <alignment horizontal="left" vertical="center"/>
    </xf>
    <xf numFmtId="166" fontId="22" fillId="0" borderId="0" xfId="0" applyNumberFormat="1" applyFont="1"/>
    <xf numFmtId="166" fontId="22" fillId="3" borderId="0" xfId="0" applyNumberFormat="1" applyFont="1" applyFill="1"/>
    <xf numFmtId="0" fontId="25" fillId="3" borderId="0" xfId="0" applyFont="1" applyFill="1" applyAlignment="1">
      <alignment horizontal="left"/>
    </xf>
    <xf numFmtId="166" fontId="0" fillId="0" borderId="0" xfId="0" applyNumberFormat="1"/>
    <xf numFmtId="166" fontId="9" fillId="3" borderId="3" xfId="5" applyNumberFormat="1" applyFont="1" applyFill="1" applyBorder="1" applyAlignment="1">
      <alignment horizontal="right" wrapText="1"/>
    </xf>
    <xf numFmtId="0" fontId="22" fillId="3" borderId="0" xfId="0" applyFont="1" applyFill="1" applyAlignment="1">
      <alignment readingOrder="1"/>
    </xf>
    <xf numFmtId="0" fontId="20" fillId="3" borderId="19" xfId="0" applyFont="1" applyFill="1" applyBorder="1" applyAlignment="1">
      <alignment horizontal="left" vertical="center" readingOrder="1"/>
    </xf>
    <xf numFmtId="0" fontId="22" fillId="3" borderId="0" xfId="0" applyFont="1" applyFill="1" applyAlignment="1">
      <alignment horizontal="right" vertical="center"/>
    </xf>
    <xf numFmtId="0" fontId="83" fillId="3" borderId="0" xfId="0" applyFont="1" applyFill="1"/>
    <xf numFmtId="0" fontId="6" fillId="3" borderId="10" xfId="5" applyFont="1" applyFill="1" applyBorder="1" applyAlignment="1">
      <alignment horizontal="left" vertical="top" indent="1"/>
    </xf>
    <xf numFmtId="0" fontId="6" fillId="3" borderId="10" xfId="5" quotePrefix="1" applyFont="1" applyFill="1" applyBorder="1" applyAlignment="1">
      <alignment horizontal="left" vertical="center" indent="1"/>
    </xf>
    <xf numFmtId="0" fontId="6" fillId="3" borderId="0" xfId="5" applyFont="1" applyFill="1" applyAlignment="1">
      <alignment horizontal="left" vertical="center" indent="1"/>
    </xf>
    <xf numFmtId="0" fontId="9" fillId="3" borderId="3" xfId="5" applyFont="1" applyFill="1" applyBorder="1" applyAlignment="1">
      <alignment horizontal="left" vertical="center" indent="1"/>
    </xf>
    <xf numFmtId="0" fontId="22" fillId="3" borderId="0" xfId="0" applyFont="1" applyFill="1" applyAlignment="1">
      <alignment horizontal="left" indent="1"/>
    </xf>
    <xf numFmtId="0" fontId="6" fillId="3" borderId="10" xfId="5" applyFont="1" applyFill="1" applyBorder="1" applyAlignment="1">
      <alignment horizontal="left" indent="1"/>
    </xf>
    <xf numFmtId="0" fontId="20" fillId="3" borderId="3" xfId="5" applyFont="1" applyFill="1" applyBorder="1" applyAlignment="1">
      <alignment horizontal="center"/>
    </xf>
    <xf numFmtId="0" fontId="9" fillId="3" borderId="3" xfId="5" applyFont="1" applyFill="1" applyBorder="1" applyAlignment="1">
      <alignment horizontal="left" vertical="center" wrapText="1"/>
    </xf>
    <xf numFmtId="0" fontId="33" fillId="3" borderId="18" xfId="61" applyFont="1" applyFill="1" applyBorder="1" applyAlignment="1">
      <alignment horizontal="center"/>
    </xf>
    <xf numFmtId="3" fontId="0" fillId="0" borderId="0" xfId="0" applyNumberFormat="1"/>
    <xf numFmtId="0" fontId="4" fillId="0" borderId="0" xfId="0" applyFont="1"/>
    <xf numFmtId="0" fontId="19" fillId="2" borderId="0" xfId="27" applyFont="1" applyFill="1" applyAlignment="1">
      <alignment horizontal="left" vertical="center" wrapText="1" indent="1"/>
    </xf>
    <xf numFmtId="166" fontId="19" fillId="2" borderId="2" xfId="27" applyNumberFormat="1" applyFont="1" applyFill="1" applyBorder="1" applyAlignment="1">
      <alignment horizontal="center" vertical="center"/>
    </xf>
    <xf numFmtId="0" fontId="6" fillId="0" borderId="4" xfId="27" applyFont="1" applyBorder="1" applyAlignment="1">
      <alignment horizontal="left" vertical="center" wrapText="1" indent="1" readingOrder="1"/>
    </xf>
    <xf numFmtId="0" fontId="58" fillId="0" borderId="0" xfId="27" applyFont="1"/>
    <xf numFmtId="0" fontId="58" fillId="0" borderId="0" xfId="27" applyFont="1" applyAlignment="1">
      <alignment vertical="center"/>
    </xf>
    <xf numFmtId="0" fontId="22" fillId="0" borderId="0" xfId="27" applyFont="1" applyAlignment="1">
      <alignment vertical="center"/>
    </xf>
    <xf numFmtId="0" fontId="19" fillId="0" borderId="0" xfId="27" applyFont="1" applyAlignment="1">
      <alignment vertical="center"/>
    </xf>
    <xf numFmtId="3" fontId="22" fillId="0" borderId="0" xfId="27" applyNumberFormat="1" applyFont="1"/>
    <xf numFmtId="0" fontId="22" fillId="0" borderId="0" xfId="27" applyFont="1"/>
    <xf numFmtId="0" fontId="77" fillId="0" borderId="0" xfId="27" applyFont="1" applyAlignment="1">
      <alignment horizontal="right"/>
    </xf>
    <xf numFmtId="0" fontId="73" fillId="0" borderId="0" xfId="27" applyFont="1"/>
    <xf numFmtId="0" fontId="47" fillId="0" borderId="0" xfId="27" applyFont="1" applyAlignment="1">
      <alignment horizontal="left" vertical="center" readingOrder="1"/>
    </xf>
    <xf numFmtId="0" fontId="60" fillId="0" borderId="0" xfId="27" applyFont="1" applyAlignment="1">
      <alignment vertical="center"/>
    </xf>
    <xf numFmtId="0" fontId="19" fillId="0" borderId="3" xfId="0" applyFont="1" applyBorder="1" applyAlignment="1">
      <alignment horizontal="center"/>
    </xf>
    <xf numFmtId="0" fontId="3" fillId="0" borderId="0" xfId="43"/>
    <xf numFmtId="167" fontId="19" fillId="7" borderId="0" xfId="43" applyNumberFormat="1" applyFont="1" applyFill="1" applyAlignment="1">
      <alignment horizontal="right" vertical="center" indent="1"/>
    </xf>
    <xf numFmtId="0" fontId="55" fillId="0" borderId="3" xfId="43" applyFont="1" applyBorder="1" applyAlignment="1">
      <alignment horizontal="left" vertical="center" indent="1"/>
    </xf>
    <xf numFmtId="0" fontId="56" fillId="0" borderId="0" xfId="43" applyFont="1"/>
    <xf numFmtId="0" fontId="18" fillId="0" borderId="0" xfId="1" applyFont="1" applyAlignment="1">
      <alignment horizontal="left" vertical="center" wrapText="1"/>
    </xf>
    <xf numFmtId="0" fontId="6" fillId="3" borderId="23" xfId="12" applyFont="1" applyFill="1" applyBorder="1" applyAlignment="1">
      <alignment horizontal="left"/>
    </xf>
    <xf numFmtId="0" fontId="38" fillId="3" borderId="23" xfId="12" applyFont="1" applyFill="1" applyBorder="1" applyAlignment="1"/>
    <xf numFmtId="3" fontId="6" fillId="3" borderId="23" xfId="12" applyNumberFormat="1" applyFont="1" applyFill="1" applyBorder="1" applyAlignment="1"/>
    <xf numFmtId="0" fontId="9" fillId="3" borderId="23" xfId="12" applyFont="1" applyFill="1" applyBorder="1" applyAlignment="1"/>
    <xf numFmtId="0" fontId="6" fillId="3" borderId="10" xfId="5" applyFont="1" applyFill="1" applyBorder="1" applyAlignment="1">
      <alignment horizontal="left"/>
    </xf>
    <xf numFmtId="0" fontId="30" fillId="3" borderId="23" xfId="5" applyFont="1" applyFill="1" applyBorder="1" applyAlignment="1">
      <alignment horizontal="left" vertical="top"/>
    </xf>
    <xf numFmtId="0" fontId="0" fillId="0" borderId="23" xfId="0" applyBorder="1"/>
    <xf numFmtId="0" fontId="22" fillId="3" borderId="23" xfId="0" applyFont="1" applyFill="1" applyBorder="1"/>
    <xf numFmtId="0" fontId="42" fillId="0" borderId="0" xfId="67" applyFont="1"/>
    <xf numFmtId="165" fontId="6" fillId="0" borderId="0" xfId="34" applyNumberFormat="1" applyFont="1" applyFill="1"/>
    <xf numFmtId="0" fontId="19" fillId="3" borderId="0" xfId="67" applyFont="1" applyFill="1" applyAlignment="1">
      <alignment horizontal="left"/>
    </xf>
    <xf numFmtId="3" fontId="19" fillId="3" borderId="0" xfId="67" applyNumberFormat="1" applyFont="1" applyFill="1" applyAlignment="1">
      <alignment horizontal="right" vertical="center" indent="1"/>
    </xf>
    <xf numFmtId="1" fontId="19" fillId="3" borderId="0" xfId="67" applyNumberFormat="1" applyFont="1" applyFill="1" applyAlignment="1">
      <alignment horizontal="right" vertical="center" indent="1"/>
    </xf>
    <xf numFmtId="1" fontId="9" fillId="3" borderId="0" xfId="67" applyNumberFormat="1" applyFont="1" applyFill="1" applyAlignment="1">
      <alignment horizontal="right" vertical="center" indent="1"/>
    </xf>
    <xf numFmtId="0" fontId="19" fillId="3" borderId="0" xfId="67" applyFont="1" applyFill="1" applyAlignment="1">
      <alignment horizontal="right" vertical="center" indent="1"/>
    </xf>
    <xf numFmtId="0" fontId="9" fillId="3" borderId="0" xfId="67" applyFont="1" applyFill="1" applyAlignment="1">
      <alignment horizontal="right" vertical="center" indent="1"/>
    </xf>
    <xf numFmtId="0" fontId="12" fillId="3" borderId="0" xfId="30" applyFont="1" applyFill="1" applyAlignment="1">
      <alignment vertical="center"/>
    </xf>
    <xf numFmtId="3" fontId="19" fillId="2" borderId="0" xfId="0" applyNumberFormat="1" applyFont="1" applyFill="1" applyAlignment="1">
      <alignment vertical="top" wrapText="1"/>
    </xf>
    <xf numFmtId="0" fontId="9" fillId="3" borderId="0" xfId="5" applyFont="1" applyFill="1" applyAlignment="1"/>
    <xf numFmtId="0" fontId="6" fillId="3" borderId="0" xfId="67" applyFont="1" applyFill="1"/>
    <xf numFmtId="1" fontId="6" fillId="3" borderId="0" xfId="67" applyNumberFormat="1" applyFont="1" applyFill="1" applyAlignment="1">
      <alignment horizontal="right" vertical="center" indent="1"/>
    </xf>
    <xf numFmtId="167" fontId="19" fillId="2" borderId="0" xfId="52" applyNumberFormat="1" applyFont="1" applyFill="1" applyAlignment="1">
      <alignment horizontal="center" vertical="center"/>
    </xf>
    <xf numFmtId="167" fontId="54" fillId="0" borderId="0" xfId="27" applyNumberFormat="1" applyFont="1" applyAlignment="1">
      <alignment horizontal="center" vertical="center"/>
    </xf>
    <xf numFmtId="0" fontId="12" fillId="0" borderId="0" xfId="72"/>
    <xf numFmtId="0" fontId="25" fillId="3" borderId="10" xfId="12" applyFont="1" applyFill="1" applyBorder="1" applyAlignment="1">
      <alignment vertical="center"/>
    </xf>
    <xf numFmtId="3" fontId="19" fillId="2" borderId="10" xfId="12" applyNumberFormat="1" applyFont="1" applyFill="1" applyBorder="1" applyAlignment="1">
      <alignment horizontal="right" vertical="center"/>
    </xf>
    <xf numFmtId="0" fontId="19" fillId="3" borderId="10" xfId="12" applyFont="1" applyFill="1" applyBorder="1" applyAlignment="1">
      <alignment horizontal="left" vertical="center"/>
    </xf>
    <xf numFmtId="0" fontId="19" fillId="3" borderId="10" xfId="12" quotePrefix="1" applyFont="1" applyFill="1" applyBorder="1" applyAlignment="1">
      <alignment horizontal="right" vertical="center"/>
    </xf>
    <xf numFmtId="0" fontId="3" fillId="0" borderId="0" xfId="42" applyAlignment="1">
      <alignment horizontal="right"/>
    </xf>
    <xf numFmtId="0" fontId="72" fillId="0" borderId="0" xfId="42" applyFont="1" applyAlignment="1">
      <alignment horizontal="left" vertical="center" readingOrder="1"/>
    </xf>
    <xf numFmtId="9" fontId="58" fillId="0" borderId="0" xfId="3" applyFont="1"/>
    <xf numFmtId="3" fontId="58" fillId="0" borderId="0" xfId="42" applyNumberFormat="1" applyFont="1"/>
    <xf numFmtId="0" fontId="58" fillId="0" borderId="0" xfId="42" applyFont="1"/>
    <xf numFmtId="15" fontId="19" fillId="0" borderId="0" xfId="42" applyNumberFormat="1" applyFont="1" applyAlignment="1">
      <alignment horizontal="left" vertical="center" readingOrder="1"/>
    </xf>
    <xf numFmtId="0" fontId="58" fillId="0" borderId="0" xfId="42" applyFont="1" applyAlignment="1">
      <alignment vertical="center"/>
    </xf>
    <xf numFmtId="0" fontId="15" fillId="0" borderId="0" xfId="42" applyFont="1" applyAlignment="1">
      <alignment vertical="center"/>
    </xf>
    <xf numFmtId="0" fontId="13" fillId="0" borderId="0" xfId="42" applyFont="1" applyAlignment="1">
      <alignment vertical="center"/>
    </xf>
    <xf numFmtId="0" fontId="19" fillId="3" borderId="0" xfId="61" applyFont="1" applyFill="1"/>
    <xf numFmtId="167" fontId="6" fillId="3" borderId="0" xfId="61" applyNumberFormat="1" applyFont="1" applyFill="1" applyAlignment="1">
      <alignment horizontal="center"/>
    </xf>
    <xf numFmtId="0" fontId="47" fillId="3" borderId="0" xfId="61" applyFont="1" applyFill="1" applyAlignment="1">
      <alignment horizontal="right" indent="1"/>
    </xf>
    <xf numFmtId="0" fontId="47" fillId="3" borderId="0" xfId="61" quotePrefix="1" applyFont="1" applyFill="1" applyAlignment="1">
      <alignment horizontal="right" indent="1"/>
    </xf>
    <xf numFmtId="167" fontId="6" fillId="3" borderId="3" xfId="61" applyNumberFormat="1" applyFont="1" applyFill="1" applyBorder="1" applyAlignment="1">
      <alignment horizontal="center"/>
    </xf>
    <xf numFmtId="167" fontId="6" fillId="3" borderId="0" xfId="61" quotePrefix="1" applyNumberFormat="1" applyFont="1" applyFill="1" applyAlignment="1">
      <alignment horizontal="center"/>
    </xf>
    <xf numFmtId="0" fontId="19" fillId="3" borderId="3" xfId="61" applyFont="1" applyFill="1" applyBorder="1" applyAlignment="1">
      <alignment horizontal="center"/>
    </xf>
    <xf numFmtId="0" fontId="56" fillId="3" borderId="3" xfId="61" applyFont="1" applyFill="1" applyBorder="1" applyAlignment="1">
      <alignment horizontal="right" indent="1"/>
    </xf>
    <xf numFmtId="0" fontId="19" fillId="0" borderId="0" xfId="42" applyFont="1" applyAlignment="1">
      <alignment horizontal="left" vertical="center" readingOrder="1"/>
    </xf>
    <xf numFmtId="0" fontId="2" fillId="0" borderId="0" xfId="1" applyFont="1" applyAlignment="1">
      <alignment horizontal="center" vertical="center"/>
    </xf>
    <xf numFmtId="3" fontId="19" fillId="5" borderId="3" xfId="0" applyNumberFormat="1" applyFont="1" applyFill="1" applyBorder="1" applyAlignment="1">
      <alignment horizontal="right" vertical="center"/>
    </xf>
    <xf numFmtId="166" fontId="25" fillId="3" borderId="0" xfId="0" applyNumberFormat="1" applyFont="1" applyFill="1" applyAlignment="1">
      <alignment vertical="top"/>
    </xf>
    <xf numFmtId="0" fontId="25" fillId="3" borderId="0" xfId="0" applyFont="1" applyFill="1" applyAlignment="1">
      <alignment vertical="top"/>
    </xf>
    <xf numFmtId="0" fontId="36" fillId="3" borderId="3" xfId="14" applyFont="1" applyFill="1" applyBorder="1" applyAlignment="1">
      <alignment horizontal="left"/>
    </xf>
    <xf numFmtId="0" fontId="19" fillId="2" borderId="10" xfId="12" applyFont="1" applyFill="1" applyBorder="1" applyAlignment="1">
      <alignment horizontal="left" vertical="center"/>
    </xf>
    <xf numFmtId="0" fontId="19" fillId="2" borderId="0" xfId="4" applyFont="1" applyFill="1" applyAlignment="1">
      <alignment vertical="center"/>
    </xf>
    <xf numFmtId="0" fontId="2" fillId="0" borderId="0" xfId="42" applyFont="1"/>
    <xf numFmtId="167" fontId="5" fillId="0" borderId="0" xfId="1" applyNumberFormat="1" applyFont="1"/>
    <xf numFmtId="0" fontId="4" fillId="3" borderId="0" xfId="0" applyFont="1" applyFill="1"/>
    <xf numFmtId="0" fontId="20" fillId="3" borderId="0" xfId="1" applyFont="1" applyFill="1"/>
    <xf numFmtId="0" fontId="19" fillId="2" borderId="0" xfId="1" applyFont="1" applyFill="1" applyAlignment="1">
      <alignment horizontal="left" vertical="center" indent="1"/>
    </xf>
    <xf numFmtId="167" fontId="8" fillId="4" borderId="0" xfId="0" applyNumberFormat="1" applyFont="1" applyFill="1" applyAlignment="1">
      <alignment horizontal="center"/>
    </xf>
    <xf numFmtId="0" fontId="2" fillId="0" borderId="0" xfId="1" applyFont="1"/>
    <xf numFmtId="0" fontId="2" fillId="0" borderId="0" xfId="1" applyFont="1" applyFill="1"/>
    <xf numFmtId="0" fontId="2" fillId="0" borderId="0" xfId="1" applyFont="1" applyBorder="1"/>
    <xf numFmtId="1" fontId="8" fillId="0" borderId="0" xfId="1" applyNumberFormat="1" applyFont="1" applyFill="1" applyBorder="1" applyAlignment="1">
      <alignment horizontal="right" vertical="center" indent="1"/>
    </xf>
    <xf numFmtId="0" fontId="19" fillId="0" borderId="0" xfId="1" applyFont="1" applyBorder="1" applyAlignment="1">
      <alignment horizontal="center"/>
    </xf>
    <xf numFmtId="0" fontId="56" fillId="0" borderId="0" xfId="1" applyFont="1" applyFill="1" applyBorder="1"/>
    <xf numFmtId="1" fontId="7" fillId="0" borderId="0" xfId="1" applyNumberFormat="1" applyFont="1" applyFill="1" applyBorder="1" applyAlignment="1">
      <alignment horizontal="right" vertical="center" indent="1"/>
    </xf>
    <xf numFmtId="1" fontId="42" fillId="0" borderId="0" xfId="1" applyNumberFormat="1" applyFont="1" applyFill="1" applyBorder="1" applyAlignment="1">
      <alignment horizontal="right" vertical="center" indent="1"/>
    </xf>
    <xf numFmtId="0" fontId="15" fillId="0" borderId="0" xfId="1" applyFont="1" applyFill="1" applyBorder="1"/>
    <xf numFmtId="1" fontId="19" fillId="0" borderId="0" xfId="1" applyNumberFormat="1" applyFont="1" applyFill="1" applyBorder="1" applyAlignment="1">
      <alignment horizontal="right" vertical="center" indent="1"/>
    </xf>
    <xf numFmtId="0" fontId="56" fillId="0" borderId="0" xfId="1" applyFont="1"/>
    <xf numFmtId="9" fontId="2" fillId="0" borderId="0" xfId="1" applyNumberFormat="1" applyFont="1" applyFill="1" applyBorder="1" applyAlignment="1">
      <alignment horizontal="right" vertical="center" indent="1"/>
    </xf>
    <xf numFmtId="0" fontId="51" fillId="3" borderId="0" xfId="8" applyFont="1" applyFill="1" applyBorder="1" applyAlignment="1" applyProtection="1">
      <alignment horizontal="right" wrapText="1"/>
      <protection hidden="1"/>
    </xf>
    <xf numFmtId="167" fontId="19" fillId="0" borderId="0" xfId="1" applyNumberFormat="1" applyFont="1" applyFill="1" applyBorder="1" applyAlignment="1">
      <alignment horizontal="right" vertical="center" indent="1"/>
    </xf>
    <xf numFmtId="1" fontId="2" fillId="0" borderId="0" xfId="1" applyNumberFormat="1" applyFont="1" applyFill="1" applyBorder="1" applyAlignment="1">
      <alignment horizontal="right" vertical="center" indent="1"/>
    </xf>
    <xf numFmtId="9" fontId="2" fillId="0" borderId="0" xfId="1" applyNumberFormat="1" applyFont="1" applyAlignment="1">
      <alignment horizontal="right" indent="1"/>
    </xf>
    <xf numFmtId="0" fontId="2" fillId="0" borderId="0" xfId="1" applyFont="1" applyAlignment="1">
      <alignment horizontal="right" indent="1"/>
    </xf>
    <xf numFmtId="167" fontId="2" fillId="0" borderId="0" xfId="1" applyNumberFormat="1" applyFont="1" applyFill="1" applyBorder="1" applyAlignment="1">
      <alignment horizontal="right" vertical="center" indent="1"/>
    </xf>
    <xf numFmtId="9" fontId="8" fillId="0" borderId="0" xfId="1" applyNumberFormat="1" applyFont="1" applyBorder="1" applyAlignment="1">
      <alignment horizontal="right" vertical="center" indent="1"/>
    </xf>
    <xf numFmtId="0" fontId="8" fillId="0" borderId="0" xfId="1" applyFont="1" applyAlignment="1">
      <alignment horizontal="right" vertical="center" indent="1"/>
    </xf>
    <xf numFmtId="0" fontId="8" fillId="0" borderId="0" xfId="1" applyFont="1" applyBorder="1" applyAlignment="1">
      <alignment horizontal="right" vertical="center" indent="1"/>
    </xf>
    <xf numFmtId="0" fontId="2" fillId="0" borderId="0" xfId="1" applyFont="1" applyBorder="1" applyAlignment="1">
      <alignment horizontal="right" indent="1"/>
    </xf>
    <xf numFmtId="9" fontId="19" fillId="0" borderId="0" xfId="1" applyNumberFormat="1" applyFont="1" applyBorder="1" applyAlignment="1">
      <alignment horizontal="center" vertical="center"/>
    </xf>
    <xf numFmtId="1" fontId="19" fillId="0" borderId="0" xfId="1" applyNumberFormat="1" applyFont="1" applyBorder="1" applyAlignment="1">
      <alignment horizontal="right" vertical="center" indent="1"/>
    </xf>
    <xf numFmtId="0" fontId="19" fillId="0" borderId="0" xfId="1" applyFont="1" applyBorder="1" applyAlignment="1">
      <alignment horizontal="center" vertical="center"/>
    </xf>
    <xf numFmtId="9" fontId="19" fillId="0" borderId="0" xfId="1" applyNumberFormat="1" applyFont="1" applyFill="1" applyBorder="1" applyAlignment="1">
      <alignment horizontal="right" vertical="center" indent="1"/>
    </xf>
    <xf numFmtId="0" fontId="2" fillId="0" borderId="0" xfId="1" applyFont="1" applyFill="1" applyBorder="1" applyAlignment="1">
      <alignment horizontal="right" vertical="center" indent="1"/>
    </xf>
    <xf numFmtId="0" fontId="2" fillId="0" borderId="0" xfId="1" applyFont="1" applyFill="1" applyBorder="1" applyAlignment="1">
      <alignment horizontal="left" vertical="center" indent="1"/>
    </xf>
    <xf numFmtId="0" fontId="19" fillId="0" borderId="0" xfId="1" applyFont="1" applyFill="1" applyBorder="1" applyAlignment="1">
      <alignment horizontal="center" vertical="center"/>
    </xf>
    <xf numFmtId="0" fontId="19" fillId="0" borderId="0" xfId="1" applyFont="1" applyFill="1" applyBorder="1"/>
    <xf numFmtId="0" fontId="19" fillId="0" borderId="0" xfId="1" applyFont="1" applyFill="1" applyBorder="1" applyAlignment="1">
      <alignment horizontal="center"/>
    </xf>
    <xf numFmtId="0" fontId="19" fillId="0" borderId="0" xfId="1" applyFont="1" applyFill="1" applyBorder="1" applyAlignment="1">
      <alignment horizontal="right" vertical="center" indent="1"/>
    </xf>
    <xf numFmtId="0" fontId="55" fillId="0" borderId="0" xfId="1" applyFont="1" applyFill="1" applyBorder="1" applyAlignment="1">
      <alignment horizontal="left" vertical="center" indent="1"/>
    </xf>
    <xf numFmtId="9" fontId="19" fillId="0" borderId="0" xfId="1" applyNumberFormat="1" applyFont="1" applyFill="1" applyBorder="1" applyAlignment="1">
      <alignment horizontal="center" vertical="center"/>
    </xf>
    <xf numFmtId="0" fontId="19" fillId="0" borderId="0" xfId="1" applyFont="1" applyFill="1" applyBorder="1" applyAlignment="1">
      <alignment horizontal="left" indent="1"/>
    </xf>
    <xf numFmtId="0" fontId="42" fillId="0" borderId="0" xfId="1" applyFont="1" applyFill="1" applyBorder="1" applyAlignment="1">
      <alignment horizontal="right" vertical="center" indent="1"/>
    </xf>
    <xf numFmtId="0" fontId="7" fillId="0" borderId="0" xfId="1" applyFont="1" applyFill="1" applyBorder="1" applyAlignment="1">
      <alignment horizontal="left" vertical="center" indent="1"/>
    </xf>
    <xf numFmtId="0" fontId="8" fillId="0" borderId="0" xfId="1" applyFont="1" applyFill="1" applyBorder="1" applyAlignment="1">
      <alignment horizontal="left" vertical="center" indent="1"/>
    </xf>
    <xf numFmtId="0" fontId="2" fillId="0" borderId="0" xfId="1" applyFont="1" applyFill="1" applyBorder="1"/>
    <xf numFmtId="0" fontId="3" fillId="0" borderId="0" xfId="1" applyFill="1" applyBorder="1"/>
    <xf numFmtId="1" fontId="44" fillId="0" borderId="0" xfId="1" applyNumberFormat="1" applyFont="1" applyFill="1" applyBorder="1" applyAlignment="1">
      <alignment horizontal="right" vertical="center" indent="1"/>
    </xf>
    <xf numFmtId="0" fontId="44" fillId="0" borderId="0" xfId="1" applyFont="1" applyFill="1" applyBorder="1" applyAlignment="1">
      <alignment horizontal="right" vertical="center" indent="1"/>
    </xf>
    <xf numFmtId="0" fontId="19" fillId="0" borderId="0" xfId="1" applyFont="1" applyFill="1"/>
    <xf numFmtId="0" fontId="3" fillId="0" borderId="0" xfId="1" applyFill="1"/>
    <xf numFmtId="0" fontId="13" fillId="0" borderId="0" xfId="1" applyFont="1" applyFill="1"/>
    <xf numFmtId="0" fontId="3" fillId="0" borderId="0" xfId="1" applyFont="1" applyFill="1" applyBorder="1"/>
    <xf numFmtId="0" fontId="19" fillId="0" borderId="0" xfId="1" applyFont="1" applyFill="1" applyBorder="1" applyAlignment="1">
      <alignment horizontal="left" vertical="center" indent="1"/>
    </xf>
    <xf numFmtId="9" fontId="59" fillId="0" borderId="0" xfId="1" applyNumberFormat="1" applyFont="1" applyFill="1" applyBorder="1" applyAlignment="1">
      <alignment horizontal="left" vertical="center" indent="1"/>
    </xf>
    <xf numFmtId="0" fontId="13" fillId="0" borderId="0" xfId="1" applyFont="1"/>
    <xf numFmtId="0" fontId="3" fillId="0" borderId="0" xfId="1" applyBorder="1"/>
    <xf numFmtId="0" fontId="15" fillId="0" borderId="0" xfId="1" applyFont="1" applyBorder="1"/>
    <xf numFmtId="167" fontId="8" fillId="0" borderId="2" xfId="1" applyNumberFormat="1" applyFont="1" applyBorder="1" applyAlignment="1">
      <alignment horizontal="center"/>
    </xf>
    <xf numFmtId="167" fontId="8" fillId="0" borderId="0" xfId="1" applyNumberFormat="1" applyFont="1" applyAlignment="1">
      <alignment horizontal="center"/>
    </xf>
    <xf numFmtId="167" fontId="8" fillId="0" borderId="4" xfId="1" applyNumberFormat="1" applyFont="1" applyBorder="1" applyAlignment="1">
      <alignment horizontal="center"/>
    </xf>
    <xf numFmtId="0" fontId="11" fillId="0" borderId="0" xfId="1" applyFont="1"/>
    <xf numFmtId="0" fontId="4" fillId="0" borderId="0" xfId="1" applyFont="1"/>
    <xf numFmtId="0" fontId="50" fillId="3" borderId="10" xfId="42" applyFont="1" applyFill="1" applyBorder="1" applyAlignment="1">
      <alignment horizontal="right"/>
    </xf>
    <xf numFmtId="0" fontId="50" fillId="3" borderId="0" xfId="42" applyFont="1" applyFill="1" applyAlignment="1">
      <alignment horizontal="right"/>
    </xf>
    <xf numFmtId="0" fontId="11" fillId="0" borderId="0" xfId="1" applyFont="1" applyBorder="1"/>
    <xf numFmtId="166" fontId="19" fillId="2" borderId="1" xfId="27" applyNumberFormat="1" applyFont="1" applyFill="1" applyBorder="1" applyAlignment="1">
      <alignment horizontal="center" vertical="center"/>
    </xf>
    <xf numFmtId="0" fontId="9" fillId="2" borderId="2" xfId="27" applyFont="1" applyFill="1" applyBorder="1" applyAlignment="1">
      <alignment vertical="center" wrapText="1" readingOrder="1"/>
    </xf>
    <xf numFmtId="0" fontId="3" fillId="0" borderId="0" xfId="1" applyFont="1"/>
    <xf numFmtId="0" fontId="8" fillId="3" borderId="0" xfId="42" applyFont="1" applyFill="1"/>
    <xf numFmtId="0" fontId="2" fillId="0" borderId="10" xfId="1" applyFont="1" applyBorder="1"/>
    <xf numFmtId="0" fontId="3" fillId="0" borderId="10" xfId="1" applyFont="1" applyBorder="1"/>
    <xf numFmtId="0" fontId="8" fillId="9" borderId="0" xfId="0" applyFont="1" applyFill="1" applyBorder="1" applyAlignment="1">
      <alignment vertical="center"/>
    </xf>
    <xf numFmtId="0" fontId="8" fillId="9" borderId="10" xfId="0" applyFont="1" applyFill="1" applyBorder="1" applyAlignment="1">
      <alignment vertical="center"/>
    </xf>
    <xf numFmtId="0" fontId="6" fillId="3" borderId="0" xfId="5" applyFont="1" applyFill="1" applyAlignment="1">
      <alignment vertical="center" wrapText="1"/>
    </xf>
    <xf numFmtId="0" fontId="8" fillId="3" borderId="23" xfId="42" applyFont="1" applyFill="1" applyBorder="1" applyAlignment="1">
      <alignment vertical="center"/>
    </xf>
    <xf numFmtId="0" fontId="8" fillId="3" borderId="0" xfId="42" applyFont="1" applyFill="1" applyBorder="1" applyAlignment="1">
      <alignment vertical="center"/>
    </xf>
    <xf numFmtId="0" fontId="8" fillId="3" borderId="10" xfId="42" applyFont="1" applyFill="1" applyBorder="1" applyAlignment="1">
      <alignment vertical="center"/>
    </xf>
    <xf numFmtId="0" fontId="1" fillId="0" borderId="0" xfId="61" applyFont="1"/>
    <xf numFmtId="0" fontId="1" fillId="3" borderId="0" xfId="61" applyFont="1" applyFill="1"/>
    <xf numFmtId="0" fontId="1" fillId="3" borderId="0" xfId="0" applyFont="1" applyFill="1"/>
    <xf numFmtId="0" fontId="1" fillId="3" borderId="0" xfId="0" applyFont="1" applyFill="1" applyProtection="1">
      <protection locked="0"/>
    </xf>
    <xf numFmtId="167" fontId="6" fillId="3" borderId="0" xfId="0" applyNumberFormat="1" applyFont="1" applyFill="1" applyAlignment="1">
      <alignment horizontal="right"/>
    </xf>
    <xf numFmtId="0" fontId="22" fillId="0" borderId="0" xfId="0" applyFont="1" applyAlignment="1">
      <alignment vertical="center"/>
    </xf>
    <xf numFmtId="3" fontId="6" fillId="3" borderId="10" xfId="0" applyNumberFormat="1" applyFont="1" applyFill="1" applyBorder="1" applyAlignment="1" applyProtection="1">
      <alignment horizontal="right" vertical="center" wrapText="1" readingOrder="1"/>
      <protection locked="0"/>
    </xf>
    <xf numFmtId="0" fontId="20" fillId="3" borderId="17" xfId="0" applyFont="1" applyFill="1" applyBorder="1" applyAlignment="1">
      <alignment horizontal="left" vertical="center" wrapText="1" indent="1" readingOrder="1"/>
    </xf>
    <xf numFmtId="0" fontId="1" fillId="0" borderId="0" xfId="4" applyFont="1" applyAlignment="1">
      <alignment horizontal="right" vertical="center"/>
    </xf>
    <xf numFmtId="0" fontId="1" fillId="0" borderId="0" xfId="1" applyFont="1" applyAlignment="1">
      <alignment horizontal="left" vertical="center" indent="1"/>
    </xf>
    <xf numFmtId="0" fontId="1" fillId="0" borderId="0" xfId="1" applyFont="1"/>
    <xf numFmtId="0" fontId="1" fillId="0" borderId="0" xfId="1" applyFont="1" applyAlignment="1">
      <alignment horizontal="center"/>
    </xf>
    <xf numFmtId="3" fontId="1" fillId="0" borderId="0" xfId="42" applyNumberFormat="1" applyFont="1" applyAlignment="1">
      <alignment horizontal="center" vertical="center"/>
    </xf>
    <xf numFmtId="0" fontId="90" fillId="9" borderId="0" xfId="0" applyFont="1" applyFill="1" applyAlignment="1">
      <alignment horizontal="right" vertical="center"/>
    </xf>
    <xf numFmtId="0" fontId="90" fillId="9" borderId="0" xfId="0" applyFont="1" applyFill="1" applyBorder="1" applyAlignment="1">
      <alignment horizontal="right" vertical="center"/>
    </xf>
    <xf numFmtId="0" fontId="1" fillId="0" borderId="0" xfId="67" applyFont="1"/>
    <xf numFmtId="0" fontId="1" fillId="0" borderId="4" xfId="67" applyFont="1" applyBorder="1" applyAlignment="1">
      <alignment horizontal="left"/>
    </xf>
    <xf numFmtId="0" fontId="1" fillId="0" borderId="0" xfId="67" applyFont="1" applyAlignment="1">
      <alignment horizontal="left"/>
    </xf>
    <xf numFmtId="0" fontId="1" fillId="0" borderId="0" xfId="67" applyFont="1" applyAlignment="1">
      <alignment wrapText="1"/>
    </xf>
    <xf numFmtId="0" fontId="1" fillId="0" borderId="0" xfId="27" applyFont="1" applyAlignment="1">
      <alignment horizontal="right" vertical="center" indent="1"/>
    </xf>
    <xf numFmtId="0" fontId="1" fillId="0" borderId="0" xfId="0" applyFont="1"/>
    <xf numFmtId="0" fontId="1" fillId="3" borderId="10" xfId="12" applyFont="1" applyFill="1" applyBorder="1" applyAlignment="1">
      <alignment horizontal="right" vertical="center"/>
    </xf>
    <xf numFmtId="0" fontId="1" fillId="2" borderId="23" xfId="12" applyFont="1" applyFill="1" applyBorder="1" applyAlignment="1">
      <alignment horizontal="right" vertical="center"/>
    </xf>
    <xf numFmtId="0" fontId="1" fillId="2" borderId="23" xfId="12" applyFont="1" applyFill="1" applyBorder="1" applyAlignment="1">
      <alignment horizontal="left" vertical="center"/>
    </xf>
    <xf numFmtId="3" fontId="1" fillId="3" borderId="0" xfId="12" applyNumberFormat="1" applyFont="1" applyFill="1" applyAlignment="1">
      <alignment horizontal="right" vertical="center"/>
    </xf>
    <xf numFmtId="3" fontId="1" fillId="3" borderId="23" xfId="12" applyNumberFormat="1" applyFont="1" applyFill="1" applyBorder="1" applyAlignment="1">
      <alignment horizontal="right" vertical="center"/>
    </xf>
    <xf numFmtId="0" fontId="1" fillId="3" borderId="23" xfId="12" applyFont="1" applyFill="1" applyBorder="1" applyAlignment="1">
      <alignment horizontal="left" vertical="center"/>
    </xf>
    <xf numFmtId="0" fontId="1" fillId="5" borderId="10" xfId="12" applyFont="1" applyFill="1" applyBorder="1" applyAlignment="1">
      <alignment horizontal="right" vertical="center"/>
    </xf>
    <xf numFmtId="0" fontId="1" fillId="3" borderId="10" xfId="12" quotePrefix="1" applyFont="1" applyFill="1" applyBorder="1" applyAlignment="1">
      <alignment horizontal="left" vertical="center" indent="1"/>
    </xf>
    <xf numFmtId="0" fontId="1" fillId="5" borderId="23" xfId="12" applyFont="1" applyFill="1" applyBorder="1" applyAlignment="1">
      <alignment horizontal="right" vertical="center"/>
    </xf>
    <xf numFmtId="0" fontId="19" fillId="5" borderId="10" xfId="12" quotePrefix="1" applyFont="1" applyFill="1" applyBorder="1" applyAlignment="1">
      <alignment horizontal="right" vertical="center"/>
    </xf>
    <xf numFmtId="3" fontId="19" fillId="5" borderId="10" xfId="12" applyNumberFormat="1" applyFont="1" applyFill="1" applyBorder="1" applyAlignment="1">
      <alignment horizontal="right" vertical="center"/>
    </xf>
    <xf numFmtId="3" fontId="1" fillId="5" borderId="0" xfId="12" applyNumberFormat="1" applyFont="1" applyFill="1" applyAlignment="1">
      <alignment horizontal="right" vertical="center"/>
    </xf>
    <xf numFmtId="3" fontId="1" fillId="5" borderId="23" xfId="12" applyNumberFormat="1" applyFont="1" applyFill="1" applyBorder="1" applyAlignment="1">
      <alignment horizontal="right" vertical="center"/>
    </xf>
    <xf numFmtId="9" fontId="92" fillId="0" borderId="0" xfId="86" applyNumberFormat="1" applyAlignment="1">
      <alignment horizontal="left"/>
    </xf>
    <xf numFmtId="9" fontId="93" fillId="0" borderId="0" xfId="86" applyNumberFormat="1" applyFont="1" applyAlignment="1">
      <alignment horizontal="left"/>
    </xf>
    <xf numFmtId="3" fontId="1" fillId="3" borderId="0" xfId="0" applyNumberFormat="1" applyFont="1" applyFill="1" applyAlignment="1">
      <alignment horizontal="right" vertical="center"/>
    </xf>
    <xf numFmtId="0" fontId="1" fillId="3" borderId="0" xfId="0" applyFont="1" applyFill="1" applyAlignment="1">
      <alignment vertical="center"/>
    </xf>
    <xf numFmtId="3" fontId="9" fillId="3" borderId="0" xfId="0" applyNumberFormat="1" applyFont="1" applyFill="1" applyAlignment="1">
      <alignment vertical="center" wrapText="1"/>
    </xf>
    <xf numFmtId="3" fontId="6" fillId="0" borderId="0" xfId="87" applyNumberFormat="1" applyFont="1" applyAlignment="1">
      <alignment horizontal="left" vertical="top" indent="2"/>
    </xf>
    <xf numFmtId="0" fontId="91" fillId="0" borderId="0" xfId="0" applyFont="1"/>
    <xf numFmtId="3" fontId="9" fillId="0" borderId="0" xfId="87" applyNumberFormat="1" applyFont="1" applyAlignment="1">
      <alignment horizontal="left" vertical="top"/>
    </xf>
    <xf numFmtId="3" fontId="9" fillId="0" borderId="0" xfId="87" applyNumberFormat="1" applyFont="1" applyAlignment="1">
      <alignment vertical="top"/>
    </xf>
    <xf numFmtId="3" fontId="9" fillId="0" borderId="0" xfId="87" applyNumberFormat="1" applyFont="1"/>
    <xf numFmtId="0" fontId="1" fillId="3" borderId="0" xfId="0" applyFont="1" applyFill="1" applyAlignment="1">
      <alignment vertical="center" readingOrder="1"/>
    </xf>
    <xf numFmtId="3" fontId="1" fillId="3" borderId="0" xfId="0" applyNumberFormat="1" applyFont="1" applyFill="1" applyAlignment="1">
      <alignment vertical="center"/>
    </xf>
    <xf numFmtId="3" fontId="1" fillId="3" borderId="0" xfId="0" applyNumberFormat="1" applyFont="1" applyFill="1" applyAlignment="1" applyProtection="1">
      <alignment vertical="center"/>
      <protection locked="0"/>
    </xf>
    <xf numFmtId="3" fontId="1" fillId="3" borderId="10" xfId="0" applyNumberFormat="1" applyFont="1" applyFill="1" applyBorder="1" applyAlignment="1">
      <alignment vertical="center"/>
    </xf>
    <xf numFmtId="3" fontId="1" fillId="3" borderId="10" xfId="0" applyNumberFormat="1" applyFont="1" applyFill="1" applyBorder="1" applyAlignment="1" applyProtection="1">
      <alignment vertical="center"/>
      <protection locked="0"/>
    </xf>
    <xf numFmtId="3" fontId="1" fillId="3" borderId="10" xfId="0" applyNumberFormat="1" applyFont="1" applyFill="1" applyBorder="1" applyAlignment="1">
      <alignment horizontal="right"/>
    </xf>
    <xf numFmtId="3" fontId="1" fillId="3" borderId="10" xfId="0" applyNumberFormat="1" applyFont="1" applyFill="1" applyBorder="1" applyAlignment="1" applyProtection="1">
      <alignment horizontal="right"/>
      <protection locked="0"/>
    </xf>
    <xf numFmtId="3" fontId="1" fillId="3" borderId="0" xfId="0" applyNumberFormat="1" applyFont="1" applyFill="1" applyAlignment="1">
      <alignment horizontal="right"/>
    </xf>
    <xf numFmtId="0" fontId="1" fillId="0" borderId="0" xfId="27" applyFont="1" applyAlignment="1">
      <alignment horizontal="left" vertical="center" indent="1"/>
    </xf>
    <xf numFmtId="167" fontId="1" fillId="0" borderId="4" xfId="52" applyNumberFormat="1" applyFont="1" applyBorder="1" applyAlignment="1">
      <alignment horizontal="center" vertical="center"/>
    </xf>
    <xf numFmtId="0" fontId="1" fillId="0" borderId="4" xfId="27" applyFont="1" applyBorder="1" applyAlignment="1">
      <alignment horizontal="left" vertical="center" wrapText="1" indent="1"/>
    </xf>
    <xf numFmtId="0" fontId="1" fillId="0" borderId="0" xfId="27" applyFont="1" applyAlignment="1">
      <alignment horizontal="left" vertical="center" wrapText="1" indent="1"/>
    </xf>
    <xf numFmtId="167" fontId="1" fillId="0" borderId="0" xfId="52" applyNumberFormat="1" applyFont="1" applyAlignment="1">
      <alignment horizontal="center" vertical="center"/>
    </xf>
    <xf numFmtId="0" fontId="1" fillId="0" borderId="0" xfId="27" applyFont="1"/>
    <xf numFmtId="167" fontId="1" fillId="0" borderId="0" xfId="27" applyNumberFormat="1" applyFont="1" applyAlignment="1">
      <alignment horizontal="center" vertical="center"/>
    </xf>
    <xf numFmtId="0" fontId="1" fillId="0" borderId="0" xfId="27" quotePrefix="1" applyFont="1" applyAlignment="1">
      <alignment horizontal="left" vertical="center" wrapText="1" indent="1"/>
    </xf>
    <xf numFmtId="3" fontId="1" fillId="0" borderId="0" xfId="27" applyNumberFormat="1" applyFont="1" applyAlignment="1">
      <alignment horizontal="left" vertical="center" indent="1"/>
    </xf>
    <xf numFmtId="166" fontId="1" fillId="0" borderId="0" xfId="27" applyNumberFormat="1" applyFont="1" applyAlignment="1">
      <alignment horizontal="center" vertical="center"/>
    </xf>
    <xf numFmtId="0" fontId="1" fillId="0" borderId="0" xfId="27" applyFont="1" applyAlignment="1">
      <alignment vertical="center"/>
    </xf>
    <xf numFmtId="176" fontId="1" fillId="0" borderId="0" xfId="71" applyNumberFormat="1" applyFont="1" applyAlignment="1">
      <alignment vertical="top"/>
    </xf>
    <xf numFmtId="173" fontId="1" fillId="0" borderId="0" xfId="52" applyNumberFormat="1" applyFont="1" applyAlignment="1">
      <alignment horizontal="right" vertical="center" indent="1"/>
    </xf>
    <xf numFmtId="0" fontId="1" fillId="0" borderId="0" xfId="27" applyFont="1" applyAlignment="1">
      <alignment horizontal="center"/>
    </xf>
    <xf numFmtId="3" fontId="1" fillId="0" borderId="10" xfId="0" applyNumberFormat="1" applyFont="1" applyBorder="1" applyAlignment="1">
      <alignment wrapText="1"/>
    </xf>
    <xf numFmtId="3" fontId="1" fillId="0" borderId="10" xfId="0" applyNumberFormat="1" applyFont="1" applyBorder="1" applyAlignment="1">
      <alignment horizontal="left" wrapText="1"/>
    </xf>
    <xf numFmtId="0" fontId="1" fillId="0" borderId="0" xfId="0" applyFont="1" applyAlignment="1">
      <alignment horizontal="left" wrapText="1"/>
    </xf>
    <xf numFmtId="0" fontId="13" fillId="3" borderId="0" xfId="61" applyFont="1" applyFill="1" applyAlignment="1">
      <alignment vertical="center"/>
    </xf>
    <xf numFmtId="0" fontId="13" fillId="3" borderId="0" xfId="61" applyFont="1" applyFill="1"/>
    <xf numFmtId="0" fontId="1" fillId="0" borderId="0" xfId="43" applyFont="1"/>
    <xf numFmtId="167" fontId="1" fillId="0" borderId="26" xfId="43" applyNumberFormat="1" applyFont="1" applyBorder="1" applyAlignment="1">
      <alignment horizontal="right" vertical="center" indent="1"/>
    </xf>
    <xf numFmtId="167" fontId="1" fillId="0" borderId="0" xfId="43" applyNumberFormat="1" applyFont="1" applyAlignment="1">
      <alignment horizontal="right" vertical="center" indent="1"/>
    </xf>
    <xf numFmtId="0" fontId="1" fillId="0" borderId="0" xfId="4" applyFont="1"/>
    <xf numFmtId="0" fontId="1" fillId="0" borderId="0" xfId="4" applyFont="1" applyAlignment="1">
      <alignment horizontal="right"/>
    </xf>
    <xf numFmtId="0" fontId="1" fillId="0" borderId="0" xfId="4" applyFont="1" applyAlignment="1">
      <alignment horizontal="left"/>
    </xf>
    <xf numFmtId="3" fontId="1" fillId="0" borderId="3" xfId="4" applyNumberFormat="1" applyFont="1" applyBorder="1" applyAlignment="1">
      <alignment horizontal="right" vertical="center"/>
    </xf>
    <xf numFmtId="0" fontId="1" fillId="0" borderId="3" xfId="4" applyFont="1" applyBorder="1" applyAlignment="1">
      <alignment vertical="center"/>
    </xf>
    <xf numFmtId="3" fontId="1" fillId="0" borderId="0" xfId="4" applyNumberFormat="1" applyFont="1" applyAlignment="1">
      <alignment horizontal="right" vertical="center"/>
    </xf>
    <xf numFmtId="0" fontId="1" fillId="0" borderId="0" xfId="4" applyFont="1" applyAlignment="1">
      <alignment vertical="center"/>
    </xf>
    <xf numFmtId="0" fontId="1" fillId="0" borderId="0" xfId="4" applyFont="1" applyAlignment="1">
      <alignment horizontal="left" vertical="center"/>
    </xf>
    <xf numFmtId="0" fontId="1" fillId="0" borderId="3" xfId="4" applyFont="1" applyBorder="1" applyAlignment="1">
      <alignment horizontal="left" vertical="center"/>
    </xf>
    <xf numFmtId="0" fontId="1" fillId="0" borderId="0" xfId="4" applyFont="1" applyAlignment="1">
      <alignment wrapText="1"/>
    </xf>
    <xf numFmtId="0" fontId="1" fillId="0" borderId="0" xfId="4" applyFont="1" applyAlignment="1">
      <alignment horizontal="right" wrapText="1"/>
    </xf>
    <xf numFmtId="3" fontId="1" fillId="0" borderId="0" xfId="4" applyNumberFormat="1" applyFont="1" applyAlignment="1">
      <alignment horizontal="right"/>
    </xf>
    <xf numFmtId="3" fontId="1" fillId="0" borderId="0" xfId="4" applyNumberFormat="1" applyFont="1" applyAlignment="1">
      <alignment horizontal="right" vertical="center" wrapText="1"/>
    </xf>
    <xf numFmtId="3" fontId="95" fillId="0" borderId="0" xfId="0" applyNumberFormat="1" applyFont="1"/>
    <xf numFmtId="9" fontId="42" fillId="0" borderId="0" xfId="89" applyFont="1"/>
    <xf numFmtId="0" fontId="1" fillId="0" borderId="0" xfId="34" applyFont="1" applyFill="1" applyBorder="1"/>
    <xf numFmtId="3" fontId="1" fillId="0" borderId="0" xfId="34" applyNumberFormat="1" applyFont="1" applyFill="1"/>
    <xf numFmtId="0" fontId="1" fillId="0" borderId="0" xfId="1" applyFont="1" applyAlignment="1">
      <alignment horizontal="left" vertical="center" wrapText="1" indent="1"/>
    </xf>
    <xf numFmtId="0" fontId="1" fillId="0" borderId="0" xfId="42" applyFont="1"/>
    <xf numFmtId="0" fontId="8" fillId="0" borderId="4" xfId="1" applyFont="1" applyBorder="1" applyAlignment="1">
      <alignment vertical="center"/>
    </xf>
    <xf numFmtId="0" fontId="8" fillId="4" borderId="0" xfId="0" applyFont="1" applyFill="1" applyBorder="1"/>
    <xf numFmtId="0" fontId="51" fillId="4" borderId="0" xfId="0" applyFont="1" applyFill="1" applyBorder="1"/>
    <xf numFmtId="0" fontId="9" fillId="0" borderId="3" xfId="67" applyFont="1" applyBorder="1" applyAlignment="1">
      <alignment horizontal="right"/>
    </xf>
    <xf numFmtId="0" fontId="19" fillId="0" borderId="3" xfId="67" applyFont="1" applyBorder="1" applyAlignment="1">
      <alignment horizontal="right" vertical="center"/>
    </xf>
    <xf numFmtId="3" fontId="19" fillId="2" borderId="0" xfId="67" applyNumberFormat="1" applyFont="1" applyFill="1" applyAlignment="1">
      <alignment vertical="center"/>
    </xf>
    <xf numFmtId="1" fontId="19" fillId="2" borderId="0" xfId="67" applyNumberFormat="1" applyFont="1" applyFill="1" applyAlignment="1">
      <alignment vertical="center"/>
    </xf>
    <xf numFmtId="0" fontId="1" fillId="0" borderId="0" xfId="62" applyFont="1" applyAlignment="1" applyProtection="1"/>
    <xf numFmtId="166" fontId="8" fillId="0" borderId="4" xfId="1" applyNumberFormat="1" applyFont="1" applyBorder="1" applyAlignment="1">
      <alignment horizontal="center"/>
    </xf>
    <xf numFmtId="0" fontId="0" fillId="0" borderId="0" xfId="0" applyAlignment="1">
      <alignment vertical="center" wrapText="1"/>
    </xf>
    <xf numFmtId="0" fontId="56" fillId="3" borderId="0" xfId="61" applyFont="1" applyFill="1"/>
    <xf numFmtId="3" fontId="9" fillId="7" borderId="29" xfId="90" applyNumberFormat="1" applyFont="1" applyFill="1" applyBorder="1" applyAlignment="1" applyProtection="1">
      <alignment horizontal="left" vertical="center"/>
      <protection hidden="1"/>
    </xf>
    <xf numFmtId="0" fontId="3" fillId="0" borderId="0" xfId="72" applyFont="1"/>
    <xf numFmtId="0" fontId="25" fillId="0" borderId="0" xfId="67" applyFont="1" applyAlignment="1">
      <alignment horizontal="left"/>
    </xf>
    <xf numFmtId="165" fontId="1" fillId="3" borderId="0" xfId="68" applyNumberFormat="1" applyFont="1" applyFill="1"/>
    <xf numFmtId="3" fontId="9" fillId="7" borderId="31" xfId="90" applyNumberFormat="1" applyFont="1" applyFill="1" applyBorder="1" applyAlignment="1" applyProtection="1">
      <alignment horizontal="right" vertical="center"/>
      <protection hidden="1"/>
    </xf>
    <xf numFmtId="0" fontId="54" fillId="0" borderId="0" xfId="0" applyFont="1"/>
    <xf numFmtId="0" fontId="5" fillId="0" borderId="0" xfId="1" applyFont="1"/>
    <xf numFmtId="0" fontId="18" fillId="0" borderId="0" xfId="1" applyFont="1" applyAlignment="1">
      <alignment horizontal="left" vertical="top"/>
    </xf>
    <xf numFmtId="166" fontId="9" fillId="7" borderId="29" xfId="90" applyNumberFormat="1" applyFont="1" applyFill="1" applyBorder="1" applyAlignment="1" applyProtection="1">
      <alignment horizontal="right" vertical="center"/>
      <protection hidden="1"/>
    </xf>
    <xf numFmtId="0" fontId="5" fillId="0" borderId="0" xfId="42" applyFont="1" applyAlignment="1">
      <alignment horizontal="left"/>
    </xf>
    <xf numFmtId="178" fontId="5" fillId="0" borderId="0" xfId="42" applyNumberFormat="1" applyFont="1" applyAlignment="1">
      <alignment horizontal="left"/>
    </xf>
    <xf numFmtId="0" fontId="1" fillId="0" borderId="0" xfId="42" applyFont="1" applyAlignment="1">
      <alignment horizontal="left"/>
    </xf>
    <xf numFmtId="9" fontId="90" fillId="9" borderId="10" xfId="0" applyNumberFormat="1" applyFont="1" applyFill="1" applyBorder="1" applyAlignment="1">
      <alignment horizontal="right" vertical="center"/>
    </xf>
    <xf numFmtId="0" fontId="8" fillId="0" borderId="27" xfId="1" applyFont="1" applyBorder="1" applyAlignment="1">
      <alignment horizontal="right"/>
    </xf>
    <xf numFmtId="0" fontId="20" fillId="3" borderId="18" xfId="0" applyFont="1" applyFill="1" applyBorder="1" applyAlignment="1">
      <alignment horizontal="right" vertical="center" wrapText="1" readingOrder="1"/>
    </xf>
    <xf numFmtId="0" fontId="30" fillId="3" borderId="0" xfId="5" applyFont="1" applyFill="1" applyAlignment="1">
      <alignment horizontal="left" indent="1"/>
    </xf>
    <xf numFmtId="0" fontId="25" fillId="3" borderId="0" xfId="0" applyFont="1" applyFill="1" applyAlignment="1">
      <alignment horizontal="left" indent="1"/>
    </xf>
    <xf numFmtId="3" fontId="95" fillId="0" borderId="0" xfId="0" applyNumberFormat="1" applyFont="1" applyFill="1"/>
    <xf numFmtId="0" fontId="6" fillId="0" borderId="0" xfId="95" applyFont="1"/>
    <xf numFmtId="0" fontId="1" fillId="0" borderId="0" xfId="95" applyFont="1"/>
    <xf numFmtId="3" fontId="6" fillId="0" borderId="0" xfId="95" applyNumberFormat="1" applyFont="1"/>
    <xf numFmtId="0" fontId="1" fillId="0" borderId="0" xfId="95" applyFont="1" applyBorder="1"/>
    <xf numFmtId="3" fontId="1" fillId="0" borderId="0" xfId="95" applyNumberFormat="1" applyFont="1"/>
    <xf numFmtId="0" fontId="1" fillId="0" borderId="0" xfId="95" applyFont="1" applyAlignment="1">
      <alignment horizontal="right"/>
    </xf>
    <xf numFmtId="0" fontId="11" fillId="0" borderId="0" xfId="95" applyFont="1"/>
    <xf numFmtId="0" fontId="6" fillId="0" borderId="0" xfId="95" applyFont="1" applyAlignment="1">
      <alignment horizontal="right"/>
    </xf>
    <xf numFmtId="0" fontId="42" fillId="0" borderId="0" xfId="95" applyFont="1"/>
    <xf numFmtId="0" fontId="9" fillId="0" borderId="0" xfId="95" applyFont="1"/>
    <xf numFmtId="3" fontId="9" fillId="2" borderId="0" xfId="95" applyNumberFormat="1" applyFont="1" applyFill="1" applyAlignment="1">
      <alignment horizontal="right"/>
    </xf>
    <xf numFmtId="3" fontId="6" fillId="0" borderId="0" xfId="95" applyNumberFormat="1" applyFont="1" applyAlignment="1">
      <alignment horizontal="right"/>
    </xf>
    <xf numFmtId="3" fontId="6" fillId="0" borderId="0" xfId="95" applyNumberFormat="1" applyFont="1" applyAlignment="1">
      <alignment horizontal="left"/>
    </xf>
    <xf numFmtId="3" fontId="9" fillId="2" borderId="16" xfId="95" applyNumberFormat="1" applyFont="1" applyFill="1" applyBorder="1" applyAlignment="1">
      <alignment horizontal="right"/>
    </xf>
    <xf numFmtId="3" fontId="6" fillId="0" borderId="3" xfId="95" applyNumberFormat="1" applyFont="1" applyBorder="1" applyAlignment="1">
      <alignment horizontal="right"/>
    </xf>
    <xf numFmtId="0" fontId="3" fillId="0" borderId="26" xfId="72" applyFont="1" applyBorder="1"/>
    <xf numFmtId="0" fontId="3" fillId="0" borderId="29" xfId="72" applyFont="1" applyBorder="1"/>
    <xf numFmtId="0" fontId="1" fillId="0" borderId="0" xfId="72" applyFont="1" applyAlignment="1">
      <alignment horizontal="left" vertical="center"/>
    </xf>
    <xf numFmtId="0" fontId="1" fillId="0" borderId="35" xfId="72" applyFont="1" applyBorder="1" applyAlignment="1">
      <alignment horizontal="left" vertical="center"/>
    </xf>
    <xf numFmtId="0" fontId="19" fillId="0" borderId="0" xfId="72" applyFont="1" applyAlignment="1">
      <alignment vertical="center"/>
    </xf>
    <xf numFmtId="2" fontId="19" fillId="0" borderId="0" xfId="72" applyNumberFormat="1" applyFont="1" applyAlignment="1">
      <alignment vertical="center"/>
    </xf>
    <xf numFmtId="0" fontId="3" fillId="0" borderId="31" xfId="72" applyFont="1" applyBorder="1"/>
    <xf numFmtId="3" fontId="11" fillId="0" borderId="0" xfId="72" applyNumberFormat="1" applyFont="1" applyAlignment="1">
      <alignment horizontal="right"/>
    </xf>
    <xf numFmtId="0" fontId="1" fillId="0" borderId="0" xfId="72" applyFont="1"/>
    <xf numFmtId="0" fontId="6" fillId="3" borderId="0" xfId="13" applyFont="1" applyFill="1" applyAlignment="1">
      <alignment vertical="center"/>
    </xf>
    <xf numFmtId="16" fontId="6" fillId="3" borderId="0" xfId="13" quotePrefix="1" applyNumberFormat="1" applyFont="1" applyFill="1" applyAlignment="1">
      <alignment horizontal="right" vertical="center"/>
    </xf>
    <xf numFmtId="0" fontId="6" fillId="3" borderId="10" xfId="13" applyFont="1" applyFill="1" applyBorder="1" applyAlignment="1">
      <alignment vertical="center"/>
    </xf>
    <xf numFmtId="16" fontId="6" fillId="3" borderId="10" xfId="13" quotePrefix="1" applyNumberFormat="1" applyFont="1" applyFill="1" applyBorder="1" applyAlignment="1">
      <alignment horizontal="right" vertical="center"/>
    </xf>
    <xf numFmtId="3" fontId="6" fillId="3" borderId="23" xfId="13" applyNumberFormat="1" applyFont="1" applyFill="1" applyBorder="1" applyAlignment="1">
      <alignment vertical="center"/>
    </xf>
    <xf numFmtId="3" fontId="6" fillId="3" borderId="23" xfId="13" applyNumberFormat="1" applyFont="1" applyFill="1" applyBorder="1" applyAlignment="1">
      <alignment horizontal="right" vertical="center"/>
    </xf>
    <xf numFmtId="3" fontId="6" fillId="3" borderId="0" xfId="13" applyNumberFormat="1" applyFont="1" applyFill="1" applyAlignment="1">
      <alignment vertical="center"/>
    </xf>
    <xf numFmtId="3" fontId="9" fillId="2" borderId="10" xfId="13" applyNumberFormat="1" applyFont="1" applyFill="1" applyBorder="1" applyAlignment="1">
      <alignment vertical="center"/>
    </xf>
    <xf numFmtId="3" fontId="9" fillId="2" borderId="10" xfId="13" applyNumberFormat="1" applyFont="1" applyFill="1" applyBorder="1" applyAlignment="1">
      <alignment horizontal="right" vertical="center"/>
    </xf>
    <xf numFmtId="0" fontId="105" fillId="3" borderId="10" xfId="13" applyFont="1" applyFill="1" applyBorder="1" applyAlignment="1">
      <alignment horizontal="right" vertical="center"/>
    </xf>
    <xf numFmtId="0" fontId="6" fillId="3" borderId="23" xfId="13" applyFont="1" applyFill="1" applyBorder="1" applyAlignment="1">
      <alignment vertical="center"/>
    </xf>
    <xf numFmtId="16" fontId="105" fillId="3" borderId="23" xfId="13" quotePrefix="1" applyNumberFormat="1" applyFont="1" applyFill="1" applyBorder="1" applyAlignment="1">
      <alignment vertical="center"/>
    </xf>
    <xf numFmtId="0" fontId="6" fillId="3" borderId="23" xfId="13" applyFont="1" applyFill="1" applyBorder="1" applyAlignment="1"/>
    <xf numFmtId="3" fontId="6" fillId="3" borderId="23" xfId="13" applyNumberFormat="1" applyFont="1" applyFill="1" applyBorder="1" applyAlignment="1">
      <alignment horizontal="right"/>
    </xf>
    <xf numFmtId="3" fontId="11" fillId="3" borderId="23" xfId="13" applyNumberFormat="1" applyFont="1" applyFill="1" applyBorder="1" applyAlignment="1">
      <alignment horizontal="right"/>
    </xf>
    <xf numFmtId="0" fontId="9" fillId="3" borderId="23" xfId="13" applyFont="1" applyFill="1" applyBorder="1" applyAlignment="1">
      <alignment horizontal="left" vertical="center"/>
    </xf>
    <xf numFmtId="3" fontId="9" fillId="3" borderId="23" xfId="13" applyNumberFormat="1" applyFont="1" applyFill="1" applyBorder="1" applyAlignment="1">
      <alignment horizontal="right" vertical="center"/>
    </xf>
    <xf numFmtId="0" fontId="9" fillId="3" borderId="23" xfId="13" applyFont="1" applyFill="1" applyBorder="1" applyAlignment="1">
      <alignment vertical="center"/>
    </xf>
    <xf numFmtId="0" fontId="36" fillId="3" borderId="10" xfId="13" applyFont="1" applyFill="1" applyBorder="1" applyAlignment="1">
      <alignment horizontal="right" vertical="center"/>
    </xf>
    <xf numFmtId="0" fontId="9" fillId="2" borderId="23" xfId="13" applyFont="1" applyFill="1" applyBorder="1" applyAlignment="1">
      <alignment vertical="center"/>
    </xf>
    <xf numFmtId="3" fontId="9" fillId="2" borderId="23" xfId="13" applyNumberFormat="1" applyFont="1" applyFill="1" applyBorder="1" applyAlignment="1">
      <alignment horizontal="right" vertical="center"/>
    </xf>
    <xf numFmtId="0" fontId="6" fillId="3" borderId="0" xfId="13" applyFont="1" applyFill="1" applyAlignment="1">
      <alignment horizontal="right" vertical="center"/>
    </xf>
    <xf numFmtId="3" fontId="9" fillId="3" borderId="23" xfId="13" applyNumberFormat="1" applyFont="1" applyFill="1" applyBorder="1" applyAlignment="1">
      <alignment vertical="center"/>
    </xf>
    <xf numFmtId="0" fontId="9" fillId="3" borderId="10" xfId="13" applyFont="1" applyFill="1" applyBorder="1" applyAlignment="1">
      <alignment horizontal="left" vertical="center"/>
    </xf>
    <xf numFmtId="0" fontId="36" fillId="3" borderId="10" xfId="13" applyFont="1" applyFill="1" applyBorder="1" applyAlignment="1">
      <alignment horizontal="right"/>
    </xf>
    <xf numFmtId="0" fontId="6" fillId="3" borderId="0" xfId="41" applyFont="1" applyFill="1" applyAlignment="1">
      <alignment vertical="center"/>
    </xf>
    <xf numFmtId="0" fontId="9" fillId="3" borderId="0" xfId="13" applyFont="1" applyFill="1" applyAlignment="1">
      <alignment vertical="center"/>
    </xf>
    <xf numFmtId="0" fontId="36" fillId="3" borderId="10" xfId="13" quotePrefix="1" applyFont="1" applyFill="1" applyBorder="1" applyAlignment="1">
      <alignment horizontal="right" vertical="center"/>
    </xf>
    <xf numFmtId="0" fontId="6" fillId="2" borderId="0" xfId="13" applyFont="1" applyFill="1" applyAlignment="1">
      <alignment vertical="center"/>
    </xf>
    <xf numFmtId="0" fontId="6" fillId="2" borderId="10" xfId="13" applyFont="1" applyFill="1" applyBorder="1" applyAlignment="1">
      <alignment vertical="center"/>
    </xf>
    <xf numFmtId="0" fontId="1" fillId="0" borderId="0" xfId="88"/>
    <xf numFmtId="0" fontId="19" fillId="0" borderId="4" xfId="4" applyFont="1" applyBorder="1" applyAlignment="1">
      <alignment vertical="center"/>
    </xf>
    <xf numFmtId="3" fontId="6" fillId="3" borderId="0" xfId="12" applyNumberFormat="1" applyFont="1" applyFill="1" applyAlignment="1">
      <alignment horizontal="right" vertical="center"/>
    </xf>
    <xf numFmtId="3" fontId="6" fillId="3" borderId="3" xfId="12" applyNumberFormat="1" applyFont="1" applyFill="1" applyBorder="1" applyAlignment="1">
      <alignment horizontal="right" vertical="center"/>
    </xf>
    <xf numFmtId="3" fontId="9" fillId="3" borderId="16" xfId="12" applyNumberFormat="1" applyFont="1" applyFill="1" applyBorder="1" applyAlignment="1">
      <alignment horizontal="right" vertical="center"/>
    </xf>
    <xf numFmtId="3" fontId="9" fillId="3" borderId="1" xfId="12" applyNumberFormat="1" applyFont="1" applyFill="1" applyBorder="1" applyAlignment="1">
      <alignment horizontal="right" vertical="center"/>
    </xf>
    <xf numFmtId="3" fontId="6" fillId="3" borderId="10" xfId="12" applyNumberFormat="1" applyFont="1" applyFill="1" applyBorder="1" applyAlignment="1">
      <alignment horizontal="right" vertical="center"/>
    </xf>
    <xf numFmtId="0" fontId="6" fillId="3" borderId="3" xfId="13" applyFont="1" applyFill="1" applyBorder="1" applyAlignment="1">
      <alignment horizontal="right" vertical="center"/>
    </xf>
    <xf numFmtId="0" fontId="6" fillId="3" borderId="23" xfId="12" applyFont="1" applyFill="1" applyBorder="1" applyAlignment="1">
      <alignment horizontal="right" vertical="center"/>
    </xf>
    <xf numFmtId="0" fontId="11" fillId="3" borderId="23" xfId="12" applyFont="1" applyFill="1" applyBorder="1" applyAlignment="1">
      <alignment horizontal="right" vertical="center"/>
    </xf>
    <xf numFmtId="0" fontId="6" fillId="3" borderId="3" xfId="12" applyFont="1" applyFill="1" applyBorder="1" applyAlignment="1">
      <alignment horizontal="right" vertical="center" wrapText="1"/>
    </xf>
    <xf numFmtId="0" fontId="1" fillId="5" borderId="0" xfId="0" applyFont="1" applyFill="1" applyAlignment="1">
      <alignment vertical="center"/>
    </xf>
    <xf numFmtId="0" fontId="19" fillId="0" borderId="0" xfId="42" applyFont="1"/>
    <xf numFmtId="0" fontId="85" fillId="0" borderId="0" xfId="67" applyFont="1"/>
    <xf numFmtId="3" fontId="88" fillId="0" borderId="0" xfId="0" applyNumberFormat="1" applyFont="1"/>
    <xf numFmtId="3" fontId="106" fillId="0" borderId="0" xfId="0" applyNumberFormat="1" applyFont="1" applyAlignment="1">
      <alignment horizontal="right"/>
    </xf>
    <xf numFmtId="3" fontId="6" fillId="0" borderId="0" xfId="95" applyNumberFormat="1" applyFont="1" applyAlignment="1">
      <alignment horizontal="right" indent="1"/>
    </xf>
    <xf numFmtId="0" fontId="88" fillId="0" borderId="0" xfId="0" applyFont="1"/>
    <xf numFmtId="0" fontId="102" fillId="0" borderId="0" xfId="95" applyFont="1"/>
    <xf numFmtId="0" fontId="1" fillId="0" borderId="0" xfId="1" applyFont="1" applyAlignment="1">
      <alignment horizontal="center" vertical="center"/>
    </xf>
    <xf numFmtId="0" fontId="51" fillId="3" borderId="0" xfId="0" applyFont="1" applyFill="1"/>
    <xf numFmtId="0" fontId="22" fillId="0" borderId="0" xfId="61" applyFont="1"/>
    <xf numFmtId="3" fontId="19" fillId="2" borderId="52" xfId="4" applyNumberFormat="1" applyFont="1" applyFill="1" applyBorder="1" applyAlignment="1">
      <alignment horizontal="right" vertical="center"/>
    </xf>
    <xf numFmtId="49" fontId="5" fillId="0" borderId="0" xfId="42" applyNumberFormat="1" applyFont="1" applyAlignment="1"/>
    <xf numFmtId="0" fontId="5" fillId="0" borderId="0" xfId="42" applyFont="1" applyAlignment="1"/>
    <xf numFmtId="49" fontId="1" fillId="0" borderId="0" xfId="42" applyNumberFormat="1" applyFont="1" applyAlignment="1"/>
    <xf numFmtId="49" fontId="2" fillId="0" borderId="0" xfId="42" applyNumberFormat="1" applyFont="1" applyAlignment="1"/>
    <xf numFmtId="0" fontId="25" fillId="0" borderId="0" xfId="4" applyFont="1" applyAlignment="1">
      <alignment horizontal="left"/>
    </xf>
    <xf numFmtId="3" fontId="9" fillId="2" borderId="0" xfId="4" applyNumberFormat="1" applyFont="1" applyFill="1" applyAlignment="1">
      <alignment horizontal="right" vertical="center"/>
    </xf>
    <xf numFmtId="0" fontId="19" fillId="2" borderId="52" xfId="4" applyFont="1" applyFill="1" applyBorder="1" applyAlignment="1">
      <alignment vertical="center"/>
    </xf>
    <xf numFmtId="3" fontId="9" fillId="2" borderId="52" xfId="4" applyNumberFormat="1" applyFont="1" applyFill="1" applyBorder="1" applyAlignment="1">
      <alignment horizontal="right" vertical="center"/>
    </xf>
    <xf numFmtId="0" fontId="9" fillId="3" borderId="16" xfId="12" applyFont="1" applyFill="1" applyBorder="1" applyAlignment="1">
      <alignment horizontal="left" vertical="center" wrapText="1"/>
    </xf>
    <xf numFmtId="0" fontId="9" fillId="3" borderId="16" xfId="12" applyFont="1" applyFill="1" applyBorder="1" applyAlignment="1">
      <alignment vertical="center" wrapText="1"/>
    </xf>
    <xf numFmtId="0" fontId="9" fillId="3" borderId="16" xfId="12" applyFont="1" applyFill="1" applyBorder="1" applyAlignment="1">
      <alignment vertical="center"/>
    </xf>
    <xf numFmtId="0" fontId="9" fillId="3" borderId="16" xfId="12" applyFont="1" applyFill="1" applyBorder="1" applyAlignment="1">
      <alignment horizontal="left" vertical="center"/>
    </xf>
    <xf numFmtId="166" fontId="6" fillId="0" borderId="31" xfId="90" applyNumberFormat="1" applyFont="1" applyBorder="1" applyAlignment="1" applyProtection="1">
      <alignment horizontal="right"/>
      <protection hidden="1"/>
    </xf>
    <xf numFmtId="166" fontId="6" fillId="0" borderId="0" xfId="90" applyNumberFormat="1" applyFont="1" applyAlignment="1" applyProtection="1">
      <alignment horizontal="right"/>
      <protection hidden="1"/>
    </xf>
    <xf numFmtId="0" fontId="6" fillId="0" borderId="0" xfId="90" applyFont="1" applyAlignment="1" applyProtection="1">
      <alignment vertical="center"/>
      <protection hidden="1"/>
    </xf>
    <xf numFmtId="0" fontId="6" fillId="0" borderId="29" xfId="90" applyFont="1" applyBorder="1" applyAlignment="1" applyProtection="1">
      <alignment vertical="center"/>
      <protection hidden="1"/>
    </xf>
    <xf numFmtId="0" fontId="9" fillId="0" borderId="42" xfId="90" applyFont="1" applyBorder="1" applyAlignment="1" applyProtection="1">
      <alignment horizontal="right" vertical="center" wrapText="1"/>
      <protection hidden="1"/>
    </xf>
    <xf numFmtId="2" fontId="9" fillId="0" borderId="34" xfId="90" applyNumberFormat="1" applyFont="1" applyBorder="1" applyAlignment="1" applyProtection="1">
      <alignment horizontal="right" vertical="center" wrapText="1"/>
      <protection hidden="1"/>
    </xf>
    <xf numFmtId="0" fontId="9" fillId="0" borderId="31" xfId="90" applyFont="1" applyBorder="1" applyAlignment="1" applyProtection="1">
      <alignment vertical="center"/>
      <protection hidden="1"/>
    </xf>
    <xf numFmtId="0" fontId="9" fillId="0" borderId="0" xfId="90" applyFont="1" applyAlignment="1" applyProtection="1">
      <alignment vertical="center"/>
      <protection hidden="1"/>
    </xf>
    <xf numFmtId="0" fontId="6" fillId="0" borderId="30" xfId="90" applyFont="1" applyBorder="1" applyAlignment="1" applyProtection="1">
      <alignment horizontal="right" vertical="center" wrapText="1"/>
      <protection hidden="1"/>
    </xf>
    <xf numFmtId="3" fontId="6" fillId="0" borderId="0" xfId="90" applyNumberFormat="1" applyFont="1" applyAlignment="1" applyProtection="1">
      <alignment horizontal="right"/>
      <protection hidden="1"/>
    </xf>
    <xf numFmtId="3" fontId="6" fillId="0" borderId="31" xfId="90" applyNumberFormat="1" applyFont="1" applyBorder="1" applyAlignment="1" applyProtection="1">
      <alignment horizontal="right"/>
      <protection hidden="1"/>
    </xf>
    <xf numFmtId="3" fontId="6" fillId="0" borderId="32" xfId="90" applyNumberFormat="1" applyFont="1" applyBorder="1" applyAlignment="1" applyProtection="1">
      <alignment horizontal="right"/>
      <protection hidden="1"/>
    </xf>
    <xf numFmtId="3" fontId="6" fillId="0" borderId="29" xfId="90" applyNumberFormat="1" applyFont="1" applyBorder="1" applyAlignment="1" applyProtection="1">
      <alignment horizontal="right"/>
      <protection hidden="1"/>
    </xf>
    <xf numFmtId="3" fontId="6" fillId="0" borderId="0" xfId="34" applyNumberFormat="1" applyFont="1"/>
    <xf numFmtId="3" fontId="9" fillId="0" borderId="16" xfId="34" applyNumberFormat="1" applyFont="1" applyBorder="1"/>
    <xf numFmtId="165" fontId="6" fillId="0" borderId="0" xfId="34" applyNumberFormat="1" applyFont="1"/>
    <xf numFmtId="0" fontId="6" fillId="0" borderId="0" xfId="0" applyFont="1" applyAlignment="1">
      <alignment vertical="center"/>
    </xf>
    <xf numFmtId="0" fontId="6" fillId="0" borderId="0" xfId="4" applyFont="1"/>
    <xf numFmtId="0" fontId="1" fillId="0" borderId="0" xfId="42" applyFont="1" applyAlignment="1">
      <alignment horizontal="left" vertical="center" wrapText="1"/>
    </xf>
    <xf numFmtId="0" fontId="1" fillId="0" borderId="0" xfId="42" applyFont="1" applyAlignment="1">
      <alignment vertical="center"/>
    </xf>
    <xf numFmtId="0" fontId="12" fillId="0" borderId="0" xfId="42" applyFont="1"/>
    <xf numFmtId="0" fontId="14" fillId="0" borderId="0" xfId="42" applyFont="1" applyAlignment="1">
      <alignment vertical="center"/>
    </xf>
    <xf numFmtId="0" fontId="12" fillId="0" borderId="0" xfId="42" applyFont="1" applyAlignment="1">
      <alignment vertical="top"/>
    </xf>
    <xf numFmtId="3" fontId="13" fillId="0" borderId="0" xfId="36" applyNumberFormat="1" applyFont="1" applyAlignment="1">
      <alignment horizontal="left"/>
    </xf>
    <xf numFmtId="3" fontId="15" fillId="0" borderId="0" xfId="36" applyNumberFormat="1" applyFont="1" applyAlignment="1">
      <alignment horizontal="left"/>
    </xf>
    <xf numFmtId="167" fontId="19" fillId="0" borderId="0" xfId="42" applyNumberFormat="1" applyFont="1" applyAlignment="1">
      <alignment horizontal="right" vertical="center" indent="1"/>
    </xf>
    <xf numFmtId="167" fontId="19" fillId="0" borderId="0" xfId="42" applyNumberFormat="1" applyFont="1" applyAlignment="1">
      <alignment horizontal="right" vertical="center"/>
    </xf>
    <xf numFmtId="0" fontId="1" fillId="0" borderId="0" xfId="42" applyFont="1" applyAlignment="1">
      <alignment horizontal="left" vertical="center" wrapText="1" indent="1"/>
    </xf>
    <xf numFmtId="167" fontId="1" fillId="0" borderId="0" xfId="42" applyNumberFormat="1" applyFont="1" applyAlignment="1">
      <alignment horizontal="center" vertical="center"/>
    </xf>
    <xf numFmtId="0" fontId="1" fillId="0" borderId="0" xfId="42" applyFont="1" applyAlignment="1">
      <alignment horizontal="left" vertical="center" indent="1"/>
    </xf>
    <xf numFmtId="0" fontId="20" fillId="0" borderId="0" xfId="42" applyFont="1" applyAlignment="1">
      <alignment horizontal="left" vertical="center" wrapText="1" indent="1" readingOrder="1"/>
    </xf>
    <xf numFmtId="0" fontId="59" fillId="0" borderId="0" xfId="42" applyFont="1" applyAlignment="1">
      <alignment vertical="center"/>
    </xf>
    <xf numFmtId="0" fontId="20" fillId="0" borderId="0" xfId="42" applyFont="1" applyAlignment="1">
      <alignment horizontal="center" vertical="center" wrapText="1" readingOrder="1"/>
    </xf>
    <xf numFmtId="0" fontId="20" fillId="0" borderId="0" xfId="42" applyFont="1" applyAlignment="1">
      <alignment vertical="center" readingOrder="1"/>
    </xf>
    <xf numFmtId="0" fontId="1" fillId="0" borderId="0" xfId="42" applyFont="1" applyAlignment="1">
      <alignment horizontal="left" vertical="top" wrapText="1"/>
    </xf>
    <xf numFmtId="0" fontId="1" fillId="0" borderId="0" xfId="42" applyFont="1" applyAlignment="1">
      <alignment vertical="top"/>
    </xf>
    <xf numFmtId="3" fontId="1" fillId="0" borderId="0" xfId="42" applyNumberFormat="1" applyFont="1" applyAlignment="1">
      <alignment vertical="center"/>
    </xf>
    <xf numFmtId="0" fontId="20" fillId="0" borderId="0" xfId="42" applyFont="1" applyAlignment="1">
      <alignment horizontal="left" vertical="center" wrapText="1" readingOrder="1"/>
    </xf>
    <xf numFmtId="0" fontId="20" fillId="0" borderId="0" xfId="42" applyFont="1" applyAlignment="1">
      <alignment horizontal="center" vertical="center" readingOrder="1"/>
    </xf>
    <xf numFmtId="0" fontId="20" fillId="0" borderId="0" xfId="42" applyFont="1" applyAlignment="1">
      <alignment horizontal="left" vertical="center" readingOrder="1"/>
    </xf>
    <xf numFmtId="0" fontId="6" fillId="0" borderId="0" xfId="42" applyFont="1" applyAlignment="1">
      <alignment horizontal="center" vertical="center" wrapText="1" readingOrder="1"/>
    </xf>
    <xf numFmtId="0" fontId="6" fillId="0" borderId="0" xfId="42" applyFont="1" applyAlignment="1">
      <alignment horizontal="left" vertical="center" wrapText="1" readingOrder="1"/>
    </xf>
    <xf numFmtId="0" fontId="6" fillId="0" borderId="0" xfId="42" applyFont="1" applyAlignment="1">
      <alignment vertical="center" readingOrder="1"/>
    </xf>
    <xf numFmtId="0" fontId="6" fillId="0" borderId="0" xfId="42" applyFont="1" applyAlignment="1">
      <alignment horizontal="center" vertical="center" readingOrder="1"/>
    </xf>
    <xf numFmtId="0" fontId="6" fillId="0" borderId="0" xfId="42" applyFont="1" applyAlignment="1">
      <alignment horizontal="left" vertical="center" readingOrder="1"/>
    </xf>
    <xf numFmtId="3" fontId="1" fillId="0" borderId="0" xfId="42" applyNumberFormat="1" applyFont="1" applyAlignment="1">
      <alignment horizontal="left" vertical="center"/>
    </xf>
    <xf numFmtId="3" fontId="1" fillId="0" borderId="0" xfId="42" applyNumberFormat="1" applyFont="1"/>
    <xf numFmtId="3" fontId="1" fillId="0" borderId="0" xfId="42" applyNumberFormat="1" applyFont="1" applyAlignment="1">
      <alignment horizontal="center"/>
    </xf>
    <xf numFmtId="0" fontId="6" fillId="0" borderId="0" xfId="42" applyFont="1" applyAlignment="1">
      <alignment horizontal="left" wrapText="1" indent="1" readingOrder="1"/>
    </xf>
    <xf numFmtId="0" fontId="20" fillId="0" borderId="0" xfId="42" applyFont="1" applyAlignment="1">
      <alignment vertical="center" wrapText="1" readingOrder="1"/>
    </xf>
    <xf numFmtId="0" fontId="6" fillId="0" borderId="0" xfId="42" applyFont="1" applyAlignment="1">
      <alignment horizontal="left" vertical="center" wrapText="1" indent="1" readingOrder="1"/>
    </xf>
    <xf numFmtId="0" fontId="23" fillId="0" borderId="0" xfId="42" applyFont="1" applyAlignment="1">
      <alignment horizontal="left" vertical="center" readingOrder="1"/>
    </xf>
    <xf numFmtId="3" fontId="1" fillId="0" borderId="0" xfId="67" applyNumberFormat="1" applyFont="1"/>
    <xf numFmtId="0" fontId="25" fillId="0" borderId="0" xfId="67" applyFont="1"/>
    <xf numFmtId="3" fontId="19" fillId="2" borderId="0" xfId="67" applyNumberFormat="1" applyFont="1" applyFill="1" applyAlignment="1">
      <alignment horizontal="right" vertical="center" indent="1"/>
    </xf>
    <xf numFmtId="1" fontId="19" fillId="2" borderId="0" xfId="67" applyNumberFormat="1" applyFont="1" applyFill="1" applyAlignment="1">
      <alignment horizontal="right" vertical="center" indent="1"/>
    </xf>
    <xf numFmtId="0" fontId="19" fillId="2" borderId="0" xfId="67" applyFont="1" applyFill="1" applyAlignment="1">
      <alignment horizontal="left" indent="1"/>
    </xf>
    <xf numFmtId="0" fontId="26" fillId="3" borderId="0" xfId="67" applyFont="1" applyFill="1" applyAlignment="1">
      <alignment vertical="top"/>
    </xf>
    <xf numFmtId="1" fontId="1" fillId="0" borderId="3" xfId="67" applyNumberFormat="1" applyFont="1" applyBorder="1" applyAlignment="1">
      <alignment horizontal="right" vertical="center" indent="1"/>
    </xf>
    <xf numFmtId="1" fontId="1" fillId="0" borderId="4" xfId="67" applyNumberFormat="1" applyFont="1" applyBorder="1" applyAlignment="1">
      <alignment horizontal="right" vertical="center" indent="1"/>
    </xf>
    <xf numFmtId="9" fontId="84" fillId="3" borderId="0" xfId="9" applyFont="1" applyFill="1" applyAlignment="1">
      <alignment horizontal="right" vertical="center"/>
    </xf>
    <xf numFmtId="167" fontId="29" fillId="3" borderId="0" xfId="67" applyNumberFormat="1" applyFont="1" applyFill="1" applyAlignment="1">
      <alignment vertical="center"/>
    </xf>
    <xf numFmtId="166" fontId="29" fillId="3" borderId="0" xfId="67" applyNumberFormat="1" applyFont="1" applyFill="1" applyAlignment="1">
      <alignment vertical="center"/>
    </xf>
    <xf numFmtId="1" fontId="1" fillId="0" borderId="0" xfId="67" applyNumberFormat="1" applyFont="1" applyAlignment="1">
      <alignment horizontal="right" vertical="center" indent="1"/>
    </xf>
    <xf numFmtId="9" fontId="85" fillId="3" borderId="0" xfId="9" applyFont="1" applyFill="1" applyAlignment="1">
      <alignment horizontal="right" vertical="center"/>
    </xf>
    <xf numFmtId="166" fontId="25" fillId="3" borderId="0" xfId="67" applyNumberFormat="1" applyFont="1" applyFill="1" applyAlignment="1">
      <alignment vertical="center"/>
    </xf>
    <xf numFmtId="9" fontId="85" fillId="3" borderId="0" xfId="9" applyFont="1" applyFill="1" applyAlignment="1">
      <alignment vertical="center"/>
    </xf>
    <xf numFmtId="9" fontId="84" fillId="3" borderId="0" xfId="9" applyFont="1" applyFill="1" applyAlignment="1">
      <alignment vertical="center"/>
    </xf>
    <xf numFmtId="3" fontId="25" fillId="3" borderId="0" xfId="8" applyNumberFormat="1" applyFont="1" applyFill="1" applyAlignment="1">
      <alignment vertical="center"/>
    </xf>
    <xf numFmtId="166" fontId="85" fillId="3" borderId="0" xfId="9" applyNumberFormat="1" applyFont="1" applyFill="1" applyAlignment="1">
      <alignment vertical="center"/>
    </xf>
    <xf numFmtId="1" fontId="25" fillId="3" borderId="0" xfId="67" applyNumberFormat="1" applyFont="1" applyFill="1" applyAlignment="1">
      <alignment vertical="center"/>
    </xf>
    <xf numFmtId="1" fontId="25" fillId="8" borderId="0" xfId="7" applyNumberFormat="1" applyFont="1" applyFill="1" applyAlignment="1">
      <alignment vertical="center"/>
    </xf>
    <xf numFmtId="3" fontId="29" fillId="3" borderId="0" xfId="67" applyNumberFormat="1" applyFont="1" applyFill="1" applyAlignment="1">
      <alignment vertical="center"/>
    </xf>
    <xf numFmtId="3" fontId="25" fillId="3" borderId="0" xfId="67" applyNumberFormat="1" applyFont="1" applyFill="1" applyAlignment="1">
      <alignment vertical="center"/>
    </xf>
    <xf numFmtId="0" fontId="25" fillId="3" borderId="0" xfId="67" applyFont="1" applyFill="1" applyAlignment="1">
      <alignment vertical="center"/>
    </xf>
    <xf numFmtId="0" fontId="19" fillId="0" borderId="0" xfId="67" applyFont="1" applyAlignment="1">
      <alignment horizontal="right" vertical="center" indent="1"/>
    </xf>
    <xf numFmtId="0" fontId="19" fillId="0" borderId="0" xfId="67" applyFont="1" applyAlignment="1">
      <alignment horizontal="left" vertical="center" indent="1"/>
    </xf>
    <xf numFmtId="0" fontId="1" fillId="0" borderId="0" xfId="67" applyFont="1" applyAlignment="1">
      <alignment horizontal="right" vertical="center" indent="1"/>
    </xf>
    <xf numFmtId="0" fontId="1" fillId="0" borderId="0" xfId="67" applyFont="1" applyAlignment="1">
      <alignment horizontal="left" vertical="center" indent="1"/>
    </xf>
    <xf numFmtId="0" fontId="84" fillId="3" borderId="0" xfId="67" applyFont="1" applyFill="1" applyAlignment="1">
      <alignment horizontal="right"/>
    </xf>
    <xf numFmtId="0" fontId="29" fillId="3" borderId="0" xfId="67" applyFont="1" applyFill="1" applyAlignment="1">
      <alignment horizontal="right"/>
    </xf>
    <xf numFmtId="0" fontId="85" fillId="3" borderId="0" xfId="67" applyFont="1" applyFill="1" applyAlignment="1">
      <alignment horizontal="center" vertical="top"/>
    </xf>
    <xf numFmtId="0" fontId="25" fillId="3" borderId="0" xfId="67" applyFont="1" applyFill="1" applyAlignment="1">
      <alignment horizontal="center" vertical="top"/>
    </xf>
    <xf numFmtId="0" fontId="29" fillId="3" borderId="0" xfId="67" applyFont="1" applyFill="1" applyAlignment="1">
      <alignment horizontal="left" vertical="top"/>
    </xf>
    <xf numFmtId="0" fontId="25" fillId="3" borderId="0" xfId="67" applyFont="1" applyFill="1"/>
    <xf numFmtId="0" fontId="29" fillId="3" borderId="0" xfId="67" applyFont="1" applyFill="1"/>
    <xf numFmtId="0" fontId="29" fillId="3" borderId="0" xfId="67" applyFont="1" applyFill="1" applyAlignment="1">
      <alignment horizontal="center" vertical="top" wrapText="1"/>
    </xf>
    <xf numFmtId="0" fontId="19" fillId="3" borderId="0" xfId="67" applyFont="1" applyFill="1" applyAlignment="1">
      <alignment horizontal="left" vertical="top" wrapText="1"/>
    </xf>
    <xf numFmtId="0" fontId="19" fillId="0" borderId="0" xfId="67" applyFont="1" applyAlignment="1">
      <alignment horizontal="center" vertical="center" wrapText="1"/>
    </xf>
    <xf numFmtId="0" fontId="19" fillId="0" borderId="0" xfId="67" applyFont="1" applyAlignment="1">
      <alignment horizontal="left" vertical="center" wrapText="1"/>
    </xf>
    <xf numFmtId="0" fontId="29" fillId="3" borderId="0" xfId="67" applyFont="1" applyFill="1" applyAlignment="1">
      <alignment horizontal="center" vertical="center"/>
    </xf>
    <xf numFmtId="3" fontId="19" fillId="2" borderId="0" xfId="67" applyNumberFormat="1" applyFont="1" applyFill="1" applyAlignment="1">
      <alignment horizontal="right" indent="1"/>
    </xf>
    <xf numFmtId="1" fontId="19" fillId="2" borderId="0" xfId="67" applyNumberFormat="1" applyFont="1" applyFill="1" applyAlignment="1">
      <alignment horizontal="right" indent="1"/>
    </xf>
    <xf numFmtId="3" fontId="1" fillId="0" borderId="4" xfId="67" applyNumberFormat="1" applyFont="1" applyBorder="1" applyAlignment="1">
      <alignment horizontal="right" vertical="center" indent="1"/>
    </xf>
    <xf numFmtId="3" fontId="1" fillId="0" borderId="0" xfId="67" applyNumberFormat="1" applyFont="1" applyAlignment="1">
      <alignment horizontal="right" vertical="center" indent="1"/>
    </xf>
    <xf numFmtId="167" fontId="85" fillId="3" borderId="0" xfId="9" applyNumberFormat="1" applyFont="1" applyFill="1" applyAlignment="1">
      <alignment vertical="center"/>
    </xf>
    <xf numFmtId="9" fontId="84" fillId="4" borderId="0" xfId="9" applyFont="1" applyFill="1" applyAlignment="1">
      <alignment vertical="center"/>
    </xf>
    <xf numFmtId="0" fontId="19" fillId="0" borderId="0" xfId="67" applyFont="1" applyAlignment="1">
      <alignment horizontal="center" vertical="center"/>
    </xf>
    <xf numFmtId="9" fontId="85" fillId="4" borderId="0" xfId="9" applyFont="1" applyFill="1" applyAlignment="1">
      <alignment vertical="center"/>
    </xf>
    <xf numFmtId="0" fontId="1" fillId="0" borderId="0" xfId="67" applyFont="1" applyAlignment="1">
      <alignment horizontal="right" indent="1"/>
    </xf>
    <xf numFmtId="1" fontId="1" fillId="0" borderId="3" xfId="67" applyNumberFormat="1" applyFont="1" applyBorder="1" applyAlignment="1">
      <alignment vertical="center"/>
    </xf>
    <xf numFmtId="1" fontId="1" fillId="0" borderId="4" xfId="67" applyNumberFormat="1" applyFont="1" applyBorder="1" applyAlignment="1">
      <alignment vertical="center"/>
    </xf>
    <xf numFmtId="0" fontId="43" fillId="0" borderId="0" xfId="67" applyFont="1"/>
    <xf numFmtId="0" fontId="43" fillId="0" borderId="0" xfId="67" applyFont="1" applyAlignment="1">
      <alignment horizontal="right" vertical="center" indent="1"/>
    </xf>
    <xf numFmtId="1" fontId="1" fillId="0" borderId="0" xfId="67" applyNumberFormat="1" applyFont="1" applyAlignment="1">
      <alignment vertical="center"/>
    </xf>
    <xf numFmtId="0" fontId="42" fillId="0" borderId="0" xfId="67" applyFont="1" applyAlignment="1">
      <alignment horizontal="right" vertical="center" indent="1"/>
    </xf>
    <xf numFmtId="9" fontId="85" fillId="4" borderId="0" xfId="67" applyNumberFormat="1" applyFont="1" applyFill="1" applyAlignment="1">
      <alignment horizontal="right" vertical="center"/>
    </xf>
    <xf numFmtId="0" fontId="25" fillId="4" borderId="0" xfId="67" applyFont="1" applyFill="1" applyAlignment="1">
      <alignment horizontal="right" vertical="center"/>
    </xf>
    <xf numFmtId="10" fontId="42" fillId="0" borderId="0" xfId="67" applyNumberFormat="1" applyFont="1"/>
    <xf numFmtId="0" fontId="85" fillId="0" borderId="0" xfId="67" applyFont="1" applyAlignment="1">
      <alignment horizontal="center" vertical="top"/>
    </xf>
    <xf numFmtId="0" fontId="29" fillId="4" borderId="0" xfId="67" applyFont="1" applyFill="1" applyAlignment="1">
      <alignment horizontal="right" vertical="center"/>
    </xf>
    <xf numFmtId="0" fontId="1" fillId="3" borderId="0" xfId="67" applyFont="1" applyFill="1"/>
    <xf numFmtId="0" fontId="27" fillId="3" borderId="0" xfId="67" applyFont="1" applyFill="1" applyAlignment="1">
      <alignment horizontal="center" vertical="top"/>
    </xf>
    <xf numFmtId="0" fontId="27" fillId="3" borderId="0" xfId="67" applyFont="1" applyFill="1" applyAlignment="1">
      <alignment horizontal="left" vertical="top"/>
    </xf>
    <xf numFmtId="0" fontId="27" fillId="4" borderId="0" xfId="67" applyFont="1" applyFill="1" applyAlignment="1">
      <alignment horizontal="center" vertical="center"/>
    </xf>
    <xf numFmtId="0" fontId="44" fillId="0" borderId="0" xfId="67" applyFont="1" applyAlignment="1">
      <alignment horizontal="center" vertical="center"/>
    </xf>
    <xf numFmtId="0" fontId="1" fillId="0" borderId="0" xfId="27" applyFont="1" applyAlignment="1">
      <alignment vertical="center" wrapText="1"/>
    </xf>
    <xf numFmtId="167" fontId="22" fillId="0" borderId="0" xfId="27" applyNumberFormat="1" applyFont="1" applyAlignment="1">
      <alignment vertical="center"/>
    </xf>
    <xf numFmtId="175" fontId="22" fillId="0" borderId="0" xfId="27" applyNumberFormat="1" applyFont="1" applyAlignment="1">
      <alignment vertical="center"/>
    </xf>
    <xf numFmtId="0" fontId="9" fillId="2" borderId="0" xfId="27" applyFont="1" applyFill="1" applyAlignment="1">
      <alignment vertical="center" wrapText="1" readingOrder="1"/>
    </xf>
    <xf numFmtId="0" fontId="6" fillId="0" borderId="0" xfId="27" applyFont="1" applyAlignment="1">
      <alignment horizontal="left" vertical="center" wrapText="1" indent="1" readingOrder="1"/>
    </xf>
    <xf numFmtId="167" fontId="19" fillId="0" borderId="0" xfId="27" applyNumberFormat="1" applyFont="1" applyAlignment="1">
      <alignment horizontal="right" vertical="center" indent="1"/>
    </xf>
    <xf numFmtId="0" fontId="33" fillId="0" borderId="4" xfId="27" applyFont="1" applyBorder="1" applyAlignment="1">
      <alignment horizontal="left" vertical="center" wrapText="1" indent="1"/>
    </xf>
    <xf numFmtId="166" fontId="6" fillId="2" borderId="0" xfId="27" applyNumberFormat="1" applyFont="1" applyFill="1" applyAlignment="1">
      <alignment horizontal="center" vertical="center" readingOrder="1"/>
    </xf>
    <xf numFmtId="0" fontId="6" fillId="2" borderId="0" xfId="27" applyFont="1" applyFill="1" applyAlignment="1">
      <alignment vertical="center" wrapText="1" readingOrder="1"/>
    </xf>
    <xf numFmtId="0" fontId="33" fillId="0" borderId="17" xfId="27" applyFont="1" applyBorder="1" applyAlignment="1">
      <alignment horizontal="center" vertical="center" wrapText="1" readingOrder="1"/>
    </xf>
    <xf numFmtId="0" fontId="33" fillId="0" borderId="17" xfId="27" applyFont="1" applyBorder="1" applyAlignment="1">
      <alignment horizontal="left" vertical="center" wrapText="1" indent="1" readingOrder="1"/>
    </xf>
    <xf numFmtId="0" fontId="33" fillId="0" borderId="0" xfId="27" applyFont="1" applyAlignment="1">
      <alignment wrapText="1" readingOrder="1"/>
    </xf>
    <xf numFmtId="0" fontId="20" fillId="0" borderId="17" xfId="27" applyFont="1" applyBorder="1" applyAlignment="1">
      <alignment horizontal="center" vertical="center" wrapText="1" readingOrder="1"/>
    </xf>
    <xf numFmtId="0" fontId="20" fillId="0" borderId="17" xfId="27" applyFont="1" applyBorder="1" applyAlignment="1">
      <alignment horizontal="left" vertical="center" wrapText="1" indent="1" readingOrder="1"/>
    </xf>
    <xf numFmtId="167" fontId="1" fillId="0" borderId="0" xfId="27" applyNumberFormat="1" applyFont="1" applyAlignment="1">
      <alignment horizontal="right" vertical="center" indent="1"/>
    </xf>
    <xf numFmtId="0" fontId="1" fillId="2" borderId="0" xfId="27" applyFont="1" applyFill="1"/>
    <xf numFmtId="3" fontId="1" fillId="2" borderId="0" xfId="0" applyNumberFormat="1" applyFont="1" applyFill="1" applyAlignment="1">
      <alignment vertical="top"/>
    </xf>
    <xf numFmtId="3" fontId="1" fillId="0" borderId="0" xfId="0" applyNumberFormat="1" applyFont="1" applyAlignment="1">
      <alignment vertical="top" wrapText="1"/>
    </xf>
    <xf numFmtId="3" fontId="19" fillId="0" borderId="0" xfId="0" applyNumberFormat="1" applyFont="1" applyAlignment="1">
      <alignment vertical="top" wrapText="1"/>
    </xf>
    <xf numFmtId="3" fontId="1" fillId="0" borderId="0" xfId="0" quotePrefix="1" applyNumberFormat="1" applyFont="1" applyAlignment="1">
      <alignment vertical="top" wrapText="1"/>
    </xf>
    <xf numFmtId="0" fontId="20" fillId="0" borderId="22" xfId="27" applyFont="1" applyBorder="1" applyAlignment="1">
      <alignment horizontal="center" vertical="center" wrapText="1" readingOrder="1"/>
    </xf>
    <xf numFmtId="3" fontId="1" fillId="0" borderId="0" xfId="0" applyNumberFormat="1" applyFont="1" applyAlignment="1">
      <alignment vertical="top"/>
    </xf>
    <xf numFmtId="0" fontId="20" fillId="0" borderId="18" xfId="27" applyFont="1" applyBorder="1" applyAlignment="1">
      <alignment horizontal="center" vertical="center" wrapText="1" readingOrder="1"/>
    </xf>
    <xf numFmtId="0" fontId="70" fillId="0" borderId="19" xfId="27" applyFont="1" applyBorder="1" applyAlignment="1">
      <alignment horizontal="left" vertical="center" wrapText="1" indent="1" readingOrder="1"/>
    </xf>
    <xf numFmtId="0" fontId="70" fillId="0" borderId="0" xfId="27" applyFont="1" applyAlignment="1">
      <alignment horizontal="center" vertical="center" wrapText="1" readingOrder="1"/>
    </xf>
    <xf numFmtId="0" fontId="76" fillId="0" borderId="0" xfId="27" applyFont="1" applyAlignment="1">
      <alignment horizontal="center" vertical="center" wrapText="1" readingOrder="1"/>
    </xf>
    <xf numFmtId="0" fontId="20" fillId="0" borderId="0" xfId="27" applyFont="1" applyAlignment="1">
      <alignment horizontal="center" vertical="center" wrapText="1" readingOrder="1"/>
    </xf>
    <xf numFmtId="3" fontId="6" fillId="3" borderId="0" xfId="5" applyNumberFormat="1" applyFont="1" applyFill="1" applyAlignment="1" applyProtection="1">
      <alignment horizontal="right" vertical="center"/>
      <protection locked="0"/>
    </xf>
    <xf numFmtId="0" fontId="15" fillId="3" borderId="0" xfId="5" applyFont="1" applyFill="1" applyAlignment="1">
      <alignment horizontal="left" vertical="center"/>
    </xf>
    <xf numFmtId="9" fontId="11" fillId="3" borderId="0" xfId="0" applyNumberFormat="1" applyFont="1" applyFill="1" applyAlignment="1">
      <alignment horizontal="right" vertical="center" wrapText="1" indent="1" readingOrder="1"/>
    </xf>
    <xf numFmtId="167" fontId="6" fillId="3" borderId="0" xfId="5" applyNumberFormat="1" applyFont="1" applyFill="1" applyAlignment="1">
      <alignment horizontal="right" vertical="center"/>
    </xf>
    <xf numFmtId="167" fontId="6" fillId="3" borderId="0" xfId="5" applyNumberFormat="1" applyFont="1" applyFill="1" applyAlignment="1" applyProtection="1">
      <alignment horizontal="right" vertical="center"/>
      <protection locked="0"/>
    </xf>
    <xf numFmtId="0" fontId="11" fillId="3" borderId="0" xfId="5" applyFont="1" applyFill="1" applyAlignment="1"/>
    <xf numFmtId="16" fontId="59" fillId="3" borderId="0" xfId="5" quotePrefix="1" applyNumberFormat="1" applyFont="1" applyFill="1" applyAlignment="1">
      <alignment horizontal="right" indent="1"/>
    </xf>
    <xf numFmtId="16" fontId="9" fillId="3" borderId="0" xfId="5" quotePrefix="1" applyNumberFormat="1" applyFont="1" applyFill="1" applyAlignment="1" applyProtection="1">
      <alignment horizontal="right" indent="1"/>
      <protection locked="0"/>
    </xf>
    <xf numFmtId="0" fontId="6" fillId="3" borderId="0" xfId="5" applyFont="1" applyFill="1" applyAlignment="1">
      <alignment horizontal="left" vertical="top" indent="1"/>
    </xf>
    <xf numFmtId="0" fontId="11" fillId="3" borderId="0" xfId="5" applyFont="1" applyFill="1">
      <alignment vertical="top"/>
    </xf>
    <xf numFmtId="0" fontId="59" fillId="3" borderId="0" xfId="5" applyFont="1" applyFill="1">
      <alignment vertical="top"/>
    </xf>
    <xf numFmtId="0" fontId="6" fillId="3" borderId="0" xfId="0" applyFont="1" applyFill="1" applyAlignment="1">
      <alignment horizontal="left" vertical="center" wrapText="1" indent="1" readingOrder="1"/>
    </xf>
    <xf numFmtId="0" fontId="9" fillId="5" borderId="0" xfId="0" applyFont="1" applyFill="1" applyAlignment="1">
      <alignment horizontal="left" vertical="center" wrapText="1" indent="1" readingOrder="1"/>
    </xf>
    <xf numFmtId="0" fontId="6" fillId="3" borderId="0" xfId="0" applyFont="1" applyFill="1" applyAlignment="1">
      <alignment horizontal="left" vertical="center" wrapText="1" indent="1"/>
    </xf>
    <xf numFmtId="0" fontId="61" fillId="3" borderId="0" xfId="0" applyFont="1" applyFill="1" applyAlignment="1">
      <alignment horizontal="left" vertical="center" wrapText="1" indent="1" readingOrder="1"/>
    </xf>
    <xf numFmtId="3" fontId="6" fillId="3" borderId="0" xfId="0" applyNumberFormat="1" applyFont="1" applyFill="1" applyAlignment="1">
      <alignment horizontal="right" wrapText="1"/>
    </xf>
    <xf numFmtId="3" fontId="6" fillId="3" borderId="0" xfId="0" applyNumberFormat="1" applyFont="1" applyFill="1" applyAlignment="1" applyProtection="1">
      <alignment horizontal="right" wrapText="1"/>
      <protection locked="0"/>
    </xf>
    <xf numFmtId="0" fontId="6" fillId="0" borderId="0" xfId="0" applyFont="1" applyAlignment="1">
      <alignment horizontal="left" vertical="center" wrapText="1" indent="1" readingOrder="1"/>
    </xf>
    <xf numFmtId="9" fontId="6" fillId="3" borderId="0" xfId="0" applyNumberFormat="1" applyFont="1" applyFill="1" applyAlignment="1">
      <alignment vertical="center" wrapText="1" readingOrder="1"/>
    </xf>
    <xf numFmtId="9" fontId="9" fillId="3" borderId="0" xfId="0" applyNumberFormat="1" applyFont="1" applyFill="1" applyAlignment="1">
      <alignment vertical="center" wrapText="1" readingOrder="1"/>
    </xf>
    <xf numFmtId="0" fontId="9" fillId="3" borderId="0" xfId="0" applyFont="1" applyFill="1" applyAlignment="1">
      <alignment horizontal="left" vertical="center" wrapText="1" indent="1" readingOrder="1"/>
    </xf>
    <xf numFmtId="0" fontId="9" fillId="3" borderId="0" xfId="0" applyFont="1" applyFill="1" applyAlignment="1">
      <alignment vertical="center" wrapText="1" readingOrder="1"/>
    </xf>
    <xf numFmtId="0" fontId="6" fillId="3" borderId="0" xfId="0" applyFont="1" applyFill="1" applyAlignment="1">
      <alignment vertical="center" wrapText="1" readingOrder="1"/>
    </xf>
    <xf numFmtId="9" fontId="9" fillId="3" borderId="0" xfId="65" applyNumberFormat="1" applyFont="1" applyFill="1" applyAlignment="1">
      <alignment vertical="center" wrapText="1" readingOrder="1"/>
    </xf>
    <xf numFmtId="0" fontId="9" fillId="3" borderId="0" xfId="65" applyFont="1" applyFill="1" applyAlignment="1">
      <alignment horizontal="left" vertical="center" wrapText="1" indent="1" readingOrder="1"/>
    </xf>
    <xf numFmtId="0" fontId="6" fillId="0" borderId="0" xfId="0" applyFont="1" applyAlignment="1">
      <alignment vertical="center" wrapText="1" readingOrder="1"/>
    </xf>
    <xf numFmtId="0" fontId="62" fillId="3" borderId="0" xfId="0" applyFont="1" applyFill="1"/>
    <xf numFmtId="0" fontId="59" fillId="3" borderId="0" xfId="0" applyFont="1" applyFill="1"/>
    <xf numFmtId="0" fontId="59" fillId="3" borderId="0" xfId="0" applyFont="1" applyFill="1" applyProtection="1">
      <protection locked="0"/>
    </xf>
    <xf numFmtId="3" fontId="19" fillId="5" borderId="0" xfId="0" applyNumberFormat="1" applyFont="1" applyFill="1" applyAlignment="1">
      <alignment horizontal="right" vertical="center"/>
    </xf>
    <xf numFmtId="3" fontId="9" fillId="5" borderId="0" xfId="0" applyNumberFormat="1" applyFont="1" applyFill="1" applyAlignment="1">
      <alignment horizontal="right" vertical="center"/>
    </xf>
    <xf numFmtId="3" fontId="6" fillId="3" borderId="0" xfId="0" applyNumberFormat="1" applyFont="1" applyFill="1" applyAlignment="1">
      <alignment horizontal="right" vertical="center"/>
    </xf>
    <xf numFmtId="3" fontId="19" fillId="5" borderId="0" xfId="0" applyNumberFormat="1" applyFont="1" applyFill="1" applyAlignment="1">
      <alignment horizontal="right"/>
    </xf>
    <xf numFmtId="3" fontId="9" fillId="3" borderId="0" xfId="5" applyNumberFormat="1" applyFont="1" applyFill="1" applyAlignment="1" applyProtection="1">
      <alignment horizontal="right" vertical="center"/>
      <protection locked="0"/>
    </xf>
    <xf numFmtId="3" fontId="9" fillId="3" borderId="0" xfId="5" applyNumberFormat="1" applyFont="1" applyFill="1" applyAlignment="1" applyProtection="1">
      <alignment horizontal="right"/>
      <protection locked="0"/>
    </xf>
    <xf numFmtId="0" fontId="9" fillId="3" borderId="0" xfId="5" applyFont="1" applyFill="1" applyAlignment="1">
      <alignment horizontal="left" vertical="top" indent="1"/>
    </xf>
    <xf numFmtId="0" fontId="9" fillId="3" borderId="0" xfId="5" applyFont="1" applyFill="1" applyAlignment="1">
      <alignment horizontal="left" vertical="top" wrapText="1" indent="1"/>
    </xf>
    <xf numFmtId="3" fontId="6" fillId="3" borderId="0" xfId="5" applyNumberFormat="1" applyFont="1" applyFill="1" applyAlignment="1" applyProtection="1">
      <alignment horizontal="right"/>
      <protection locked="0"/>
    </xf>
    <xf numFmtId="0" fontId="6" fillId="3" borderId="0" xfId="5" quotePrefix="1" applyFont="1" applyFill="1" applyAlignment="1">
      <alignment horizontal="left" vertical="top" indent="1"/>
    </xf>
    <xf numFmtId="0" fontId="9" fillId="3" borderId="0" xfId="5" applyFont="1" applyFill="1" applyAlignment="1">
      <alignment horizontal="left" vertical="center" indent="1"/>
    </xf>
    <xf numFmtId="0" fontId="6" fillId="3" borderId="0" xfId="5" applyFont="1" applyFill="1" applyAlignment="1">
      <alignment horizontal="left" vertical="center" wrapText="1" indent="1"/>
    </xf>
    <xf numFmtId="0" fontId="61" fillId="0" borderId="0" xfId="5" applyFont="1" applyAlignment="1" applyProtection="1">
      <alignment horizontal="left" vertical="top" indent="1"/>
      <protection locked="0"/>
    </xf>
    <xf numFmtId="0" fontId="9" fillId="3" borderId="0" xfId="0" applyFont="1" applyFill="1" applyAlignment="1">
      <alignment horizontal="left" vertical="center" wrapText="1"/>
    </xf>
    <xf numFmtId="171" fontId="1" fillId="0" borderId="0" xfId="0" applyNumberFormat="1" applyFont="1"/>
    <xf numFmtId="0" fontId="9" fillId="0" borderId="0" xfId="5" applyFont="1" applyAlignment="1">
      <alignment horizontal="left" vertical="center" indent="1"/>
    </xf>
    <xf numFmtId="0" fontId="6" fillId="0" borderId="0" xfId="5" applyFont="1" applyAlignment="1">
      <alignment horizontal="left" vertical="center" indent="1"/>
    </xf>
    <xf numFmtId="171" fontId="1" fillId="3" borderId="0" xfId="0" applyNumberFormat="1" applyFont="1" applyFill="1" applyAlignment="1">
      <alignment vertical="center"/>
    </xf>
    <xf numFmtId="0" fontId="9" fillId="3" borderId="0" xfId="5" quotePrefix="1" applyFont="1" applyFill="1" applyAlignment="1">
      <alignment horizontal="left" vertical="center" indent="1"/>
    </xf>
    <xf numFmtId="0" fontId="6" fillId="3" borderId="0" xfId="5" quotePrefix="1" applyFont="1" applyFill="1" applyAlignment="1">
      <alignment horizontal="left" vertical="center" indent="1"/>
    </xf>
    <xf numFmtId="3" fontId="10" fillId="3" borderId="0" xfId="5" applyNumberFormat="1" applyFont="1" applyFill="1" applyAlignment="1">
      <alignment horizontal="right"/>
    </xf>
    <xf numFmtId="0" fontId="10" fillId="3" borderId="0" xfId="5" applyFont="1" applyFill="1" applyAlignment="1">
      <alignment horizontal="left" indent="1"/>
    </xf>
    <xf numFmtId="3" fontId="6" fillId="3" borderId="0" xfId="5" applyNumberFormat="1" applyFont="1" applyFill="1" applyAlignment="1" applyProtection="1">
      <alignment horizontal="center" vertical="center"/>
      <protection locked="0"/>
    </xf>
    <xf numFmtId="0" fontId="30" fillId="3" borderId="0" xfId="5" applyFont="1" applyFill="1" applyAlignment="1">
      <alignment horizontal="left" vertical="top" wrapText="1"/>
    </xf>
    <xf numFmtId="0" fontId="30" fillId="3" borderId="0" xfId="5" applyFont="1" applyFill="1" applyAlignment="1">
      <alignment horizontal="left" vertical="top"/>
    </xf>
    <xf numFmtId="0" fontId="30" fillId="9" borderId="0" xfId="5" applyFont="1" applyFill="1" applyAlignment="1" applyProtection="1">
      <alignment vertical="center"/>
      <protection locked="0"/>
    </xf>
    <xf numFmtId="166" fontId="6" fillId="3" borderId="0" xfId="5" applyNumberFormat="1" applyFont="1" applyFill="1" applyAlignment="1" applyProtection="1">
      <alignment horizontal="right"/>
      <protection locked="0"/>
    </xf>
    <xf numFmtId="0" fontId="6" fillId="3" borderId="0" xfId="5" quotePrefix="1" applyFont="1" applyFill="1" applyAlignment="1">
      <alignment horizontal="left" indent="1"/>
    </xf>
    <xf numFmtId="0" fontId="61" fillId="3" borderId="0" xfId="5" applyFont="1" applyFill="1" applyAlignment="1"/>
    <xf numFmtId="0" fontId="6" fillId="3" borderId="0" xfId="5" applyFont="1" applyFill="1" applyAlignment="1"/>
    <xf numFmtId="0" fontId="9" fillId="5" borderId="0" xfId="0" applyFont="1" applyFill="1" applyAlignment="1">
      <alignment horizontal="left" vertical="center" readingOrder="1"/>
    </xf>
    <xf numFmtId="3" fontId="19" fillId="3" borderId="0" xfId="0" applyNumberFormat="1" applyFont="1" applyFill="1" applyAlignment="1">
      <alignment horizontal="right" vertical="center"/>
    </xf>
    <xf numFmtId="0" fontId="9" fillId="3" borderId="0" xfId="0" applyFont="1" applyFill="1" applyAlignment="1">
      <alignment horizontal="left" vertical="center" readingOrder="1"/>
    </xf>
    <xf numFmtId="0" fontId="9" fillId="5" borderId="0" xfId="0" applyFont="1" applyFill="1" applyAlignment="1">
      <alignment horizontal="left" vertical="center" wrapText="1" readingOrder="1"/>
    </xf>
    <xf numFmtId="3" fontId="1" fillId="0" borderId="0" xfId="0" applyNumberFormat="1" applyFont="1" applyAlignment="1">
      <alignment horizontal="right" vertical="center"/>
    </xf>
    <xf numFmtId="0" fontId="6" fillId="3" borderId="0" xfId="0" applyFont="1" applyFill="1" applyAlignment="1">
      <alignment horizontal="left" vertical="center" readingOrder="1"/>
    </xf>
    <xf numFmtId="0" fontId="9" fillId="3" borderId="0" xfId="0" applyFont="1" applyFill="1" applyAlignment="1" applyProtection="1">
      <alignment horizontal="left" vertical="center" readingOrder="1"/>
      <protection locked="0"/>
    </xf>
    <xf numFmtId="0" fontId="6" fillId="3" borderId="0" xfId="0" applyFont="1" applyFill="1" applyAlignment="1" applyProtection="1">
      <alignment horizontal="left" vertical="center" indent="1" readingOrder="1"/>
      <protection locked="0"/>
    </xf>
    <xf numFmtId="0" fontId="9" fillId="3" borderId="0" xfId="5" applyFont="1" applyFill="1" applyAlignment="1">
      <alignment horizontal="left" vertical="center" wrapText="1"/>
    </xf>
    <xf numFmtId="0" fontId="6" fillId="3" borderId="0" xfId="5" applyFont="1" applyFill="1" applyAlignment="1">
      <alignment horizontal="left" vertical="center" wrapText="1"/>
    </xf>
    <xf numFmtId="3" fontId="11" fillId="3" borderId="0" xfId="5" applyNumberFormat="1" applyFont="1" applyFill="1" applyAlignment="1" applyProtection="1">
      <alignment horizontal="right" vertical="center"/>
      <protection locked="0"/>
    </xf>
    <xf numFmtId="0" fontId="61" fillId="0" borderId="0" xfId="5" applyFont="1" applyAlignment="1" applyProtection="1">
      <alignment horizontal="left" vertical="center"/>
      <protection locked="0"/>
    </xf>
    <xf numFmtId="0" fontId="23" fillId="0" borderId="0" xfId="0" applyFont="1"/>
    <xf numFmtId="0" fontId="50" fillId="0" borderId="0" xfId="5" applyFont="1" applyAlignment="1">
      <alignment horizontal="right" vertical="center"/>
    </xf>
    <xf numFmtId="166" fontId="50" fillId="0" borderId="0" xfId="5" applyNumberFormat="1" applyFont="1" applyAlignment="1">
      <alignment horizontal="right" vertical="center"/>
    </xf>
    <xf numFmtId="166" fontId="51" fillId="0" borderId="0" xfId="5" applyNumberFormat="1" applyFont="1" applyAlignment="1">
      <alignment horizontal="right" vertical="center"/>
    </xf>
    <xf numFmtId="3" fontId="9" fillId="3" borderId="0" xfId="0" applyNumberFormat="1" applyFont="1" applyFill="1" applyAlignment="1" applyProtection="1">
      <alignment horizontal="right" vertical="center"/>
      <protection locked="0"/>
    </xf>
    <xf numFmtId="167" fontId="6" fillId="3" borderId="10" xfId="5" applyNumberFormat="1" applyFont="1" applyFill="1" applyBorder="1" applyAlignment="1" applyProtection="1">
      <alignment horizontal="right"/>
      <protection locked="0"/>
    </xf>
    <xf numFmtId="3" fontId="9" fillId="3" borderId="0" xfId="5" applyNumberFormat="1" applyFont="1" applyFill="1" applyAlignment="1">
      <alignment horizontal="right"/>
    </xf>
    <xf numFmtId="16" fontId="9" fillId="3" borderId="0" xfId="5" quotePrefix="1" applyNumberFormat="1" applyFont="1" applyFill="1" applyAlignment="1">
      <alignment horizontal="right" indent="1"/>
    </xf>
    <xf numFmtId="166" fontId="8" fillId="3" borderId="0" xfId="0" applyNumberFormat="1" applyFont="1" applyFill="1"/>
    <xf numFmtId="0" fontId="6" fillId="3" borderId="0" xfId="5" applyFont="1" applyFill="1" applyAlignment="1">
      <alignment horizontal="left" indent="1"/>
    </xf>
    <xf numFmtId="167" fontId="6" fillId="3" borderId="0" xfId="5" applyNumberFormat="1" applyFont="1" applyFill="1" applyAlignment="1" applyProtection="1">
      <alignment horizontal="center" vertical="center"/>
      <protection locked="0"/>
    </xf>
    <xf numFmtId="167" fontId="51" fillId="3" borderId="0" xfId="5" applyNumberFormat="1" applyFont="1" applyFill="1" applyAlignment="1"/>
    <xf numFmtId="167" fontId="22" fillId="3" borderId="0" xfId="0" applyNumberFormat="1" applyFont="1" applyFill="1"/>
    <xf numFmtId="167" fontId="25" fillId="3" borderId="0" xfId="0" applyNumberFormat="1" applyFont="1" applyFill="1"/>
    <xf numFmtId="0" fontId="30" fillId="3" borderId="0" xfId="5" applyFont="1" applyFill="1" applyAlignment="1">
      <alignment horizontal="left" wrapText="1"/>
    </xf>
    <xf numFmtId="0" fontId="30" fillId="3" borderId="0" xfId="5" applyFont="1" applyFill="1" applyAlignment="1">
      <alignment horizontal="left" vertical="center" wrapText="1"/>
    </xf>
    <xf numFmtId="0" fontId="30" fillId="3" borderId="0" xfId="5" applyFont="1" applyFill="1" applyAlignment="1">
      <alignment vertical="center"/>
    </xf>
    <xf numFmtId="166" fontId="6" fillId="3" borderId="0" xfId="5" applyNumberFormat="1" applyFont="1" applyFill="1" applyAlignment="1" applyProtection="1">
      <alignment horizontal="right" vertical="center"/>
      <protection locked="0"/>
    </xf>
    <xf numFmtId="0" fontId="61" fillId="3" borderId="0" xfId="5" applyFont="1" applyFill="1" applyAlignment="1">
      <alignment horizontal="left" vertical="center"/>
    </xf>
    <xf numFmtId="3" fontId="6" fillId="3" borderId="0" xfId="5" applyNumberFormat="1" applyFont="1" applyFill="1" applyAlignment="1">
      <alignment horizontal="right" vertical="center"/>
    </xf>
    <xf numFmtId="0" fontId="9" fillId="3" borderId="0" xfId="5" applyFont="1" applyFill="1" applyAlignment="1">
      <alignment horizontal="left" indent="1"/>
    </xf>
    <xf numFmtId="171" fontId="6" fillId="3" borderId="10" xfId="0" applyNumberFormat="1" applyFont="1" applyFill="1" applyBorder="1"/>
    <xf numFmtId="171" fontId="6" fillId="3" borderId="0" xfId="0" applyNumberFormat="1" applyFont="1" applyFill="1"/>
    <xf numFmtId="0" fontId="63" fillId="0" borderId="0" xfId="0" applyFont="1"/>
    <xf numFmtId="3" fontId="63" fillId="0" borderId="0" xfId="0" applyNumberFormat="1" applyFont="1"/>
    <xf numFmtId="3" fontId="111" fillId="0" borderId="0" xfId="0" applyNumberFormat="1" applyFont="1"/>
    <xf numFmtId="0" fontId="6" fillId="0" borderId="0" xfId="95" applyFont="1" applyAlignment="1">
      <alignment horizontal="center"/>
    </xf>
    <xf numFmtId="3" fontId="9" fillId="0" borderId="0" xfId="95" applyNumberFormat="1" applyFont="1"/>
    <xf numFmtId="3" fontId="6" fillId="0" borderId="0" xfId="33" applyNumberFormat="1" applyFont="1" applyAlignment="1">
      <alignment horizontal="right"/>
    </xf>
    <xf numFmtId="3" fontId="9" fillId="2" borderId="16" xfId="95" applyNumberFormat="1" applyFont="1" applyFill="1" applyBorder="1" applyAlignment="1">
      <alignment horizontal="left"/>
    </xf>
    <xf numFmtId="3" fontId="9" fillId="2" borderId="0" xfId="95" applyNumberFormat="1" applyFont="1" applyFill="1" applyAlignment="1">
      <alignment horizontal="left"/>
    </xf>
    <xf numFmtId="3" fontId="6" fillId="0" borderId="3" xfId="95" applyNumberFormat="1" applyFont="1" applyBorder="1" applyAlignment="1">
      <alignment horizontal="left"/>
    </xf>
    <xf numFmtId="3" fontId="6" fillId="2" borderId="0" xfId="95" applyNumberFormat="1" applyFont="1" applyFill="1" applyAlignment="1">
      <alignment horizontal="left"/>
    </xf>
    <xf numFmtId="3" fontId="6" fillId="0" borderId="0" xfId="5" applyNumberFormat="1" applyFont="1" applyAlignment="1" applyProtection="1">
      <alignment horizontal="right"/>
      <protection locked="0"/>
    </xf>
    <xf numFmtId="4" fontId="6" fillId="0" borderId="0" xfId="5" applyNumberFormat="1" applyFont="1" applyAlignment="1" applyProtection="1">
      <alignment horizontal="right"/>
      <protection locked="0"/>
    </xf>
    <xf numFmtId="169" fontId="6" fillId="0" borderId="0" xfId="5" applyNumberFormat="1" applyFont="1" applyAlignment="1" applyProtection="1">
      <alignment horizontal="right"/>
      <protection locked="0"/>
    </xf>
    <xf numFmtId="3" fontId="6" fillId="0" borderId="0" xfId="38" applyNumberFormat="1" applyFont="1" applyAlignment="1" applyProtection="1">
      <alignment horizontal="right" wrapText="1"/>
      <protection locked="0"/>
    </xf>
    <xf numFmtId="3" fontId="9" fillId="0" borderId="0" xfId="5" applyNumberFormat="1" applyFont="1" applyAlignment="1" applyProtection="1">
      <alignment horizontal="right"/>
      <protection locked="0"/>
    </xf>
    <xf numFmtId="3" fontId="103" fillId="0" borderId="0" xfId="5" applyNumberFormat="1" applyFont="1" applyAlignment="1" applyProtection="1">
      <alignment horizontal="right"/>
      <protection locked="0"/>
    </xf>
    <xf numFmtId="3" fontId="9" fillId="0" borderId="0" xfId="38" applyNumberFormat="1" applyFont="1" applyAlignment="1" applyProtection="1">
      <alignment horizontal="left"/>
      <protection locked="0"/>
    </xf>
    <xf numFmtId="3" fontId="6" fillId="0" borderId="0" xfId="38" applyNumberFormat="1" applyFont="1" applyAlignment="1" applyProtection="1">
      <alignment horizontal="left" wrapText="1"/>
      <protection locked="0"/>
    </xf>
    <xf numFmtId="166" fontId="6" fillId="0" borderId="0" xfId="38" applyNumberFormat="1" applyFont="1" applyAlignment="1" applyProtection="1">
      <alignment horizontal="left" wrapText="1"/>
      <protection locked="0"/>
    </xf>
    <xf numFmtId="3" fontId="9" fillId="0" borderId="0" xfId="38" applyNumberFormat="1" applyFont="1" applyAlignment="1" applyProtection="1">
      <alignment horizontal="left" wrapText="1"/>
      <protection locked="0"/>
    </xf>
    <xf numFmtId="3" fontId="9" fillId="2" borderId="0" xfId="5" applyNumberFormat="1" applyFont="1" applyFill="1" applyAlignment="1" applyProtection="1">
      <alignment horizontal="right"/>
      <protection locked="0"/>
    </xf>
    <xf numFmtId="3" fontId="6" fillId="2" borderId="0" xfId="5" applyNumberFormat="1" applyFont="1" applyFill="1" applyAlignment="1" applyProtection="1">
      <alignment horizontal="right"/>
      <protection locked="0"/>
    </xf>
    <xf numFmtId="3" fontId="6" fillId="2" borderId="0" xfId="38" applyNumberFormat="1" applyFont="1" applyFill="1" applyAlignment="1" applyProtection="1">
      <alignment horizontal="left" wrapText="1"/>
      <protection locked="0"/>
    </xf>
    <xf numFmtId="3" fontId="6" fillId="0" borderId="0" xfId="33" applyNumberFormat="1" applyFont="1"/>
    <xf numFmtId="166" fontId="6" fillId="0" borderId="0" xfId="95" applyNumberFormat="1" applyFont="1"/>
    <xf numFmtId="3" fontId="42" fillId="0" borderId="0" xfId="95" applyNumberFormat="1" applyFont="1" applyAlignment="1">
      <alignment horizontal="right" indent="1"/>
    </xf>
    <xf numFmtId="0" fontId="9" fillId="0" borderId="23" xfId="95" applyFont="1" applyBorder="1" applyAlignment="1">
      <alignment vertical="center"/>
    </xf>
    <xf numFmtId="167" fontId="6" fillId="0" borderId="0" xfId="95" applyNumberFormat="1" applyFont="1" applyAlignment="1">
      <alignment horizontal="right" vertical="center"/>
    </xf>
    <xf numFmtId="167" fontId="6" fillId="0" borderId="7" xfId="95" applyNumberFormat="1" applyFont="1" applyBorder="1" applyAlignment="1">
      <alignment horizontal="right" vertical="center"/>
    </xf>
    <xf numFmtId="0" fontId="1" fillId="0" borderId="0" xfId="95" applyFont="1" applyAlignment="1">
      <alignment vertical="center"/>
    </xf>
    <xf numFmtId="0" fontId="19" fillId="0" borderId="4" xfId="95" applyFont="1" applyBorder="1" applyAlignment="1">
      <alignment horizontal="right" vertical="center"/>
    </xf>
    <xf numFmtId="1" fontId="6" fillId="0" borderId="0" xfId="95" applyNumberFormat="1" applyFont="1"/>
    <xf numFmtId="3" fontId="6" fillId="0" borderId="3" xfId="95" applyNumberFormat="1" applyFont="1" applyBorder="1"/>
    <xf numFmtId="3" fontId="6" fillId="0" borderId="3" xfId="34" applyNumberFormat="1" applyFont="1" applyBorder="1"/>
    <xf numFmtId="0" fontId="11" fillId="0" borderId="0" xfId="61" applyFont="1"/>
    <xf numFmtId="0" fontId="18" fillId="0" borderId="0" xfId="61" applyFont="1" applyAlignment="1">
      <alignment horizontal="right"/>
    </xf>
    <xf numFmtId="0" fontId="19" fillId="0" borderId="0" xfId="61" applyFont="1"/>
    <xf numFmtId="0" fontId="13" fillId="0" borderId="0" xfId="61" applyFont="1"/>
    <xf numFmtId="0" fontId="60" fillId="0" borderId="0" xfId="61" applyFont="1"/>
    <xf numFmtId="0" fontId="94" fillId="0" borderId="0" xfId="0" applyFont="1"/>
    <xf numFmtId="0" fontId="94" fillId="3" borderId="0" xfId="0" applyFont="1" applyFill="1"/>
    <xf numFmtId="0" fontId="25" fillId="0" borderId="0" xfId="61" applyFont="1"/>
    <xf numFmtId="0" fontId="6" fillId="0" borderId="0" xfId="61" applyFont="1"/>
    <xf numFmtId="2" fontId="57" fillId="0" borderId="0" xfId="61" applyNumberFormat="1" applyFont="1" applyAlignment="1">
      <alignment horizontal="right" wrapText="1" indent="1" readingOrder="1"/>
    </xf>
    <xf numFmtId="2" fontId="57" fillId="0" borderId="0" xfId="61" applyNumberFormat="1" applyFont="1" applyAlignment="1">
      <alignment horizontal="center" wrapText="1" readingOrder="1"/>
    </xf>
    <xf numFmtId="2" fontId="33" fillId="0" borderId="0" xfId="61" applyNumberFormat="1" applyFont="1" applyAlignment="1">
      <alignment horizontal="center" wrapText="1" readingOrder="1"/>
    </xf>
    <xf numFmtId="0" fontId="33" fillId="0" borderId="0" xfId="61" applyFont="1" applyAlignment="1">
      <alignment horizontal="left" vertical="center" wrapText="1" indent="1" readingOrder="1"/>
    </xf>
    <xf numFmtId="2" fontId="57" fillId="0" borderId="0" xfId="61" applyNumberFormat="1" applyFont="1" applyAlignment="1">
      <alignment horizontal="center" wrapText="1"/>
    </xf>
    <xf numFmtId="2" fontId="57" fillId="3" borderId="0" xfId="61" applyNumberFormat="1" applyFont="1" applyFill="1" applyAlignment="1">
      <alignment horizontal="center" wrapText="1"/>
    </xf>
    <xf numFmtId="2" fontId="6" fillId="0" borderId="0" xfId="0" applyNumberFormat="1" applyFont="1" applyAlignment="1">
      <alignment horizontal="center" wrapText="1" readingOrder="1"/>
    </xf>
    <xf numFmtId="0" fontId="20" fillId="0" borderId="18" xfId="61" applyFont="1" applyBorder="1" applyAlignment="1">
      <alignment horizontal="center"/>
    </xf>
    <xf numFmtId="0" fontId="20" fillId="0" borderId="17" xfId="61" applyFont="1" applyBorder="1" applyAlignment="1">
      <alignment horizontal="center"/>
    </xf>
    <xf numFmtId="0" fontId="20" fillId="0" borderId="17" xfId="61" applyFont="1" applyBorder="1" applyAlignment="1">
      <alignment horizontal="left" vertical="center" wrapText="1" indent="1" readingOrder="1"/>
    </xf>
    <xf numFmtId="0" fontId="56" fillId="0" borderId="0" xfId="61" applyFont="1"/>
    <xf numFmtId="0" fontId="18" fillId="0" borderId="0" xfId="61" applyFont="1"/>
    <xf numFmtId="167" fontId="6" fillId="0" borderId="0" xfId="61" applyNumberFormat="1" applyFont="1" applyAlignment="1">
      <alignment horizontal="center"/>
    </xf>
    <xf numFmtId="0" fontId="47" fillId="3" borderId="0" xfId="61" applyFont="1" applyFill="1"/>
    <xf numFmtId="0" fontId="47" fillId="0" borderId="0" xfId="61" applyFont="1"/>
    <xf numFmtId="0" fontId="78" fillId="0" borderId="0" xfId="61" applyFont="1"/>
    <xf numFmtId="0" fontId="47" fillId="3" borderId="0" xfId="61" quotePrefix="1" applyFont="1" applyFill="1"/>
    <xf numFmtId="0" fontId="47" fillId="0" borderId="0" xfId="61" quotePrefix="1" applyFont="1"/>
    <xf numFmtId="0" fontId="6" fillId="3" borderId="3" xfId="61" applyFont="1" applyFill="1" applyBorder="1"/>
    <xf numFmtId="0" fontId="47" fillId="0" borderId="3" xfId="61" applyFont="1" applyBorder="1"/>
    <xf numFmtId="167" fontId="6" fillId="3" borderId="3" xfId="61" quotePrefix="1" applyNumberFormat="1" applyFont="1" applyFill="1" applyBorder="1" applyAlignment="1">
      <alignment horizontal="center"/>
    </xf>
    <xf numFmtId="0" fontId="19" fillId="0" borderId="3" xfId="61" applyFont="1" applyBorder="1" applyAlignment="1">
      <alignment horizontal="center"/>
    </xf>
    <xf numFmtId="0" fontId="19" fillId="0" borderId="3" xfId="61" applyFont="1" applyBorder="1" applyAlignment="1">
      <alignment horizontal="left" indent="1"/>
    </xf>
    <xf numFmtId="0" fontId="6" fillId="0" borderId="0" xfId="62" applyFont="1" applyAlignment="1" applyProtection="1"/>
    <xf numFmtId="0" fontId="7" fillId="0" borderId="4" xfId="1" applyFont="1" applyBorder="1" applyAlignment="1">
      <alignment horizontal="left" vertical="center"/>
    </xf>
    <xf numFmtId="3" fontId="1" fillId="3" borderId="0" xfId="67" applyNumberFormat="1" applyFont="1" applyFill="1"/>
    <xf numFmtId="0" fontId="19" fillId="3" borderId="0" xfId="67" applyFont="1" applyFill="1" applyAlignment="1">
      <alignment horizontal="left" indent="1"/>
    </xf>
    <xf numFmtId="1" fontId="6" fillId="0" borderId="0" xfId="67" applyNumberFormat="1" applyFont="1" applyAlignment="1">
      <alignment horizontal="right" vertical="center" indent="1"/>
    </xf>
    <xf numFmtId="0" fontId="6" fillId="3" borderId="0" xfId="12" applyFont="1" applyFill="1" applyAlignment="1">
      <alignment horizontal="right" vertical="center"/>
    </xf>
    <xf numFmtId="0" fontId="6" fillId="3" borderId="0" xfId="12" quotePrefix="1" applyFont="1" applyFill="1" applyAlignment="1"/>
    <xf numFmtId="0" fontId="6" fillId="3" borderId="0" xfId="13" applyFont="1" applyFill="1" applyAlignment="1"/>
    <xf numFmtId="0" fontId="24" fillId="3" borderId="0" xfId="14" applyFont="1" applyFill="1" applyAlignment="1">
      <alignment horizontal="right" vertical="center"/>
    </xf>
    <xf numFmtId="0" fontId="3" fillId="3" borderId="0" xfId="11" applyFill="1" applyAlignment="1">
      <alignment horizontal="right" vertical="center"/>
    </xf>
    <xf numFmtId="0" fontId="9" fillId="3" borderId="0" xfId="14" applyFont="1" applyFill="1" applyAlignment="1">
      <alignment horizontal="left" wrapText="1"/>
    </xf>
    <xf numFmtId="0" fontId="6" fillId="3" borderId="0" xfId="12" applyFont="1" applyFill="1" applyAlignment="1"/>
    <xf numFmtId="3" fontId="3" fillId="3" borderId="0" xfId="11" applyNumberFormat="1" applyFill="1"/>
    <xf numFmtId="3" fontId="0" fillId="3" borderId="0" xfId="11" applyNumberFormat="1" applyFont="1" applyFill="1"/>
    <xf numFmtId="0" fontId="0" fillId="3" borderId="0" xfId="11" applyFont="1" applyFill="1"/>
    <xf numFmtId="3" fontId="9" fillId="0" borderId="16" xfId="12" applyNumberFormat="1" applyFont="1" applyBorder="1" applyAlignment="1"/>
    <xf numFmtId="3" fontId="6" fillId="0" borderId="3" xfId="12" applyNumberFormat="1" applyFont="1" applyBorder="1" applyAlignment="1"/>
    <xf numFmtId="3" fontId="6" fillId="0" borderId="0" xfId="12" applyNumberFormat="1" applyFont="1" applyAlignment="1"/>
    <xf numFmtId="3" fontId="6" fillId="3" borderId="0" xfId="13" applyNumberFormat="1" applyFont="1" applyFill="1" applyAlignment="1">
      <alignment horizontal="right"/>
    </xf>
    <xf numFmtId="3" fontId="6" fillId="5" borderId="0" xfId="13" applyNumberFormat="1" applyFont="1" applyFill="1" applyAlignment="1">
      <alignment horizontal="right"/>
    </xf>
    <xf numFmtId="0" fontId="6" fillId="3" borderId="0" xfId="13" applyFont="1" applyFill="1" applyAlignment="1">
      <alignment wrapText="1"/>
    </xf>
    <xf numFmtId="0" fontId="17" fillId="3" borderId="3" xfId="12" applyFont="1" applyFill="1" applyBorder="1">
      <alignment vertical="top"/>
    </xf>
    <xf numFmtId="0" fontId="6" fillId="0" borderId="0" xfId="4" applyFont="1" applyAlignment="1">
      <alignment horizontal="right"/>
    </xf>
    <xf numFmtId="0" fontId="11" fillId="0" borderId="0" xfId="4" applyFont="1"/>
    <xf numFmtId="0" fontId="18" fillId="0" borderId="0" xfId="4" applyFont="1" applyAlignment="1">
      <alignment vertical="top"/>
    </xf>
    <xf numFmtId="0" fontId="18" fillId="0" borderId="0" xfId="5" applyFont="1">
      <alignment vertical="top"/>
    </xf>
    <xf numFmtId="0" fontId="11" fillId="0" borderId="0" xfId="4" applyFont="1" applyAlignment="1">
      <alignment horizontal="right"/>
    </xf>
    <xf numFmtId="3" fontId="9" fillId="0" borderId="0" xfId="4" applyNumberFormat="1" applyFont="1" applyAlignment="1">
      <alignment horizontal="right" vertical="center"/>
    </xf>
    <xf numFmtId="0" fontId="19" fillId="0" borderId="0" xfId="4" applyFont="1" applyAlignment="1">
      <alignment horizontal="left" vertical="center" indent="1"/>
    </xf>
    <xf numFmtId="0" fontId="100" fillId="0" borderId="0" xfId="5" applyFont="1" applyAlignment="1"/>
    <xf numFmtId="0" fontId="101" fillId="0" borderId="0" xfId="5" applyFont="1" applyAlignment="1"/>
    <xf numFmtId="0" fontId="11" fillId="0" borderId="0" xfId="5" applyFont="1">
      <alignment vertical="top"/>
    </xf>
    <xf numFmtId="0" fontId="11" fillId="0" borderId="0" xfId="5" applyFont="1" applyAlignment="1"/>
    <xf numFmtId="0" fontId="1" fillId="0" borderId="0" xfId="4" applyFont="1" applyAlignment="1">
      <alignment horizontal="left" indent="1"/>
    </xf>
    <xf numFmtId="0" fontId="11" fillId="0" borderId="0" xfId="4" applyFont="1" applyAlignment="1">
      <alignment horizontal="left" indent="1"/>
    </xf>
    <xf numFmtId="3" fontId="1" fillId="0" borderId="0" xfId="4" applyNumberFormat="1" applyFont="1"/>
    <xf numFmtId="167" fontId="6" fillId="0" borderId="0" xfId="4" applyNumberFormat="1" applyFont="1" applyAlignment="1">
      <alignment horizontal="right"/>
    </xf>
    <xf numFmtId="0" fontId="1" fillId="0" borderId="0" xfId="4" applyFont="1" applyAlignment="1">
      <alignment horizontal="left" vertical="center" indent="1"/>
    </xf>
    <xf numFmtId="0" fontId="11" fillId="0" borderId="0" xfId="4" applyFont="1" applyAlignment="1">
      <alignment horizontal="left" vertical="center" indent="1"/>
    </xf>
    <xf numFmtId="0" fontId="31" fillId="0" borderId="0" xfId="4" applyFont="1"/>
    <xf numFmtId="2" fontId="32" fillId="0" borderId="0" xfId="5" applyNumberFormat="1" applyFont="1" applyAlignment="1"/>
    <xf numFmtId="0" fontId="18" fillId="0" borderId="0" xfId="5" applyFont="1" applyAlignment="1">
      <alignment horizontal="left" vertical="top" wrapText="1"/>
    </xf>
    <xf numFmtId="0" fontId="31" fillId="0" borderId="0" xfId="5" applyFont="1" applyAlignment="1">
      <alignment horizontal="left" vertical="top" wrapText="1"/>
    </xf>
    <xf numFmtId="0" fontId="33" fillId="0" borderId="0" xfId="4" applyFont="1" applyAlignment="1">
      <alignment horizontal="right" vertical="center"/>
    </xf>
    <xf numFmtId="0" fontId="32" fillId="0" borderId="0" xfId="5" applyFont="1" applyAlignment="1"/>
    <xf numFmtId="0" fontId="11" fillId="0" borderId="0" xfId="4" applyFont="1" applyAlignment="1">
      <alignment vertical="top"/>
    </xf>
    <xf numFmtId="3" fontId="6" fillId="0" borderId="3" xfId="4" applyNumberFormat="1" applyFont="1" applyBorder="1" applyAlignment="1">
      <alignment horizontal="right" vertical="center"/>
    </xf>
    <xf numFmtId="3" fontId="6" fillId="0" borderId="0" xfId="4" applyNumberFormat="1" applyFont="1" applyAlignment="1">
      <alignment horizontal="right" vertical="center"/>
    </xf>
    <xf numFmtId="167" fontId="1" fillId="0" borderId="0" xfId="4" applyNumberFormat="1" applyFont="1" applyAlignment="1">
      <alignment horizontal="right" vertical="center"/>
    </xf>
    <xf numFmtId="0" fontId="34" fillId="0" borderId="0" xfId="4" applyFont="1" applyAlignment="1">
      <alignment vertical="center"/>
    </xf>
    <xf numFmtId="167" fontId="30" fillId="0" borderId="0" xfId="4" applyNumberFormat="1" applyFont="1" applyAlignment="1">
      <alignment horizontal="right" vertical="center"/>
    </xf>
    <xf numFmtId="167" fontId="76" fillId="0" borderId="0" xfId="4" applyNumberFormat="1" applyFont="1" applyAlignment="1">
      <alignment horizontal="right" vertical="center"/>
    </xf>
    <xf numFmtId="0" fontId="25" fillId="0" borderId="0" xfId="4" applyFont="1" applyAlignment="1">
      <alignment horizontal="left" vertical="center" indent="1"/>
    </xf>
    <xf numFmtId="0" fontId="69" fillId="0" borderId="0" xfId="4" applyFont="1" applyAlignment="1">
      <alignment vertical="center"/>
    </xf>
    <xf numFmtId="0" fontId="25" fillId="0" borderId="0" xfId="4" applyFont="1" applyAlignment="1">
      <alignment horizontal="right"/>
    </xf>
    <xf numFmtId="167" fontId="25" fillId="0" borderId="0" xfId="4" applyNumberFormat="1" applyFont="1" applyAlignment="1">
      <alignment horizontal="right" vertical="center"/>
    </xf>
    <xf numFmtId="0" fontId="34" fillId="0" borderId="0" xfId="4" applyFont="1" applyAlignment="1">
      <alignment horizontal="right" vertical="center"/>
    </xf>
    <xf numFmtId="0" fontId="6" fillId="0" borderId="0" xfId="4" applyFont="1" applyAlignment="1">
      <alignment horizontal="right" vertical="center"/>
    </xf>
    <xf numFmtId="0" fontId="34" fillId="0" borderId="0" xfId="4" applyFont="1" applyAlignment="1">
      <alignment horizontal="left" vertical="center"/>
    </xf>
    <xf numFmtId="0" fontId="59" fillId="0" borderId="0" xfId="4" applyFont="1" applyAlignment="1">
      <alignment vertical="center"/>
    </xf>
    <xf numFmtId="3" fontId="19" fillId="0" borderId="0" xfId="4" applyNumberFormat="1" applyFont="1" applyAlignment="1">
      <alignment horizontal="right" vertical="center"/>
    </xf>
    <xf numFmtId="0" fontId="25" fillId="0" borderId="0" xfId="4" applyFont="1" applyAlignment="1">
      <alignment horizontal="left" vertical="center" wrapText="1"/>
    </xf>
    <xf numFmtId="0" fontId="1" fillId="0" borderId="3" xfId="4" applyFont="1" applyBorder="1" applyAlignment="1">
      <alignment horizontal="right" vertical="center"/>
    </xf>
    <xf numFmtId="167" fontId="1" fillId="0" borderId="3" xfId="4" applyNumberFormat="1" applyFont="1" applyBorder="1" applyAlignment="1">
      <alignment horizontal="right" vertical="center"/>
    </xf>
    <xf numFmtId="166" fontId="1" fillId="0" borderId="3" xfId="4" applyNumberFormat="1" applyFont="1" applyBorder="1" applyAlignment="1">
      <alignment horizontal="right" vertical="center"/>
    </xf>
    <xf numFmtId="166" fontId="1" fillId="0" borderId="0" xfId="4" applyNumberFormat="1" applyFont="1" applyAlignment="1">
      <alignment horizontal="right" vertical="center"/>
    </xf>
    <xf numFmtId="0" fontId="6" fillId="0" borderId="0" xfId="4" applyFont="1" applyAlignment="1">
      <alignment horizontal="left"/>
    </xf>
    <xf numFmtId="0" fontId="6" fillId="0" borderId="3" xfId="4" applyFont="1" applyBorder="1" applyAlignment="1">
      <alignment horizontal="right" vertical="center"/>
    </xf>
    <xf numFmtId="3" fontId="1" fillId="0" borderId="4" xfId="4" applyNumberFormat="1" applyFont="1" applyBorder="1" applyAlignment="1">
      <alignment horizontal="right"/>
    </xf>
    <xf numFmtId="0" fontId="1" fillId="0" borderId="4" xfId="4" applyFont="1" applyBorder="1" applyAlignment="1">
      <alignment horizontal="left"/>
    </xf>
    <xf numFmtId="167" fontId="6" fillId="0" borderId="3" xfId="4" applyNumberFormat="1" applyFont="1" applyBorder="1" applyAlignment="1">
      <alignment horizontal="right" vertical="center"/>
    </xf>
    <xf numFmtId="167" fontId="6" fillId="0" borderId="0" xfId="4" applyNumberFormat="1" applyFont="1" applyAlignment="1">
      <alignment horizontal="right" vertical="center"/>
    </xf>
    <xf numFmtId="3" fontId="1" fillId="0" borderId="0" xfId="4" applyNumberFormat="1" applyFont="1" applyAlignment="1">
      <alignment vertical="center"/>
    </xf>
    <xf numFmtId="3" fontId="6" fillId="0" borderId="0" xfId="4" applyNumberFormat="1" applyFont="1" applyAlignment="1">
      <alignment vertical="center"/>
    </xf>
    <xf numFmtId="0" fontId="6" fillId="0" borderId="0" xfId="4" applyFont="1" applyAlignment="1">
      <alignment vertical="center"/>
    </xf>
    <xf numFmtId="3" fontId="6" fillId="0" borderId="0" xfId="4" applyNumberFormat="1" applyFont="1" applyAlignment="1">
      <alignment horizontal="right" vertical="center" wrapText="1"/>
    </xf>
    <xf numFmtId="167" fontId="6" fillId="0" borderId="0" xfId="5" applyNumberFormat="1" applyFont="1" applyAlignment="1">
      <alignment horizontal="right" vertical="center"/>
    </xf>
    <xf numFmtId="167" fontId="1" fillId="0" borderId="0" xfId="4" applyNumberFormat="1" applyFont="1" applyAlignment="1">
      <alignment horizontal="right" vertical="center" wrapText="1"/>
    </xf>
    <xf numFmtId="167" fontId="6" fillId="0" borderId="0" xfId="4" applyNumberFormat="1" applyFont="1" applyAlignment="1">
      <alignment horizontal="right" vertical="center" wrapText="1"/>
    </xf>
    <xf numFmtId="0" fontId="6" fillId="0" borderId="0" xfId="4" applyFont="1" applyAlignment="1">
      <alignment horizontal="left" vertical="center" wrapText="1"/>
    </xf>
    <xf numFmtId="0" fontId="11" fillId="0" borderId="0" xfId="4" applyFont="1" applyAlignment="1">
      <alignment horizontal="right" vertical="center"/>
    </xf>
    <xf numFmtId="167" fontId="1" fillId="3" borderId="0" xfId="4" applyNumberFormat="1" applyFont="1" applyFill="1" applyAlignment="1">
      <alignment horizontal="right" vertical="center"/>
    </xf>
    <xf numFmtId="167" fontId="6" fillId="3" borderId="0" xfId="4" applyNumberFormat="1" applyFont="1" applyFill="1" applyAlignment="1">
      <alignment horizontal="right" vertical="center"/>
    </xf>
    <xf numFmtId="2" fontId="1" fillId="0" borderId="0" xfId="4" applyNumberFormat="1" applyFont="1" applyAlignment="1">
      <alignment horizontal="right" vertical="center"/>
    </xf>
    <xf numFmtId="0" fontId="9" fillId="0" borderId="0" xfId="4" applyFont="1" applyAlignment="1">
      <alignment horizontal="right" vertical="center"/>
    </xf>
    <xf numFmtId="0" fontId="59" fillId="0" borderId="0" xfId="4" applyFont="1" applyAlignment="1">
      <alignment horizontal="right" vertical="center"/>
    </xf>
    <xf numFmtId="166" fontId="6" fillId="0" borderId="0" xfId="4" applyNumberFormat="1" applyFont="1" applyAlignment="1">
      <alignment horizontal="right" vertical="center"/>
    </xf>
    <xf numFmtId="4" fontId="1" fillId="0" borderId="0" xfId="4" applyNumberFormat="1" applyFont="1" applyAlignment="1">
      <alignment horizontal="right" vertical="center"/>
    </xf>
    <xf numFmtId="2" fontId="6" fillId="0" borderId="0" xfId="4" quotePrefix="1" applyNumberFormat="1" applyFont="1" applyAlignment="1">
      <alignment horizontal="right" vertical="center"/>
    </xf>
    <xf numFmtId="2" fontId="6" fillId="0" borderId="0" xfId="4" applyNumberFormat="1" applyFont="1" applyAlignment="1">
      <alignment horizontal="right" vertical="center"/>
    </xf>
    <xf numFmtId="0" fontId="19" fillId="0" borderId="4" xfId="4" applyFont="1" applyBorder="1" applyAlignment="1">
      <alignment horizontal="right" vertical="center" wrapText="1"/>
    </xf>
    <xf numFmtId="17" fontId="19" fillId="0" borderId="4" xfId="4" applyNumberFormat="1" applyFont="1" applyBorder="1" applyAlignment="1">
      <alignment horizontal="right" vertical="center" wrapText="1"/>
    </xf>
    <xf numFmtId="0" fontId="9" fillId="0" borderId="4" xfId="4" applyFont="1" applyBorder="1" applyAlignment="1">
      <alignment horizontal="right" vertical="center"/>
    </xf>
    <xf numFmtId="0" fontId="59" fillId="0" borderId="0" xfId="4" applyFont="1"/>
    <xf numFmtId="3" fontId="9" fillId="0" borderId="0" xfId="4" applyNumberFormat="1" applyFont="1" applyAlignment="1">
      <alignment vertical="center"/>
    </xf>
    <xf numFmtId="0" fontId="19" fillId="0" borderId="0" xfId="4" applyFont="1" applyAlignment="1">
      <alignment horizontal="left" vertical="center"/>
    </xf>
    <xf numFmtId="3" fontId="6" fillId="0" borderId="0" xfId="4" applyNumberFormat="1" applyFont="1" applyAlignment="1">
      <alignment vertical="center" wrapText="1"/>
    </xf>
    <xf numFmtId="3" fontId="9" fillId="0" borderId="0" xfId="4" applyNumberFormat="1" applyFont="1" applyAlignment="1">
      <alignment vertical="center" wrapText="1"/>
    </xf>
    <xf numFmtId="0" fontId="1" fillId="0" borderId="0" xfId="4" applyFont="1" applyAlignment="1">
      <alignment horizontal="left" vertical="top" wrapText="1"/>
    </xf>
    <xf numFmtId="0" fontId="9" fillId="0" borderId="0" xfId="4" applyFont="1" applyAlignment="1">
      <alignment vertical="center"/>
    </xf>
    <xf numFmtId="17" fontId="19" fillId="0" borderId="4" xfId="4" quotePrefix="1" applyNumberFormat="1" applyFont="1" applyBorder="1" applyAlignment="1">
      <alignment horizontal="right" vertical="center" wrapText="1"/>
    </xf>
    <xf numFmtId="0" fontId="9" fillId="0" borderId="0" xfId="4" applyFont="1"/>
    <xf numFmtId="0" fontId="19" fillId="0" borderId="0" xfId="4" applyFont="1" applyAlignment="1">
      <alignment horizontal="right"/>
    </xf>
    <xf numFmtId="0" fontId="40" fillId="0" borderId="0" xfId="4" applyFont="1"/>
    <xf numFmtId="0" fontId="45" fillId="0" borderId="0" xfId="4" applyFont="1" applyAlignment="1">
      <alignment horizontal="right"/>
    </xf>
    <xf numFmtId="0" fontId="45" fillId="0" borderId="0" xfId="4" applyFont="1"/>
    <xf numFmtId="0" fontId="36" fillId="3" borderId="0" xfId="4" applyFont="1" applyFill="1"/>
    <xf numFmtId="0" fontId="59" fillId="0" borderId="0" xfId="67" applyFont="1" applyAlignment="1">
      <alignment horizontal="right" vertical="center" indent="1"/>
    </xf>
    <xf numFmtId="0" fontId="59" fillId="0" borderId="0" xfId="67" applyFont="1" applyAlignment="1">
      <alignment horizontal="left" indent="1"/>
    </xf>
    <xf numFmtId="1" fontId="11" fillId="0" borderId="0" xfId="67" applyNumberFormat="1" applyFont="1" applyAlignment="1">
      <alignment horizontal="right" vertical="center" indent="1"/>
    </xf>
    <xf numFmtId="0" fontId="11" fillId="0" borderId="0" xfId="67" applyFont="1" applyAlignment="1">
      <alignment horizontal="left"/>
    </xf>
    <xf numFmtId="1" fontId="59" fillId="0" borderId="0" xfId="67" applyNumberFormat="1" applyFont="1" applyAlignment="1">
      <alignment horizontal="right" vertical="center" indent="1"/>
    </xf>
    <xf numFmtId="0" fontId="59" fillId="0" borderId="0" xfId="67" applyFont="1" applyAlignment="1">
      <alignment horizontal="left"/>
    </xf>
    <xf numFmtId="0" fontId="59" fillId="0" borderId="0" xfId="67" applyFont="1" applyAlignment="1">
      <alignment horizontal="center"/>
    </xf>
    <xf numFmtId="0" fontId="59" fillId="0" borderId="0" xfId="67" applyFont="1"/>
    <xf numFmtId="3" fontId="11" fillId="0" borderId="0" xfId="67" applyNumberFormat="1" applyFont="1"/>
    <xf numFmtId="0" fontId="11" fillId="0" borderId="0" xfId="67" applyFont="1"/>
    <xf numFmtId="0" fontId="6" fillId="3" borderId="10" xfId="12" applyFont="1" applyFill="1" applyBorder="1" applyAlignment="1">
      <alignment horizontal="right" vertical="center"/>
    </xf>
    <xf numFmtId="0" fontId="1" fillId="3" borderId="0" xfId="12" applyFont="1" applyFill="1" applyAlignment="1">
      <alignment horizontal="right" vertical="center"/>
    </xf>
    <xf numFmtId="0" fontId="1" fillId="5" borderId="0" xfId="12" applyFont="1" applyFill="1" applyAlignment="1">
      <alignment horizontal="right" vertical="center"/>
    </xf>
    <xf numFmtId="0" fontId="1" fillId="3" borderId="0" xfId="12" quotePrefix="1" applyFont="1" applyFill="1" applyAlignment="1">
      <alignment horizontal="left" vertical="center" indent="1"/>
    </xf>
    <xf numFmtId="0" fontId="1" fillId="2" borderId="0" xfId="12" applyFont="1" applyFill="1" applyAlignment="1">
      <alignment horizontal="right" vertical="center"/>
    </xf>
    <xf numFmtId="0" fontId="6" fillId="2" borderId="23" xfId="12" applyFont="1" applyFill="1" applyBorder="1" applyAlignment="1">
      <alignment horizontal="right" vertical="center"/>
    </xf>
    <xf numFmtId="0" fontId="19" fillId="3" borderId="0" xfId="12" applyFont="1" applyFill="1" applyAlignment="1">
      <alignment horizontal="right" vertical="center"/>
    </xf>
    <xf numFmtId="0" fontId="19" fillId="5" borderId="0" xfId="12" applyFont="1" applyFill="1" applyAlignment="1">
      <alignment horizontal="right" vertical="center"/>
    </xf>
    <xf numFmtId="0" fontId="19" fillId="3" borderId="0" xfId="12" applyFont="1" applyFill="1" applyAlignment="1">
      <alignment vertical="center"/>
    </xf>
    <xf numFmtId="0" fontId="36" fillId="3" borderId="0" xfId="12" applyFont="1" applyFill="1" applyAlignment="1">
      <alignment horizontal="left" vertical="center"/>
    </xf>
    <xf numFmtId="0" fontId="1" fillId="3" borderId="0" xfId="12" applyFont="1" applyFill="1" applyAlignment="1">
      <alignment horizontal="left" vertical="center"/>
    </xf>
    <xf numFmtId="0" fontId="71" fillId="3" borderId="0" xfId="12" applyFont="1" applyFill="1" applyAlignment="1">
      <alignment horizontal="left" vertical="center"/>
    </xf>
    <xf numFmtId="3" fontId="9" fillId="2" borderId="10" xfId="12" applyNumberFormat="1" applyFont="1" applyFill="1" applyBorder="1" applyAlignment="1">
      <alignment horizontal="right" vertical="center"/>
    </xf>
    <xf numFmtId="0" fontId="19" fillId="2" borderId="0" xfId="12" applyFont="1" applyFill="1" applyAlignment="1">
      <alignment horizontal="left" vertical="center"/>
    </xf>
    <xf numFmtId="0" fontId="9" fillId="2" borderId="0" xfId="12" applyFont="1" applyFill="1" applyAlignment="1">
      <alignment horizontal="left" vertical="center"/>
    </xf>
    <xf numFmtId="0" fontId="19" fillId="5" borderId="0" xfId="12" applyFont="1" applyFill="1" applyAlignment="1">
      <alignment horizontal="left" vertical="center"/>
    </xf>
    <xf numFmtId="3" fontId="19" fillId="2" borderId="0" xfId="12" applyNumberFormat="1" applyFont="1" applyFill="1" applyAlignment="1">
      <alignment horizontal="right" vertical="center"/>
    </xf>
    <xf numFmtId="3" fontId="9" fillId="2" borderId="0" xfId="12" applyNumberFormat="1" applyFont="1" applyFill="1" applyAlignment="1">
      <alignment horizontal="right" vertical="center"/>
    </xf>
    <xf numFmtId="3" fontId="19" fillId="5" borderId="0" xfId="12" applyNumberFormat="1" applyFont="1" applyFill="1" applyAlignment="1">
      <alignment horizontal="right" vertical="center"/>
    </xf>
    <xf numFmtId="3" fontId="19" fillId="3" borderId="0" xfId="12" applyNumberFormat="1" applyFont="1" applyFill="1" applyAlignment="1">
      <alignment horizontal="right" vertical="center"/>
    </xf>
    <xf numFmtId="3" fontId="9" fillId="3" borderId="0" xfId="12" applyNumberFormat="1" applyFont="1" applyFill="1" applyAlignment="1">
      <alignment horizontal="right" vertical="center"/>
    </xf>
    <xf numFmtId="0" fontId="19" fillId="3" borderId="0" xfId="12" applyFont="1" applyFill="1" applyAlignment="1">
      <alignment horizontal="left" vertical="center"/>
    </xf>
    <xf numFmtId="3" fontId="6" fillId="3" borderId="23" xfId="12" applyNumberFormat="1" applyFont="1" applyFill="1" applyBorder="1" applyAlignment="1">
      <alignment horizontal="right" vertical="center"/>
    </xf>
    <xf numFmtId="0" fontId="25" fillId="3" borderId="0" xfId="12" applyFont="1" applyFill="1" applyAlignment="1">
      <alignment vertical="center"/>
    </xf>
    <xf numFmtId="0" fontId="13" fillId="3" borderId="0" xfId="12" applyFont="1" applyFill="1" applyAlignment="1">
      <alignment vertical="center"/>
    </xf>
    <xf numFmtId="3" fontId="6" fillId="3" borderId="0" xfId="13" applyNumberFormat="1" applyFont="1" applyFill="1" applyAlignment="1">
      <alignment horizontal="right" vertical="center"/>
    </xf>
    <xf numFmtId="0" fontId="6" fillId="3" borderId="0" xfId="13" applyFont="1" applyFill="1" applyAlignment="1">
      <alignment vertical="center" wrapText="1"/>
    </xf>
    <xf numFmtId="16" fontId="36" fillId="3" borderId="0" xfId="13" quotePrefix="1" applyNumberFormat="1" applyFont="1" applyFill="1" applyAlignment="1">
      <alignment horizontal="right" vertical="center"/>
    </xf>
    <xf numFmtId="3" fontId="6" fillId="3" borderId="0" xfId="13" applyNumberFormat="1" applyFont="1" applyFill="1" applyAlignment="1">
      <alignment horizontal="right" vertical="center" wrapText="1"/>
    </xf>
    <xf numFmtId="16" fontId="105" fillId="3" borderId="0" xfId="13" quotePrefix="1" applyNumberFormat="1" applyFont="1" applyFill="1" applyAlignment="1">
      <alignment vertical="center"/>
    </xf>
    <xf numFmtId="0" fontId="11" fillId="3" borderId="0" xfId="13" applyFont="1" applyFill="1" applyAlignment="1"/>
    <xf numFmtId="0" fontId="11" fillId="3" borderId="0" xfId="13" applyFont="1" applyFill="1" applyAlignment="1">
      <alignment horizontal="right"/>
    </xf>
    <xf numFmtId="0" fontId="9" fillId="3" borderId="0" xfId="13" applyFont="1" applyFill="1" applyAlignment="1"/>
    <xf numFmtId="3" fontId="9" fillId="3" borderId="0" xfId="13" applyNumberFormat="1" applyFont="1" applyFill="1" applyAlignment="1">
      <alignment vertical="center"/>
    </xf>
    <xf numFmtId="3" fontId="9" fillId="3" borderId="0" xfId="13" applyNumberFormat="1" applyFont="1" applyFill="1" applyAlignment="1">
      <alignment horizontal="right" vertical="center"/>
    </xf>
    <xf numFmtId="3" fontId="61" fillId="3" borderId="0" xfId="13" applyNumberFormat="1" applyFont="1" applyFill="1" applyAlignment="1">
      <alignment vertical="center"/>
    </xf>
    <xf numFmtId="3" fontId="61" fillId="3" borderId="0" xfId="13" applyNumberFormat="1" applyFont="1" applyFill="1" applyAlignment="1">
      <alignment horizontal="right" vertical="center"/>
    </xf>
    <xf numFmtId="3" fontId="9" fillId="2" borderId="0" xfId="13" applyNumberFormat="1" applyFont="1" applyFill="1" applyAlignment="1">
      <alignment vertical="center"/>
    </xf>
    <xf numFmtId="3" fontId="9" fillId="2" borderId="0" xfId="13" applyNumberFormat="1" applyFont="1" applyFill="1" applyAlignment="1">
      <alignment horizontal="right" vertical="center"/>
    </xf>
    <xf numFmtId="0" fontId="6" fillId="3" borderId="0" xfId="13" applyFont="1" applyFill="1" applyAlignment="1">
      <alignment horizontal="center" vertical="center"/>
    </xf>
    <xf numFmtId="0" fontId="87" fillId="3" borderId="0" xfId="63" applyFont="1" applyFill="1" applyAlignment="1">
      <alignment horizontal="left" vertical="center"/>
    </xf>
    <xf numFmtId="0" fontId="13" fillId="3" borderId="0" xfId="63" applyFont="1" applyFill="1" applyAlignment="1">
      <alignment horizontal="left" vertical="center"/>
    </xf>
    <xf numFmtId="166" fontId="9" fillId="7" borderId="0" xfId="90" applyNumberFormat="1" applyFont="1" applyFill="1" applyAlignment="1" applyProtection="1">
      <alignment horizontal="right" vertical="center"/>
      <protection hidden="1"/>
    </xf>
    <xf numFmtId="3" fontId="9" fillId="7" borderId="0" xfId="90" applyNumberFormat="1" applyFont="1" applyFill="1" applyAlignment="1" applyProtection="1">
      <alignment horizontal="left" vertical="center"/>
      <protection hidden="1"/>
    </xf>
    <xf numFmtId="166" fontId="9" fillId="0" borderId="0" xfId="90" applyNumberFormat="1" applyFont="1" applyAlignment="1" applyProtection="1">
      <alignment horizontal="right"/>
      <protection hidden="1"/>
    </xf>
    <xf numFmtId="3" fontId="9" fillId="0" borderId="0" xfId="90" applyNumberFormat="1" applyFont="1" applyAlignment="1" applyProtection="1">
      <alignment horizontal="left" vertical="center"/>
      <protection hidden="1"/>
    </xf>
    <xf numFmtId="0" fontId="6" fillId="0" borderId="29" xfId="92" applyFont="1" applyBorder="1" applyAlignment="1">
      <alignment vertical="top"/>
    </xf>
    <xf numFmtId="0" fontId="97" fillId="0" borderId="31" xfId="90" applyFont="1" applyBorder="1" applyProtection="1">
      <protection hidden="1"/>
    </xf>
    <xf numFmtId="0" fontId="97" fillId="0" borderId="0" xfId="90" applyFont="1" applyProtection="1">
      <protection hidden="1"/>
    </xf>
    <xf numFmtId="3" fontId="6" fillId="0" borderId="31" xfId="90" applyNumberFormat="1" applyFont="1" applyBorder="1" applyAlignment="1" applyProtection="1">
      <alignment horizontal="right" vertical="center"/>
      <protection hidden="1"/>
    </xf>
    <xf numFmtId="3" fontId="6" fillId="0" borderId="0" xfId="90" applyNumberFormat="1" applyFont="1" applyAlignment="1" applyProtection="1">
      <alignment horizontal="right" vertical="center"/>
      <protection hidden="1"/>
    </xf>
    <xf numFmtId="0" fontId="6" fillId="0" borderId="0" xfId="90" applyFont="1" applyAlignment="1">
      <alignment vertical="center"/>
    </xf>
    <xf numFmtId="3" fontId="9" fillId="0" borderId="31" xfId="90" applyNumberFormat="1" applyFont="1" applyBorder="1" applyAlignment="1" applyProtection="1">
      <alignment horizontal="right" vertical="center"/>
      <protection hidden="1"/>
    </xf>
    <xf numFmtId="3" fontId="9" fillId="0" borderId="0" xfId="90" applyNumberFormat="1" applyFont="1" applyAlignment="1" applyProtection="1">
      <alignment horizontal="right" vertical="center"/>
      <protection hidden="1"/>
    </xf>
    <xf numFmtId="3" fontId="9" fillId="7" borderId="0" xfId="90" applyNumberFormat="1" applyFont="1" applyFill="1" applyAlignment="1" applyProtection="1">
      <alignment horizontal="right" vertical="center"/>
      <protection hidden="1"/>
    </xf>
    <xf numFmtId="3" fontId="6" fillId="0" borderId="0" xfId="90" applyNumberFormat="1" applyFont="1" applyAlignment="1" applyProtection="1">
      <alignment vertical="center"/>
      <protection hidden="1"/>
    </xf>
    <xf numFmtId="3" fontId="6" fillId="0" borderId="31" xfId="90" applyNumberFormat="1" applyFont="1" applyBorder="1" applyAlignment="1" applyProtection="1">
      <alignment vertical="center"/>
      <protection hidden="1"/>
    </xf>
    <xf numFmtId="3" fontId="6" fillId="0" borderId="32" xfId="90" applyNumberFormat="1" applyFont="1" applyBorder="1" applyAlignment="1" applyProtection="1">
      <alignment vertical="center"/>
      <protection hidden="1"/>
    </xf>
    <xf numFmtId="3" fontId="6" fillId="0" borderId="29" xfId="90" applyNumberFormat="1" applyFont="1" applyBorder="1" applyAlignment="1" applyProtection="1">
      <alignment vertical="center"/>
      <protection hidden="1"/>
    </xf>
    <xf numFmtId="166" fontId="6" fillId="0" borderId="0" xfId="90" applyNumberFormat="1" applyFont="1" applyAlignment="1" applyProtection="1">
      <alignment horizontal="right" vertical="center"/>
      <protection hidden="1"/>
    </xf>
    <xf numFmtId="3" fontId="6" fillId="0" borderId="0" xfId="90" applyNumberFormat="1" applyFont="1" applyAlignment="1" applyProtection="1">
      <alignment horizontal="left" vertical="center"/>
      <protection hidden="1"/>
    </xf>
    <xf numFmtId="0" fontId="6" fillId="0" borderId="0" xfId="92" applyFont="1" applyAlignment="1">
      <alignment vertical="top"/>
    </xf>
    <xf numFmtId="167" fontId="6" fillId="0" borderId="0" xfId="90" applyNumberFormat="1" applyFont="1" applyAlignment="1" applyProtection="1">
      <alignment horizontal="right"/>
      <protection hidden="1"/>
    </xf>
    <xf numFmtId="167" fontId="6" fillId="0" borderId="0" xfId="90" applyNumberFormat="1" applyFont="1" applyAlignment="1" applyProtection="1">
      <alignment horizontal="right"/>
      <protection locked="0"/>
    </xf>
    <xf numFmtId="167" fontId="6" fillId="0" borderId="0" xfId="92" applyNumberFormat="1" applyFont="1" applyAlignment="1">
      <alignment vertical="top"/>
    </xf>
    <xf numFmtId="3" fontId="9" fillId="0" borderId="0" xfId="90" applyNumberFormat="1" applyFont="1" applyAlignment="1" applyProtection="1">
      <alignment horizontal="right"/>
      <protection hidden="1"/>
    </xf>
    <xf numFmtId="166" fontId="6" fillId="0" borderId="29" xfId="90" applyNumberFormat="1" applyFont="1" applyBorder="1" applyAlignment="1" applyProtection="1">
      <alignment horizontal="right" vertical="center"/>
      <protection hidden="1"/>
    </xf>
    <xf numFmtId="3" fontId="6" fillId="0" borderId="29" xfId="90" applyNumberFormat="1" applyFont="1" applyBorder="1" applyAlignment="1" applyProtection="1">
      <alignment horizontal="left" vertical="center"/>
      <protection hidden="1"/>
    </xf>
    <xf numFmtId="0" fontId="9" fillId="0" borderId="0" xfId="90" applyFont="1" applyAlignment="1" applyProtection="1">
      <alignment horizontal="right" vertical="center" wrapText="1"/>
      <protection hidden="1"/>
    </xf>
    <xf numFmtId="2" fontId="9" fillId="0" borderId="54" xfId="90" applyNumberFormat="1" applyFont="1" applyBorder="1" applyAlignment="1" applyProtection="1">
      <alignment horizontal="right" vertical="center" wrapText="1"/>
      <protection hidden="1"/>
    </xf>
    <xf numFmtId="0" fontId="9" fillId="0" borderId="54" xfId="90" applyFont="1" applyBorder="1" applyAlignment="1" applyProtection="1">
      <alignment horizontal="left" vertical="center" wrapText="1"/>
      <protection hidden="1"/>
    </xf>
    <xf numFmtId="3" fontId="6" fillId="0" borderId="29" xfId="90" applyNumberFormat="1" applyFont="1" applyBorder="1" applyAlignment="1" applyProtection="1">
      <alignment horizontal="right" vertical="center"/>
      <protection hidden="1"/>
    </xf>
    <xf numFmtId="0" fontId="6" fillId="0" borderId="0" xfId="90" applyFont="1" applyAlignment="1" applyProtection="1">
      <alignment horizontal="right"/>
      <protection hidden="1"/>
    </xf>
    <xf numFmtId="1" fontId="6" fillId="0" borderId="0" xfId="90" applyNumberFormat="1" applyFont="1" applyAlignment="1" applyProtection="1">
      <alignment horizontal="right"/>
      <protection hidden="1"/>
    </xf>
    <xf numFmtId="0" fontId="6" fillId="0" borderId="0" xfId="90" applyFont="1" applyAlignment="1" applyProtection="1">
      <alignment horizontal="right" vertical="center"/>
      <protection hidden="1"/>
    </xf>
    <xf numFmtId="3" fontId="98" fillId="0" borderId="0" xfId="90" applyNumberFormat="1" applyFont="1" applyAlignment="1" applyProtection="1">
      <alignment vertical="center"/>
      <protection hidden="1"/>
    </xf>
    <xf numFmtId="3" fontId="98" fillId="0" borderId="26" xfId="90" applyNumberFormat="1" applyFont="1" applyBorder="1" applyAlignment="1" applyProtection="1">
      <alignment vertical="center"/>
      <protection hidden="1"/>
    </xf>
    <xf numFmtId="0" fontId="30" fillId="0" borderId="0" xfId="90" applyFont="1" applyAlignment="1" applyProtection="1">
      <alignment vertical="center"/>
      <protection hidden="1"/>
    </xf>
    <xf numFmtId="3" fontId="9" fillId="7" borderId="0" xfId="90" applyNumberFormat="1" applyFont="1" applyFill="1" applyAlignment="1" applyProtection="1">
      <alignment horizontal="right"/>
      <protection hidden="1"/>
    </xf>
    <xf numFmtId="1" fontId="1" fillId="0" borderId="0" xfId="72" applyNumberFormat="1" applyFont="1" applyAlignment="1">
      <alignment horizontal="right" indent="1"/>
    </xf>
    <xf numFmtId="0" fontId="19" fillId="0" borderId="44" xfId="72" applyFont="1" applyBorder="1" applyAlignment="1">
      <alignment horizontal="center" vertical="center" wrapText="1"/>
    </xf>
    <xf numFmtId="0" fontId="19" fillId="0" borderId="0" xfId="72" applyFont="1" applyAlignment="1">
      <alignment horizontal="center" vertical="center" wrapText="1"/>
    </xf>
    <xf numFmtId="3" fontId="6" fillId="0" borderId="32" xfId="90" applyNumberFormat="1" applyFont="1" applyBorder="1" applyAlignment="1" applyProtection="1">
      <alignment horizontal="right" vertical="center"/>
      <protection hidden="1"/>
    </xf>
    <xf numFmtId="0" fontId="97" fillId="0" borderId="26" xfId="90" applyFont="1" applyBorder="1" applyProtection="1">
      <protection hidden="1"/>
    </xf>
    <xf numFmtId="167" fontId="6" fillId="0" borderId="31" xfId="90" applyNumberFormat="1" applyFont="1" applyBorder="1" applyAlignment="1" applyProtection="1">
      <alignment horizontal="right" vertical="center" wrapText="1"/>
      <protection hidden="1"/>
    </xf>
    <xf numFmtId="167" fontId="6" fillId="0" borderId="0" xfId="90" applyNumberFormat="1" applyFont="1" applyAlignment="1" applyProtection="1">
      <alignment horizontal="right" vertical="center" wrapText="1"/>
      <protection hidden="1"/>
    </xf>
    <xf numFmtId="0" fontId="6" fillId="0" borderId="0" xfId="90" applyFont="1" applyAlignment="1" applyProtection="1">
      <alignment horizontal="left" vertical="center" wrapText="1"/>
      <protection hidden="1"/>
    </xf>
    <xf numFmtId="167" fontId="6" fillId="0" borderId="32" xfId="90" applyNumberFormat="1" applyFont="1" applyBorder="1" applyAlignment="1" applyProtection="1">
      <alignment horizontal="right" vertical="center" wrapText="1"/>
      <protection hidden="1"/>
    </xf>
    <xf numFmtId="167" fontId="6" fillId="0" borderId="29" xfId="90" applyNumberFormat="1" applyFont="1" applyBorder="1" applyAlignment="1" applyProtection="1">
      <alignment horizontal="right" vertical="center" wrapText="1"/>
      <protection hidden="1"/>
    </xf>
    <xf numFmtId="0" fontId="6" fillId="0" borderId="29" xfId="90" applyFont="1" applyBorder="1" applyAlignment="1" applyProtection="1">
      <alignment horizontal="left" vertical="center" wrapText="1"/>
      <protection hidden="1"/>
    </xf>
    <xf numFmtId="0" fontId="6" fillId="0" borderId="29" xfId="90" applyFont="1" applyBorder="1" applyAlignment="1" applyProtection="1">
      <alignment horizontal="right" vertical="center" wrapText="1"/>
      <protection hidden="1"/>
    </xf>
    <xf numFmtId="2" fontId="9" fillId="0" borderId="0" xfId="90" applyNumberFormat="1" applyFont="1" applyAlignment="1" applyProtection="1">
      <alignment horizontal="right" vertical="center" wrapText="1"/>
      <protection hidden="1"/>
    </xf>
    <xf numFmtId="0" fontId="9" fillId="0" borderId="0" xfId="90" applyFont="1" applyAlignment="1" applyProtection="1">
      <alignment wrapText="1"/>
      <protection hidden="1"/>
    </xf>
    <xf numFmtId="2" fontId="9" fillId="0" borderId="30" xfId="90" applyNumberFormat="1" applyFont="1" applyBorder="1" applyAlignment="1" applyProtection="1">
      <alignment horizontal="right" vertical="center" wrapText="1"/>
      <protection hidden="1"/>
    </xf>
    <xf numFmtId="3" fontId="6" fillId="0" borderId="0" xfId="90" applyNumberFormat="1" applyFont="1" applyAlignment="1" applyProtection="1">
      <alignment horizontal="right" vertical="center" wrapText="1"/>
      <protection hidden="1"/>
    </xf>
    <xf numFmtId="3" fontId="6" fillId="0" borderId="29" xfId="90" applyNumberFormat="1" applyFont="1" applyBorder="1" applyAlignment="1" applyProtection="1">
      <alignment horizontal="right" vertical="center" wrapText="1"/>
      <protection hidden="1"/>
    </xf>
    <xf numFmtId="3" fontId="61" fillId="0" borderId="0" xfId="90" applyNumberFormat="1" applyFont="1" applyAlignment="1" applyProtection="1">
      <alignment horizontal="left" vertical="center"/>
      <protection hidden="1"/>
    </xf>
    <xf numFmtId="3" fontId="6" fillId="0" borderId="0" xfId="72" applyNumberFormat="1" applyFont="1" applyAlignment="1">
      <alignment horizontal="right" wrapText="1" readingOrder="1"/>
    </xf>
    <xf numFmtId="0" fontId="6" fillId="0" borderId="0" xfId="72" applyFont="1" applyAlignment="1">
      <alignment horizontal="left" vertical="center" wrapText="1" readingOrder="1"/>
    </xf>
    <xf numFmtId="3" fontId="6" fillId="0" borderId="35" xfId="72" applyNumberFormat="1" applyFont="1" applyBorder="1" applyAlignment="1">
      <alignment horizontal="right" wrapText="1" readingOrder="1"/>
    </xf>
    <xf numFmtId="0" fontId="6" fillId="0" borderId="35" xfId="72" applyFont="1" applyBorder="1" applyAlignment="1">
      <alignment horizontal="left" vertical="center" wrapText="1" readingOrder="1"/>
    </xf>
    <xf numFmtId="0" fontId="9" fillId="0" borderId="0" xfId="72" applyFont="1" applyAlignment="1">
      <alignment vertical="center" wrapText="1" readingOrder="1"/>
    </xf>
    <xf numFmtId="0" fontId="59" fillId="0" borderId="38" xfId="72" applyFont="1" applyBorder="1" applyAlignment="1">
      <alignment horizontal="left" vertical="center" wrapText="1" indent="1" readingOrder="1"/>
    </xf>
    <xf numFmtId="2" fontId="9" fillId="0" borderId="36" xfId="72" applyNumberFormat="1" applyFont="1" applyBorder="1" applyAlignment="1">
      <alignment horizontal="center" vertical="center" wrapText="1" readingOrder="1"/>
    </xf>
    <xf numFmtId="166" fontId="4" fillId="0" borderId="0" xfId="72" applyNumberFormat="1" applyFont="1"/>
    <xf numFmtId="0" fontId="9" fillId="0" borderId="50" xfId="72" applyFont="1" applyBorder="1" applyAlignment="1">
      <alignment horizontal="center" vertical="center" readingOrder="1"/>
    </xf>
    <xf numFmtId="0" fontId="9" fillId="0" borderId="40" xfId="72" applyFont="1" applyBorder="1" applyAlignment="1">
      <alignment horizontal="center" vertical="center" readingOrder="1"/>
    </xf>
    <xf numFmtId="0" fontId="9" fillId="0" borderId="41" xfId="72" applyFont="1" applyBorder="1" applyAlignment="1">
      <alignment horizontal="center" vertical="center" wrapText="1" readingOrder="1"/>
    </xf>
    <xf numFmtId="0" fontId="9" fillId="0" borderId="51" xfId="72" applyFont="1" applyBorder="1" applyAlignment="1">
      <alignment horizontal="center" vertical="center" wrapText="1" readingOrder="1"/>
    </xf>
    <xf numFmtId="0" fontId="97" fillId="0" borderId="38" xfId="90" applyFont="1" applyBorder="1" applyProtection="1">
      <protection hidden="1"/>
    </xf>
    <xf numFmtId="0" fontId="6" fillId="0" borderId="0" xfId="4" applyFont="1" applyAlignment="1">
      <alignment vertical="center" wrapText="1"/>
    </xf>
    <xf numFmtId="0" fontId="1" fillId="0" borderId="0" xfId="1" applyFont="1" applyFill="1"/>
    <xf numFmtId="0" fontId="113" fillId="0" borderId="0" xfId="1" applyFont="1"/>
    <xf numFmtId="3" fontId="9" fillId="7" borderId="31" xfId="90" applyNumberFormat="1" applyFont="1" applyFill="1" applyBorder="1" applyAlignment="1" applyProtection="1">
      <alignment horizontal="right"/>
      <protection hidden="1"/>
    </xf>
    <xf numFmtId="0" fontId="6" fillId="0" borderId="0" xfId="72" applyFont="1" applyAlignment="1">
      <alignment wrapText="1" readingOrder="1"/>
    </xf>
    <xf numFmtId="3" fontId="9" fillId="3" borderId="0" xfId="13" applyNumberFormat="1" applyFont="1" applyFill="1" applyAlignment="1">
      <alignment horizontal="right"/>
    </xf>
    <xf numFmtId="0" fontId="49" fillId="3" borderId="0" xfId="13" applyFont="1" applyFill="1" applyAlignment="1">
      <alignment horizontal="left" vertical="center"/>
    </xf>
    <xf numFmtId="167" fontId="1" fillId="0" borderId="0" xfId="27" applyNumberFormat="1" applyFont="1" applyAlignment="1">
      <alignment horizontal="center"/>
    </xf>
    <xf numFmtId="3" fontId="1" fillId="0" borderId="55" xfId="0" applyNumberFormat="1" applyFont="1" applyBorder="1" applyAlignment="1">
      <alignment horizontal="right" wrapText="1"/>
    </xf>
    <xf numFmtId="3" fontId="1" fillId="0" borderId="55" xfId="0" applyNumberFormat="1" applyFont="1" applyBorder="1" applyAlignment="1">
      <alignment horizontal="left" wrapText="1"/>
    </xf>
    <xf numFmtId="9" fontId="27" fillId="3" borderId="9" xfId="94" applyFont="1" applyFill="1" applyBorder="1" applyAlignment="1" applyProtection="1">
      <alignment horizontal="right"/>
      <protection hidden="1"/>
    </xf>
    <xf numFmtId="166" fontId="27" fillId="3" borderId="12" xfId="90" applyNumberFormat="1" applyFont="1" applyFill="1" applyBorder="1" applyAlignment="1" applyProtection="1">
      <alignment horizontal="right"/>
      <protection hidden="1"/>
    </xf>
    <xf numFmtId="166" fontId="27" fillId="3" borderId="11" xfId="90" applyNumberFormat="1" applyFont="1" applyFill="1" applyBorder="1" applyAlignment="1" applyProtection="1">
      <alignment horizontal="right"/>
      <protection hidden="1"/>
    </xf>
    <xf numFmtId="3" fontId="27" fillId="3" borderId="9" xfId="90" applyNumberFormat="1" applyFont="1" applyFill="1" applyBorder="1" applyAlignment="1" applyProtection="1">
      <alignment horizontal="left"/>
      <protection hidden="1"/>
    </xf>
    <xf numFmtId="9" fontId="27" fillId="3" borderId="28" xfId="94" applyFont="1" applyFill="1" applyBorder="1" applyAlignment="1" applyProtection="1">
      <alignment horizontal="right"/>
      <protection hidden="1"/>
    </xf>
    <xf numFmtId="166" fontId="27" fillId="3" borderId="14" xfId="90" applyNumberFormat="1" applyFont="1" applyFill="1" applyBorder="1" applyAlignment="1" applyProtection="1">
      <alignment horizontal="right"/>
      <protection hidden="1"/>
    </xf>
    <xf numFmtId="166" fontId="27" fillId="3" borderId="15" xfId="90" applyNumberFormat="1" applyFont="1" applyFill="1" applyBorder="1" applyAlignment="1" applyProtection="1">
      <alignment horizontal="right"/>
      <protection hidden="1"/>
    </xf>
    <xf numFmtId="3" fontId="27" fillId="3" borderId="28" xfId="90" applyNumberFormat="1" applyFont="1" applyFill="1" applyBorder="1" applyAlignment="1" applyProtection="1">
      <alignment horizontal="left"/>
      <protection hidden="1"/>
    </xf>
    <xf numFmtId="3" fontId="27" fillId="3" borderId="53" xfId="90" applyNumberFormat="1" applyFont="1" applyFill="1" applyBorder="1" applyAlignment="1" applyProtection="1">
      <alignment horizontal="right" vertical="center"/>
      <protection hidden="1"/>
    </xf>
    <xf numFmtId="3" fontId="27" fillId="3" borderId="56" xfId="90" applyNumberFormat="1" applyFont="1" applyFill="1" applyBorder="1" applyAlignment="1" applyProtection="1">
      <alignment horizontal="right" vertical="center"/>
      <protection hidden="1"/>
    </xf>
    <xf numFmtId="3" fontId="27" fillId="3" borderId="57" xfId="90" applyNumberFormat="1" applyFont="1" applyFill="1" applyBorder="1" applyAlignment="1" applyProtection="1">
      <alignment horizontal="right" vertical="center"/>
      <protection hidden="1"/>
    </xf>
    <xf numFmtId="9" fontId="27" fillId="3" borderId="53" xfId="94" applyFont="1" applyFill="1" applyBorder="1" applyAlignment="1" applyProtection="1">
      <alignment horizontal="right" vertical="center"/>
      <protection hidden="1"/>
    </xf>
    <xf numFmtId="3" fontId="27" fillId="3" borderId="53" xfId="90" applyNumberFormat="1" applyFont="1" applyFill="1" applyBorder="1" applyAlignment="1" applyProtection="1">
      <alignment horizontal="left" vertical="center"/>
      <protection hidden="1"/>
    </xf>
    <xf numFmtId="3" fontId="30" fillId="3" borderId="13" xfId="90" applyNumberFormat="1" applyFont="1" applyFill="1" applyBorder="1" applyAlignment="1">
      <alignment horizontal="right"/>
    </xf>
    <xf numFmtId="3" fontId="30" fillId="3" borderId="8" xfId="90" applyNumberFormat="1" applyFont="1" applyFill="1" applyBorder="1" applyAlignment="1">
      <alignment horizontal="right"/>
    </xf>
    <xf numFmtId="0" fontId="30" fillId="3" borderId="7" xfId="90" applyFont="1" applyFill="1" applyBorder="1" applyAlignment="1">
      <alignment vertical="top" wrapText="1"/>
    </xf>
    <xf numFmtId="3" fontId="30" fillId="3" borderId="8" xfId="90" applyNumberFormat="1" applyFont="1" applyFill="1" applyBorder="1" applyAlignment="1" applyProtection="1">
      <alignment horizontal="right"/>
      <protection hidden="1"/>
    </xf>
    <xf numFmtId="0" fontId="30" fillId="3" borderId="7" xfId="90" applyFont="1" applyFill="1" applyBorder="1" applyAlignment="1">
      <alignment vertical="center"/>
    </xf>
    <xf numFmtId="49" fontId="30" fillId="3" borderId="13" xfId="90" applyNumberFormat="1" applyFont="1" applyFill="1" applyBorder="1" applyAlignment="1">
      <alignment horizontal="right"/>
    </xf>
    <xf numFmtId="49" fontId="30" fillId="3" borderId="8" xfId="90" applyNumberFormat="1" applyFont="1" applyFill="1" applyBorder="1" applyAlignment="1">
      <alignment horizontal="right"/>
    </xf>
    <xf numFmtId="1" fontId="30" fillId="3" borderId="13" xfId="97" applyNumberFormat="1" applyFont="1" applyFill="1" applyBorder="1" applyAlignment="1">
      <alignment horizontal="right"/>
    </xf>
    <xf numFmtId="1" fontId="30" fillId="3" borderId="8" xfId="97" applyNumberFormat="1" applyFont="1" applyFill="1" applyBorder="1" applyAlignment="1">
      <alignment horizontal="right"/>
    </xf>
    <xf numFmtId="1" fontId="118" fillId="3" borderId="13" xfId="97" applyNumberFormat="1" applyFont="1" applyFill="1" applyBorder="1" applyAlignment="1">
      <alignment horizontal="right"/>
    </xf>
    <xf numFmtId="1" fontId="118" fillId="3" borderId="8" xfId="97" applyNumberFormat="1" applyFont="1" applyFill="1" applyBorder="1" applyAlignment="1">
      <alignment horizontal="right"/>
    </xf>
    <xf numFmtId="1" fontId="30" fillId="3" borderId="8" xfId="90" applyNumberFormat="1" applyFont="1" applyFill="1" applyBorder="1" applyAlignment="1">
      <alignment horizontal="right"/>
    </xf>
    <xf numFmtId="1" fontId="30" fillId="3" borderId="14" xfId="97" applyNumberFormat="1" applyFont="1" applyFill="1" applyBorder="1" applyAlignment="1">
      <alignment horizontal="right" vertical="top"/>
    </xf>
    <xf numFmtId="1" fontId="30" fillId="3" borderId="15" xfId="97" applyNumberFormat="1" applyFont="1" applyFill="1" applyBorder="1" applyAlignment="1">
      <alignment horizontal="right" vertical="top"/>
    </xf>
    <xf numFmtId="3" fontId="30" fillId="3" borderId="14" xfId="97" applyNumberFormat="1" applyFont="1" applyFill="1" applyBorder="1" applyAlignment="1">
      <alignment horizontal="right" vertical="top"/>
    </xf>
    <xf numFmtId="3" fontId="30" fillId="3" borderId="15" xfId="90" applyNumberFormat="1" applyFont="1" applyFill="1" applyBorder="1" applyAlignment="1">
      <alignment horizontal="right" vertical="top"/>
    </xf>
    <xf numFmtId="9" fontId="27" fillId="3" borderId="53" xfId="94" applyFont="1" applyFill="1" applyBorder="1" applyAlignment="1" applyProtection="1">
      <alignment horizontal="right"/>
      <protection hidden="1"/>
    </xf>
    <xf numFmtId="3" fontId="27" fillId="3" borderId="56" xfId="90" applyNumberFormat="1" applyFont="1" applyFill="1" applyBorder="1" applyAlignment="1" applyProtection="1">
      <alignment horizontal="right"/>
      <protection hidden="1"/>
    </xf>
    <xf numFmtId="3" fontId="27" fillId="3" borderId="57" xfId="90" applyNumberFormat="1" applyFont="1" applyFill="1" applyBorder="1" applyAlignment="1" applyProtection="1">
      <alignment horizontal="right"/>
      <protection hidden="1"/>
    </xf>
    <xf numFmtId="3" fontId="27" fillId="3" borderId="53" xfId="90" applyNumberFormat="1" applyFont="1" applyFill="1" applyBorder="1" applyAlignment="1" applyProtection="1">
      <alignment horizontal="left"/>
      <protection hidden="1"/>
    </xf>
    <xf numFmtId="3" fontId="30" fillId="3" borderId="13" xfId="97" applyNumberFormat="1" applyFont="1" applyFill="1" applyBorder="1" applyAlignment="1">
      <alignment horizontal="right"/>
    </xf>
    <xf numFmtId="3" fontId="30" fillId="3" borderId="8" xfId="97" applyNumberFormat="1" applyFont="1" applyFill="1" applyBorder="1" applyAlignment="1">
      <alignment horizontal="right"/>
    </xf>
    <xf numFmtId="0" fontId="30" fillId="3" borderId="7" xfId="97" applyFont="1" applyFill="1" applyBorder="1" applyAlignment="1">
      <alignment vertical="center"/>
    </xf>
    <xf numFmtId="9" fontId="27" fillId="3" borderId="7" xfId="94" applyFont="1" applyFill="1" applyBorder="1" applyAlignment="1" applyProtection="1">
      <alignment horizontal="right"/>
      <protection hidden="1"/>
    </xf>
    <xf numFmtId="3" fontId="27" fillId="3" borderId="13" xfId="90" applyNumberFormat="1" applyFont="1" applyFill="1" applyBorder="1" applyAlignment="1" applyProtection="1">
      <alignment horizontal="right"/>
      <protection hidden="1"/>
    </xf>
    <xf numFmtId="3" fontId="27" fillId="3" borderId="8" xfId="90" applyNumberFormat="1" applyFont="1" applyFill="1" applyBorder="1" applyAlignment="1" applyProtection="1">
      <alignment horizontal="right"/>
      <protection hidden="1"/>
    </xf>
    <xf numFmtId="3" fontId="27" fillId="3" borderId="7" xfId="90" applyNumberFormat="1" applyFont="1" applyFill="1" applyBorder="1" applyAlignment="1" applyProtection="1">
      <alignment horizontal="left"/>
      <protection hidden="1"/>
    </xf>
    <xf numFmtId="0" fontId="30" fillId="3" borderId="7" xfId="97" applyFont="1" applyFill="1" applyBorder="1" applyAlignment="1">
      <alignment vertical="center" wrapText="1"/>
    </xf>
    <xf numFmtId="3" fontId="30" fillId="3" borderId="15" xfId="97" applyNumberFormat="1" applyFont="1" applyFill="1" applyBorder="1" applyAlignment="1">
      <alignment horizontal="right" vertical="top"/>
    </xf>
    <xf numFmtId="3" fontId="30" fillId="3" borderId="15" xfId="90" applyNumberFormat="1" applyFont="1" applyFill="1" applyBorder="1" applyAlignment="1" applyProtection="1">
      <alignment horizontal="right" vertical="top"/>
      <protection hidden="1"/>
    </xf>
    <xf numFmtId="0" fontId="30" fillId="3" borderId="28" xfId="97" applyFont="1" applyFill="1" applyBorder="1" applyAlignment="1">
      <alignment vertical="center" wrapText="1"/>
    </xf>
    <xf numFmtId="0" fontId="119" fillId="3" borderId="53" xfId="97" applyFont="1" applyFill="1" applyBorder="1" applyAlignment="1">
      <alignment horizontal="right" vertical="center" wrapText="1"/>
    </xf>
    <xf numFmtId="0" fontId="120" fillId="3" borderId="56" xfId="97" applyFont="1" applyFill="1" applyBorder="1" applyAlignment="1">
      <alignment horizontal="right" vertical="center" wrapText="1"/>
    </xf>
    <xf numFmtId="0" fontId="120" fillId="3" borderId="57" xfId="97" applyFont="1" applyFill="1" applyBorder="1" applyAlignment="1">
      <alignment horizontal="right" vertical="center" wrapText="1"/>
    </xf>
    <xf numFmtId="0" fontId="27" fillId="3" borderId="53" xfId="97" applyFont="1" applyFill="1" applyBorder="1"/>
    <xf numFmtId="0" fontId="121" fillId="3" borderId="9" xfId="97" applyFont="1" applyFill="1" applyBorder="1" applyAlignment="1">
      <alignment horizontal="right"/>
    </xf>
    <xf numFmtId="0" fontId="27" fillId="3" borderId="12" xfId="97" applyFont="1" applyFill="1" applyBorder="1" applyAlignment="1">
      <alignment horizontal="right"/>
    </xf>
    <xf numFmtId="0" fontId="27" fillId="3" borderId="11" xfId="97" applyFont="1" applyFill="1" applyBorder="1" applyAlignment="1">
      <alignment horizontal="right"/>
    </xf>
    <xf numFmtId="0" fontId="30" fillId="3" borderId="9" xfId="97" applyFont="1" applyFill="1" applyBorder="1"/>
    <xf numFmtId="0" fontId="121" fillId="3" borderId="28" xfId="97" applyFont="1" applyFill="1" applyBorder="1" applyAlignment="1">
      <alignment horizontal="right"/>
    </xf>
    <xf numFmtId="0" fontId="27" fillId="3" borderId="28" xfId="97" applyFont="1" applyFill="1" applyBorder="1" applyAlignment="1">
      <alignment horizontal="center" vertical="top" wrapText="1"/>
    </xf>
    <xf numFmtId="0" fontId="30" fillId="3" borderId="53" xfId="97" applyFont="1" applyFill="1" applyBorder="1" applyAlignment="1">
      <alignment horizontal="center" wrapText="1"/>
    </xf>
    <xf numFmtId="0" fontId="30" fillId="3" borderId="10" xfId="97" applyFont="1" applyFill="1" applyBorder="1" applyAlignment="1">
      <alignment horizontal="center" vertical="center"/>
    </xf>
    <xf numFmtId="0" fontId="30" fillId="3" borderId="0" xfId="97" applyFont="1" applyFill="1" applyAlignment="1">
      <alignment horizontal="center" vertical="center"/>
    </xf>
    <xf numFmtId="9" fontId="27" fillId="3" borderId="9" xfId="94" applyFont="1" applyFill="1" applyBorder="1" applyAlignment="1" applyProtection="1">
      <alignment horizontal="right" vertical="center"/>
      <protection hidden="1"/>
    </xf>
    <xf numFmtId="166" fontId="27" fillId="3" borderId="12" xfId="90" applyNumberFormat="1" applyFont="1" applyFill="1" applyBorder="1" applyAlignment="1" applyProtection="1">
      <alignment horizontal="right" vertical="center"/>
      <protection hidden="1"/>
    </xf>
    <xf numFmtId="166" fontId="27" fillId="3" borderId="11" xfId="90" applyNumberFormat="1" applyFont="1" applyFill="1" applyBorder="1" applyAlignment="1" applyProtection="1">
      <alignment horizontal="right" vertical="center"/>
      <protection hidden="1"/>
    </xf>
    <xf numFmtId="9" fontId="27" fillId="3" borderId="28" xfId="94" applyFont="1" applyFill="1" applyBorder="1" applyAlignment="1" applyProtection="1">
      <alignment horizontal="right" vertical="center"/>
      <protection hidden="1"/>
    </xf>
    <xf numFmtId="166" fontId="27" fillId="3" borderId="14" xfId="90" applyNumberFormat="1" applyFont="1" applyFill="1" applyBorder="1" applyAlignment="1" applyProtection="1">
      <alignment horizontal="right" vertical="center"/>
      <protection hidden="1"/>
    </xf>
    <xf numFmtId="166" fontId="27" fillId="3" borderId="15" xfId="90" applyNumberFormat="1" applyFont="1" applyFill="1" applyBorder="1" applyAlignment="1" applyProtection="1">
      <alignment horizontal="right" vertical="center"/>
      <protection hidden="1"/>
    </xf>
    <xf numFmtId="3" fontId="27" fillId="3" borderId="28" xfId="90" applyNumberFormat="1" applyFont="1" applyFill="1" applyBorder="1" applyAlignment="1" applyProtection="1">
      <alignment horizontal="right" vertical="center"/>
      <protection hidden="1"/>
    </xf>
    <xf numFmtId="3" fontId="27" fillId="3" borderId="14" xfId="90" applyNumberFormat="1" applyFont="1" applyFill="1" applyBorder="1" applyAlignment="1" applyProtection="1">
      <alignment horizontal="right" vertical="center"/>
      <protection hidden="1"/>
    </xf>
    <xf numFmtId="3" fontId="27" fillId="3" borderId="15" xfId="90" applyNumberFormat="1" applyFont="1" applyFill="1" applyBorder="1" applyAlignment="1" applyProtection="1">
      <alignment horizontal="right" vertical="center"/>
      <protection hidden="1"/>
    </xf>
    <xf numFmtId="3" fontId="27" fillId="3" borderId="28" xfId="90" applyNumberFormat="1" applyFont="1" applyFill="1" applyBorder="1" applyAlignment="1" applyProtection="1">
      <alignment horizontal="left" vertical="center"/>
      <protection hidden="1"/>
    </xf>
    <xf numFmtId="3" fontId="30" fillId="3" borderId="12" xfId="90" applyNumberFormat="1" applyFont="1" applyFill="1" applyBorder="1" applyAlignment="1">
      <alignment horizontal="right"/>
    </xf>
    <xf numFmtId="3" fontId="30" fillId="3" borderId="11" xfId="90" applyNumberFormat="1" applyFont="1" applyFill="1" applyBorder="1" applyAlignment="1">
      <alignment horizontal="right"/>
    </xf>
    <xf numFmtId="0" fontId="30" fillId="3" borderId="9" xfId="90" applyFont="1" applyFill="1" applyBorder="1" applyAlignment="1">
      <alignment vertical="center" wrapText="1"/>
    </xf>
    <xf numFmtId="3" fontId="30" fillId="3" borderId="13" xfId="90" applyNumberFormat="1" applyFont="1" applyFill="1" applyBorder="1" applyAlignment="1">
      <alignment horizontal="right" vertical="center"/>
    </xf>
    <xf numFmtId="3" fontId="30" fillId="3" borderId="8" xfId="90" applyNumberFormat="1" applyFont="1" applyFill="1" applyBorder="1" applyAlignment="1" applyProtection="1">
      <alignment horizontal="right" vertical="center"/>
      <protection hidden="1"/>
    </xf>
    <xf numFmtId="3" fontId="30" fillId="3" borderId="8" xfId="90" applyNumberFormat="1" applyFont="1" applyFill="1" applyBorder="1" applyAlignment="1">
      <alignment horizontal="right" vertical="center"/>
    </xf>
    <xf numFmtId="3" fontId="30" fillId="3" borderId="13" xfId="90" applyNumberFormat="1" applyFont="1" applyFill="1" applyBorder="1" applyAlignment="1" applyProtection="1">
      <alignment horizontal="right" vertical="center"/>
      <protection hidden="1"/>
    </xf>
    <xf numFmtId="49" fontId="30" fillId="3" borderId="13" xfId="97" applyNumberFormat="1" applyFont="1" applyFill="1" applyBorder="1" applyAlignment="1">
      <alignment horizontal="right" vertical="center"/>
    </xf>
    <xf numFmtId="49" fontId="30" fillId="3" borderId="8" xfId="97" applyNumberFormat="1" applyFont="1" applyFill="1" applyBorder="1" applyAlignment="1">
      <alignment horizontal="right" vertical="center"/>
    </xf>
    <xf numFmtId="1" fontId="30" fillId="3" borderId="13" xfId="97" applyNumberFormat="1" applyFont="1" applyFill="1" applyBorder="1" applyAlignment="1">
      <alignment horizontal="right" vertical="center"/>
    </xf>
    <xf numFmtId="1" fontId="30" fillId="3" borderId="8" xfId="97" applyNumberFormat="1" applyFont="1" applyFill="1" applyBorder="1" applyAlignment="1">
      <alignment horizontal="right" vertical="center"/>
    </xf>
    <xf numFmtId="1" fontId="30" fillId="3" borderId="13" xfId="90" applyNumberFormat="1" applyFont="1" applyFill="1" applyBorder="1" applyAlignment="1">
      <alignment horizontal="right" vertical="center"/>
    </xf>
    <xf numFmtId="1" fontId="30" fillId="3" borderId="8" xfId="90" applyNumberFormat="1" applyFont="1" applyFill="1" applyBorder="1" applyAlignment="1">
      <alignment horizontal="right" vertical="center"/>
    </xf>
    <xf numFmtId="1" fontId="30" fillId="3" borderId="14" xfId="97" applyNumberFormat="1" applyFont="1" applyFill="1" applyBorder="1" applyAlignment="1">
      <alignment horizontal="right" vertical="center"/>
    </xf>
    <xf numFmtId="1" fontId="30" fillId="3" borderId="15" xfId="97" applyNumberFormat="1" applyFont="1" applyFill="1" applyBorder="1" applyAlignment="1">
      <alignment horizontal="right" vertical="center"/>
    </xf>
    <xf numFmtId="1" fontId="30" fillId="3" borderId="14" xfId="90" applyNumberFormat="1" applyFont="1" applyFill="1" applyBorder="1" applyAlignment="1">
      <alignment horizontal="right" vertical="center"/>
    </xf>
    <xf numFmtId="1" fontId="30" fillId="3" borderId="15" xfId="90" applyNumberFormat="1" applyFont="1" applyFill="1" applyBorder="1" applyAlignment="1">
      <alignment horizontal="right" vertical="center"/>
    </xf>
    <xf numFmtId="3" fontId="30" fillId="3" borderId="13" xfId="97" applyNumberFormat="1" applyFont="1" applyFill="1" applyBorder="1" applyAlignment="1">
      <alignment horizontal="right" vertical="center"/>
    </xf>
    <xf numFmtId="3" fontId="30" fillId="3" borderId="8" xfId="97" applyNumberFormat="1" applyFont="1" applyFill="1" applyBorder="1" applyAlignment="1">
      <alignment horizontal="right" vertical="center"/>
    </xf>
    <xf numFmtId="9" fontId="27" fillId="3" borderId="7" xfId="94" applyFont="1" applyFill="1" applyBorder="1" applyAlignment="1" applyProtection="1">
      <alignment horizontal="right" vertical="center"/>
      <protection hidden="1"/>
    </xf>
    <xf numFmtId="3" fontId="27" fillId="3" borderId="13" xfId="90" applyNumberFormat="1" applyFont="1" applyFill="1" applyBorder="1" applyAlignment="1" applyProtection="1">
      <alignment horizontal="right" vertical="center"/>
      <protection hidden="1"/>
    </xf>
    <xf numFmtId="3" fontId="27" fillId="3" borderId="8" xfId="90" applyNumberFormat="1" applyFont="1" applyFill="1" applyBorder="1" applyAlignment="1" applyProtection="1">
      <alignment horizontal="right" vertical="center"/>
      <protection hidden="1"/>
    </xf>
    <xf numFmtId="3" fontId="27" fillId="3" borderId="7" xfId="90" applyNumberFormat="1" applyFont="1" applyFill="1" applyBorder="1" applyAlignment="1" applyProtection="1">
      <alignment horizontal="left" vertical="center"/>
      <protection hidden="1"/>
    </xf>
    <xf numFmtId="3" fontId="30" fillId="3" borderId="14" xfId="97" applyNumberFormat="1" applyFont="1" applyFill="1" applyBorder="1" applyAlignment="1">
      <alignment horizontal="right" vertical="center"/>
    </xf>
    <xf numFmtId="3" fontId="30" fillId="3" borderId="15" xfId="97" applyNumberFormat="1" applyFont="1" applyFill="1" applyBorder="1" applyAlignment="1">
      <alignment horizontal="right" vertical="center"/>
    </xf>
    <xf numFmtId="0" fontId="121" fillId="3" borderId="53" xfId="97" applyFont="1" applyFill="1" applyBorder="1" applyAlignment="1">
      <alignment horizontal="right" vertical="center" wrapText="1"/>
    </xf>
    <xf numFmtId="0" fontId="27" fillId="3" borderId="56" xfId="97" applyFont="1" applyFill="1" applyBorder="1" applyAlignment="1">
      <alignment horizontal="right" vertical="center" wrapText="1"/>
    </xf>
    <xf numFmtId="0" fontId="27" fillId="3" borderId="57" xfId="97" applyFont="1" applyFill="1" applyBorder="1" applyAlignment="1">
      <alignment horizontal="right" vertical="center" wrapText="1"/>
    </xf>
    <xf numFmtId="0" fontId="27" fillId="3" borderId="14" xfId="97" applyFont="1" applyFill="1" applyBorder="1" applyAlignment="1">
      <alignment horizontal="right"/>
    </xf>
    <xf numFmtId="0" fontId="27" fillId="3" borderId="15" xfId="97" applyFont="1" applyFill="1" applyBorder="1" applyAlignment="1">
      <alignment horizontal="right"/>
    </xf>
    <xf numFmtId="0" fontId="121" fillId="3" borderId="28" xfId="97" applyFont="1" applyFill="1" applyBorder="1" applyAlignment="1">
      <alignment horizontal="center"/>
    </xf>
    <xf numFmtId="0" fontId="30" fillId="3" borderId="9" xfId="97" applyFont="1" applyFill="1" applyBorder="1" applyAlignment="1">
      <alignment horizontal="center" wrapText="1"/>
    </xf>
    <xf numFmtId="0" fontId="123" fillId="9" borderId="14" xfId="97" applyFont="1" applyFill="1" applyBorder="1" applyAlignment="1">
      <alignment horizontal="left" vertical="center"/>
    </xf>
    <xf numFmtId="0" fontId="123" fillId="9" borderId="23" xfId="97" applyFont="1" applyFill="1" applyBorder="1" applyAlignment="1">
      <alignment horizontal="left" vertical="center"/>
    </xf>
    <xf numFmtId="0" fontId="123" fillId="9" borderId="15" xfId="97" applyFont="1" applyFill="1" applyBorder="1" applyAlignment="1">
      <alignment horizontal="left" vertical="center"/>
    </xf>
    <xf numFmtId="0" fontId="123" fillId="9" borderId="28" xfId="97" applyFont="1" applyFill="1" applyBorder="1" applyAlignment="1">
      <alignment horizontal="left" vertical="center"/>
    </xf>
    <xf numFmtId="3" fontId="9" fillId="7" borderId="29" xfId="90" applyNumberFormat="1" applyFont="1" applyFill="1" applyBorder="1" applyAlignment="1" applyProtection="1">
      <alignment horizontal="right" vertical="center"/>
      <protection hidden="1"/>
    </xf>
    <xf numFmtId="167" fontId="9" fillId="7" borderId="29" xfId="90" applyNumberFormat="1" applyFont="1" applyFill="1" applyBorder="1" applyAlignment="1" applyProtection="1">
      <alignment horizontal="right" vertical="center"/>
      <protection hidden="1"/>
    </xf>
    <xf numFmtId="0" fontId="9" fillId="0" borderId="58" xfId="90" applyFont="1" applyBorder="1" applyAlignment="1" applyProtection="1">
      <alignment horizontal="right" vertical="center" wrapText="1"/>
      <protection hidden="1"/>
    </xf>
    <xf numFmtId="0" fontId="9" fillId="0" borderId="59" xfId="90" applyFont="1" applyBorder="1" applyAlignment="1" applyProtection="1">
      <alignment horizontal="right" vertical="center" wrapText="1"/>
      <protection hidden="1"/>
    </xf>
    <xf numFmtId="2" fontId="9" fillId="0" borderId="62" xfId="90" applyNumberFormat="1" applyFont="1" applyBorder="1" applyAlignment="1" applyProtection="1">
      <alignment horizontal="right" vertical="center" wrapText="1"/>
      <protection hidden="1"/>
    </xf>
    <xf numFmtId="0" fontId="9" fillId="0" borderId="62" xfId="90" applyFont="1" applyBorder="1" applyAlignment="1" applyProtection="1">
      <alignment horizontal="left" vertical="center" wrapText="1"/>
      <protection hidden="1"/>
    </xf>
    <xf numFmtId="0" fontId="9" fillId="0" borderId="60" xfId="90" applyFont="1" applyBorder="1" applyAlignment="1" applyProtection="1">
      <alignment vertical="center"/>
      <protection hidden="1"/>
    </xf>
    <xf numFmtId="0" fontId="9" fillId="0" borderId="61" xfId="90" applyFont="1" applyBorder="1" applyAlignment="1" applyProtection="1">
      <alignment vertical="center"/>
      <protection hidden="1"/>
    </xf>
    <xf numFmtId="0" fontId="3" fillId="0" borderId="0" xfId="72" applyFont="1" applyAlignment="1">
      <alignment horizontal="right" vertical="center"/>
    </xf>
    <xf numFmtId="0" fontId="49" fillId="3" borderId="16" xfId="12" applyFont="1" applyFill="1" applyBorder="1" applyAlignment="1">
      <alignment horizontal="left" wrapText="1"/>
    </xf>
    <xf numFmtId="0" fontId="86" fillId="3" borderId="55" xfId="72" applyFont="1" applyFill="1" applyBorder="1" applyAlignment="1">
      <alignment vertical="center"/>
    </xf>
    <xf numFmtId="0" fontId="86" fillId="5" borderId="55" xfId="72" applyFont="1" applyFill="1" applyBorder="1" applyAlignment="1">
      <alignment vertical="center"/>
    </xf>
    <xf numFmtId="0" fontId="29" fillId="3" borderId="55" xfId="12" applyFont="1" applyFill="1" applyBorder="1" applyAlignment="1">
      <alignment horizontal="left" vertical="center"/>
    </xf>
    <xf numFmtId="3" fontId="27" fillId="0" borderId="0" xfId="95" applyNumberFormat="1" applyFont="1" applyAlignment="1">
      <alignment horizontal="right"/>
    </xf>
    <xf numFmtId="166" fontId="6" fillId="0" borderId="0" xfId="95" applyNumberFormat="1" applyFont="1" applyAlignment="1">
      <alignment horizontal="right"/>
    </xf>
    <xf numFmtId="3" fontId="6" fillId="2" borderId="0" xfId="95" applyNumberFormat="1" applyFont="1" applyFill="1" applyAlignment="1">
      <alignment horizontal="right"/>
    </xf>
    <xf numFmtId="0" fontId="6" fillId="2" borderId="0" xfId="95" applyFont="1" applyFill="1"/>
    <xf numFmtId="0" fontId="9" fillId="0" borderId="4" xfId="95" applyFont="1" applyBorder="1" applyAlignment="1">
      <alignment horizontal="right" wrapText="1"/>
    </xf>
    <xf numFmtId="0" fontId="9" fillId="0" borderId="4" xfId="95" applyFont="1" applyBorder="1" applyAlignment="1">
      <alignment horizontal="right"/>
    </xf>
    <xf numFmtId="0" fontId="9" fillId="0" borderId="4" xfId="95" applyFont="1" applyBorder="1" applyAlignment="1">
      <alignment horizontal="left"/>
    </xf>
    <xf numFmtId="0" fontId="63" fillId="0" borderId="0" xfId="1" applyFont="1" applyAlignment="1">
      <alignment horizontal="center"/>
    </xf>
    <xf numFmtId="0" fontId="41" fillId="0" borderId="0" xfId="95" applyFont="1"/>
    <xf numFmtId="3" fontId="103" fillId="0" borderId="0" xfId="95" applyNumberFormat="1" applyFont="1" applyAlignment="1">
      <alignment horizontal="right"/>
    </xf>
    <xf numFmtId="9" fontId="63" fillId="0" borderId="0" xfId="0" applyNumberFormat="1" applyFont="1"/>
    <xf numFmtId="3" fontId="108" fillId="0" borderId="0" xfId="0" applyNumberFormat="1" applyFont="1"/>
    <xf numFmtId="3" fontId="108" fillId="0" borderId="0" xfId="0" applyNumberFormat="1" applyFont="1" applyAlignment="1">
      <alignment horizontal="center"/>
    </xf>
    <xf numFmtId="9" fontId="108" fillId="0" borderId="0" xfId="0" applyNumberFormat="1" applyFont="1"/>
    <xf numFmtId="3" fontId="103" fillId="0" borderId="0" xfId="95" applyNumberFormat="1" applyFont="1"/>
    <xf numFmtId="168" fontId="6" fillId="0" borderId="0" xfId="95" applyNumberFormat="1" applyFont="1"/>
    <xf numFmtId="3" fontId="27" fillId="0" borderId="20" xfId="95" applyNumberFormat="1" applyFont="1" applyBorder="1" applyAlignment="1">
      <alignment horizontal="right"/>
    </xf>
    <xf numFmtId="0" fontId="27" fillId="0" borderId="0" xfId="95" applyFont="1" applyAlignment="1">
      <alignment horizontal="right"/>
    </xf>
    <xf numFmtId="0" fontId="108" fillId="0" borderId="0" xfId="95" applyFont="1"/>
    <xf numFmtId="3" fontId="6" fillId="0" borderId="0" xfId="0" applyNumberFormat="1" applyFont="1"/>
    <xf numFmtId="3" fontId="51" fillId="0" borderId="0" xfId="0" applyNumberFormat="1" applyFont="1" applyAlignment="1">
      <alignment horizontal="center"/>
    </xf>
    <xf numFmtId="167" fontId="6" fillId="0" borderId="0" xfId="95" applyNumberFormat="1" applyFont="1"/>
    <xf numFmtId="3" fontId="51" fillId="0" borderId="0" xfId="95" applyNumberFormat="1" applyFont="1"/>
    <xf numFmtId="3" fontId="108" fillId="0" borderId="0" xfId="95" applyNumberFormat="1" applyFont="1"/>
    <xf numFmtId="3" fontId="41" fillId="0" borderId="0" xfId="95" applyNumberFormat="1" applyFont="1"/>
    <xf numFmtId="4" fontId="6" fillId="0" borderId="0" xfId="95" applyNumberFormat="1" applyFont="1"/>
    <xf numFmtId="3" fontId="126" fillId="0" borderId="0" xfId="0" applyNumberFormat="1" applyFont="1"/>
    <xf numFmtId="9" fontId="89" fillId="0" borderId="0" xfId="0" applyNumberFormat="1" applyFont="1"/>
    <xf numFmtId="3" fontId="9" fillId="2" borderId="0" xfId="38" applyNumberFormat="1" applyFont="1" applyFill="1" applyAlignment="1" applyProtection="1">
      <alignment horizontal="left"/>
      <protection locked="0"/>
    </xf>
    <xf numFmtId="3" fontId="6" fillId="0" borderId="0" xfId="5" applyNumberFormat="1" applyFont="1" applyAlignment="1" applyProtection="1">
      <alignment horizontal="left"/>
      <protection locked="0"/>
    </xf>
    <xf numFmtId="166" fontId="63" fillId="0" borderId="0" xfId="0" applyNumberFormat="1" applyFont="1"/>
    <xf numFmtId="3" fontId="9" fillId="2" borderId="66" xfId="5" applyNumberFormat="1" applyFont="1" applyFill="1" applyBorder="1" applyAlignment="1" applyProtection="1">
      <alignment horizontal="right"/>
      <protection locked="0"/>
    </xf>
    <xf numFmtId="3" fontId="9" fillId="2" borderId="66" xfId="38" applyNumberFormat="1" applyFont="1" applyFill="1" applyBorder="1" applyAlignment="1" applyProtection="1">
      <alignment horizontal="left"/>
      <protection locked="0"/>
    </xf>
    <xf numFmtId="166" fontId="6" fillId="0" borderId="0" xfId="0" applyNumberFormat="1" applyFont="1"/>
    <xf numFmtId="3" fontId="27" fillId="0" borderId="20" xfId="95" applyNumberFormat="1" applyFont="1" applyBorder="1" applyAlignment="1">
      <alignment horizontal="left"/>
    </xf>
    <xf numFmtId="3" fontId="9" fillId="0" borderId="0" xfId="95" applyNumberFormat="1" applyFont="1" applyAlignment="1">
      <alignment horizontal="right"/>
    </xf>
    <xf numFmtId="4" fontId="6" fillId="0" borderId="0" xfId="33" applyNumberFormat="1" applyFont="1" applyAlignment="1">
      <alignment horizontal="left"/>
    </xf>
    <xf numFmtId="0" fontId="6" fillId="0" borderId="0" xfId="95" applyFont="1" applyAlignment="1">
      <alignment vertical="center"/>
    </xf>
    <xf numFmtId="0" fontId="9" fillId="0" borderId="4" xfId="95" applyFont="1" applyBorder="1" applyAlignment="1">
      <alignment horizontal="right" vertical="center"/>
    </xf>
    <xf numFmtId="0" fontId="9" fillId="0" borderId="67" xfId="95" applyFont="1" applyBorder="1" applyAlignment="1">
      <alignment horizontal="right" vertical="center"/>
    </xf>
    <xf numFmtId="1" fontId="6" fillId="0" borderId="0" xfId="95" applyNumberFormat="1" applyFont="1" applyAlignment="1">
      <alignment horizontal="right"/>
    </xf>
    <xf numFmtId="0" fontId="9" fillId="0" borderId="0" xfId="95" applyFont="1" applyAlignment="1">
      <alignment horizontal="center"/>
    </xf>
    <xf numFmtId="0" fontId="9" fillId="0" borderId="4" xfId="95" applyFont="1" applyBorder="1"/>
    <xf numFmtId="3" fontId="9" fillId="0" borderId="0" xfId="95" applyNumberFormat="1" applyFont="1" applyAlignment="1">
      <alignment horizontal="left"/>
    </xf>
    <xf numFmtId="3" fontId="111" fillId="0" borderId="0" xfId="0" applyNumberFormat="1" applyFont="1" applyAlignment="1">
      <alignment horizontal="center"/>
    </xf>
    <xf numFmtId="0" fontId="127" fillId="3" borderId="0" xfId="13" applyFont="1" applyFill="1" applyAlignment="1">
      <alignment horizontal="left"/>
    </xf>
    <xf numFmtId="0" fontId="1" fillId="3" borderId="0" xfId="72" applyFont="1" applyFill="1"/>
    <xf numFmtId="0" fontId="9" fillId="3" borderId="55" xfId="72" applyFont="1" applyFill="1" applyBorder="1" applyAlignment="1">
      <alignment vertical="center"/>
    </xf>
    <xf numFmtId="0" fontId="9" fillId="3" borderId="55" xfId="13" applyFont="1" applyFill="1" applyBorder="1" applyAlignment="1">
      <alignment horizontal="left" vertical="center"/>
    </xf>
    <xf numFmtId="0" fontId="36" fillId="3" borderId="55" xfId="13" applyFont="1" applyFill="1" applyBorder="1" applyAlignment="1">
      <alignment horizontal="right" vertical="center"/>
    </xf>
    <xf numFmtId="0" fontId="6" fillId="3" borderId="55" xfId="72" applyFont="1" applyFill="1" applyBorder="1" applyAlignment="1">
      <alignment vertical="center"/>
    </xf>
    <xf numFmtId="0" fontId="6" fillId="3" borderId="55" xfId="13" applyFont="1" applyFill="1" applyBorder="1" applyAlignment="1">
      <alignment vertical="center"/>
    </xf>
    <xf numFmtId="0" fontId="6" fillId="3" borderId="55" xfId="13" applyFont="1" applyFill="1" applyBorder="1" applyAlignment="1">
      <alignment horizontal="left" vertical="center"/>
    </xf>
    <xf numFmtId="0" fontId="24" fillId="3" borderId="0" xfId="72" applyFont="1" applyFill="1" applyAlignment="1">
      <alignment horizontal="right"/>
    </xf>
    <xf numFmtId="0" fontId="2" fillId="0" borderId="0" xfId="1" applyFont="1" applyAlignment="1">
      <alignment vertical="center"/>
    </xf>
    <xf numFmtId="0" fontId="1" fillId="0" borderId="0" xfId="1" applyFont="1" applyAlignment="1">
      <alignment vertical="center"/>
    </xf>
    <xf numFmtId="3" fontId="9" fillId="3" borderId="55" xfId="5" applyNumberFormat="1" applyFont="1" applyFill="1" applyBorder="1" applyAlignment="1" applyProtection="1">
      <alignment horizontal="right"/>
      <protection locked="0"/>
    </xf>
    <xf numFmtId="0" fontId="9" fillId="3" borderId="55" xfId="5" applyFont="1" applyFill="1" applyBorder="1" applyAlignment="1">
      <alignment horizontal="left" indent="1"/>
    </xf>
    <xf numFmtId="3" fontId="9" fillId="3" borderId="55" xfId="0" applyNumberFormat="1" applyFont="1" applyFill="1" applyBorder="1" applyAlignment="1">
      <alignment vertical="center"/>
    </xf>
    <xf numFmtId="0" fontId="9" fillId="3" borderId="55" xfId="0" applyFont="1" applyFill="1" applyBorder="1" applyAlignment="1">
      <alignment horizontal="justify" vertical="center"/>
    </xf>
    <xf numFmtId="0" fontId="9" fillId="3" borderId="55" xfId="5" applyFont="1" applyFill="1" applyBorder="1" applyAlignment="1">
      <alignment horizontal="left"/>
    </xf>
    <xf numFmtId="0" fontId="129" fillId="0" borderId="0" xfId="5" applyFont="1" applyAlignment="1" applyProtection="1">
      <alignment horizontal="left"/>
      <protection locked="0"/>
    </xf>
    <xf numFmtId="3" fontId="19" fillId="3" borderId="55" xfId="0" applyNumberFormat="1" applyFont="1" applyFill="1" applyBorder="1"/>
    <xf numFmtId="3" fontId="19" fillId="3" borderId="55" xfId="0" applyNumberFormat="1" applyFont="1" applyFill="1" applyBorder="1" applyProtection="1">
      <protection locked="0"/>
    </xf>
    <xf numFmtId="0" fontId="9" fillId="3" borderId="55" xfId="5" applyFont="1" applyFill="1" applyBorder="1" applyAlignment="1">
      <alignment horizontal="left" vertical="center" indent="1"/>
    </xf>
    <xf numFmtId="3" fontId="19" fillId="3" borderId="55" xfId="0" applyNumberFormat="1" applyFont="1" applyFill="1" applyBorder="1" applyAlignment="1">
      <alignment vertical="center"/>
    </xf>
    <xf numFmtId="3" fontId="19" fillId="3" borderId="55" xfId="0" applyNumberFormat="1" applyFont="1" applyFill="1" applyBorder="1" applyAlignment="1" applyProtection="1">
      <alignment vertical="center"/>
      <protection locked="0"/>
    </xf>
    <xf numFmtId="0" fontId="9" fillId="3" borderId="55" xfId="5" quotePrefix="1" applyFont="1" applyFill="1" applyBorder="1" applyAlignment="1">
      <alignment horizontal="left" vertical="center" indent="1"/>
    </xf>
    <xf numFmtId="3" fontId="1" fillId="3" borderId="55" xfId="0" applyNumberFormat="1" applyFont="1" applyFill="1" applyBorder="1" applyAlignment="1">
      <alignment vertical="center"/>
    </xf>
    <xf numFmtId="0" fontId="6" fillId="3" borderId="55" xfId="5" applyFont="1" applyFill="1" applyBorder="1" applyAlignment="1">
      <alignment horizontal="left" vertical="center" indent="1"/>
    </xf>
    <xf numFmtId="3" fontId="1" fillId="3" borderId="0" xfId="0" applyNumberFormat="1" applyFont="1" applyFill="1" applyAlignment="1" applyProtection="1">
      <alignment horizontal="right"/>
      <protection locked="0"/>
    </xf>
    <xf numFmtId="3" fontId="9" fillId="3" borderId="55" xfId="5" applyNumberFormat="1" applyFont="1" applyFill="1" applyBorder="1" applyAlignment="1" applyProtection="1">
      <alignment horizontal="right" vertical="center"/>
      <protection locked="0"/>
    </xf>
    <xf numFmtId="167" fontId="6" fillId="3" borderId="55" xfId="5" applyNumberFormat="1" applyFont="1" applyFill="1" applyBorder="1" applyAlignment="1" applyProtection="1">
      <alignment horizontal="right" vertical="top" indent="1"/>
      <protection locked="0"/>
    </xf>
    <xf numFmtId="0" fontId="13" fillId="3" borderId="0" xfId="0" applyFont="1" applyFill="1" applyAlignment="1">
      <alignment vertical="center"/>
    </xf>
    <xf numFmtId="0" fontId="13" fillId="3" borderId="0" xfId="5" applyFont="1" applyFill="1" applyAlignment="1">
      <alignment horizontal="left" vertical="center"/>
    </xf>
    <xf numFmtId="0" fontId="13" fillId="3" borderId="0" xfId="5" applyFont="1" applyFill="1">
      <alignment vertical="top"/>
    </xf>
    <xf numFmtId="168" fontId="1" fillId="0" borderId="0" xfId="4" applyNumberFormat="1" applyFont="1" applyAlignment="1">
      <alignment horizontal="right" vertical="center" wrapText="1"/>
    </xf>
    <xf numFmtId="0" fontId="0" fillId="0" borderId="0" xfId="1" applyFont="1"/>
    <xf numFmtId="166" fontId="6" fillId="0" borderId="32" xfId="90" applyNumberFormat="1" applyFont="1" applyBorder="1" applyAlignment="1" applyProtection="1">
      <alignment horizontal="right"/>
      <protection hidden="1"/>
    </xf>
    <xf numFmtId="166" fontId="6" fillId="0" borderId="29" xfId="90" applyNumberFormat="1" applyFont="1" applyBorder="1" applyAlignment="1" applyProtection="1">
      <alignment horizontal="right"/>
      <protection hidden="1"/>
    </xf>
    <xf numFmtId="3" fontId="1" fillId="0" borderId="0" xfId="72" applyNumberFormat="1" applyFont="1" applyAlignment="1">
      <alignment horizontal="right" vertical="center" indent="1"/>
    </xf>
    <xf numFmtId="1" fontId="1" fillId="0" borderId="0" xfId="72" applyNumberFormat="1" applyFont="1" applyAlignment="1">
      <alignment horizontal="right" vertical="center" indent="1"/>
    </xf>
    <xf numFmtId="1" fontId="1" fillId="0" borderId="35" xfId="72" applyNumberFormat="1" applyFont="1" applyBorder="1" applyAlignment="1">
      <alignment horizontal="right" vertical="center" indent="1"/>
    </xf>
    <xf numFmtId="0" fontId="19" fillId="0" borderId="44" xfId="72" applyFont="1" applyBorder="1" applyAlignment="1">
      <alignment horizontal="left" vertical="center" indent="1"/>
    </xf>
    <xf numFmtId="0" fontId="1" fillId="0" borderId="0" xfId="72" applyFont="1" applyAlignment="1">
      <alignment horizontal="left" vertical="center" wrapText="1"/>
    </xf>
    <xf numFmtId="166" fontId="9" fillId="7" borderId="0" xfId="90" applyNumberFormat="1" applyFont="1" applyFill="1" applyAlignment="1" applyProtection="1">
      <alignment horizontal="right"/>
      <protection hidden="1"/>
    </xf>
    <xf numFmtId="0" fontId="3" fillId="0" borderId="36" xfId="72" applyFont="1" applyBorder="1"/>
    <xf numFmtId="0" fontId="9" fillId="0" borderId="37" xfId="72" applyFont="1" applyBorder="1" applyAlignment="1">
      <alignment horizontal="center" vertical="center" wrapText="1" readingOrder="1"/>
    </xf>
    <xf numFmtId="0" fontId="9" fillId="0" borderId="47" xfId="72" applyFont="1" applyBorder="1" applyAlignment="1">
      <alignment horizontal="center" vertical="center" wrapText="1" readingOrder="1"/>
    </xf>
    <xf numFmtId="2" fontId="9" fillId="0" borderId="47" xfId="72" applyNumberFormat="1" applyFont="1" applyBorder="1" applyAlignment="1">
      <alignment horizontal="center" vertical="center" wrapText="1" readingOrder="1"/>
    </xf>
    <xf numFmtId="0" fontId="9" fillId="0" borderId="48" xfId="72" applyFont="1" applyBorder="1" applyAlignment="1">
      <alignment horizontal="left" vertical="center" wrapText="1" indent="1" readingOrder="1"/>
    </xf>
    <xf numFmtId="2" fontId="9" fillId="0" borderId="49" xfId="72" applyNumberFormat="1" applyFont="1" applyBorder="1" applyAlignment="1">
      <alignment horizontal="center" vertical="center" wrapText="1" readingOrder="1"/>
    </xf>
    <xf numFmtId="0" fontId="9" fillId="0" borderId="39" xfId="72" applyFont="1" applyBorder="1" applyAlignment="1">
      <alignment horizontal="center" vertical="center" wrapText="1" readingOrder="1"/>
    </xf>
    <xf numFmtId="0" fontId="9" fillId="0" borderId="49" xfId="72" applyFont="1" applyBorder="1" applyAlignment="1">
      <alignment horizontal="center" vertical="center" wrapText="1" readingOrder="1"/>
    </xf>
    <xf numFmtId="167" fontId="9" fillId="7" borderId="0" xfId="90" applyNumberFormat="1" applyFont="1" applyFill="1" applyAlignment="1" applyProtection="1">
      <alignment horizontal="right"/>
      <protection hidden="1"/>
    </xf>
    <xf numFmtId="3" fontId="6" fillId="0" borderId="33" xfId="90" applyNumberFormat="1" applyFont="1" applyBorder="1" applyAlignment="1" applyProtection="1">
      <alignment horizontal="right"/>
      <protection hidden="1"/>
    </xf>
    <xf numFmtId="3" fontId="11" fillId="3" borderId="0" xfId="13" applyNumberFormat="1" applyFont="1" applyFill="1" applyAlignment="1">
      <alignment horizontal="right"/>
    </xf>
    <xf numFmtId="1" fontId="105" fillId="3" borderId="0" xfId="13" quotePrefix="1" applyNumberFormat="1" applyFont="1" applyFill="1" applyAlignment="1">
      <alignment horizontal="left" vertical="center"/>
    </xf>
    <xf numFmtId="0" fontId="6" fillId="3" borderId="10" xfId="13" applyFont="1" applyFill="1" applyBorder="1" applyAlignment="1">
      <alignment horizontal="left" vertical="center"/>
    </xf>
    <xf numFmtId="0" fontId="6" fillId="3" borderId="10" xfId="13" applyFont="1" applyFill="1" applyBorder="1" applyAlignment="1">
      <alignment horizontal="right" vertical="center"/>
    </xf>
    <xf numFmtId="0" fontId="9" fillId="3" borderId="23" xfId="13" applyFont="1" applyFill="1" applyBorder="1" applyAlignment="1">
      <alignment horizontal="left"/>
    </xf>
    <xf numFmtId="0" fontId="6" fillId="3" borderId="23" xfId="13" applyFont="1" applyFill="1" applyBorder="1" applyAlignment="1">
      <alignment horizontal="left"/>
    </xf>
    <xf numFmtId="167" fontId="6" fillId="3" borderId="23" xfId="13" applyNumberFormat="1" applyFont="1" applyFill="1" applyBorder="1" applyAlignment="1"/>
    <xf numFmtId="3" fontId="6" fillId="3" borderId="23" xfId="13" applyNumberFormat="1" applyFont="1" applyFill="1" applyBorder="1" applyAlignment="1"/>
    <xf numFmtId="167" fontId="6" fillId="3" borderId="0" xfId="13" applyNumberFormat="1" applyFont="1" applyFill="1" applyAlignment="1"/>
    <xf numFmtId="3" fontId="6" fillId="3" borderId="0" xfId="13" applyNumberFormat="1" applyFont="1" applyFill="1" applyAlignment="1"/>
    <xf numFmtId="0" fontId="6" fillId="3" borderId="10" xfId="13" applyFont="1" applyFill="1" applyBorder="1" applyAlignment="1"/>
    <xf numFmtId="167" fontId="6" fillId="3" borderId="10" xfId="13" applyNumberFormat="1" applyFont="1" applyFill="1" applyBorder="1" applyAlignment="1"/>
    <xf numFmtId="3" fontId="6" fillId="3" borderId="10" xfId="13" applyNumberFormat="1" applyFont="1" applyFill="1" applyBorder="1" applyAlignment="1"/>
    <xf numFmtId="167" fontId="6" fillId="3" borderId="0" xfId="13" applyNumberFormat="1" applyFont="1" applyFill="1" applyAlignment="1">
      <alignment vertical="center"/>
    </xf>
    <xf numFmtId="167" fontId="6" fillId="3" borderId="10" xfId="13" applyNumberFormat="1" applyFont="1" applyFill="1" applyBorder="1" applyAlignment="1">
      <alignment vertical="center"/>
    </xf>
    <xf numFmtId="3" fontId="6" fillId="3" borderId="10" xfId="13" applyNumberFormat="1" applyFont="1" applyFill="1" applyBorder="1" applyAlignment="1">
      <alignment vertical="center"/>
    </xf>
    <xf numFmtId="0" fontId="6" fillId="3" borderId="23" xfId="13" applyFont="1" applyFill="1" applyBorder="1" applyAlignment="1">
      <alignment wrapText="1"/>
    </xf>
    <xf numFmtId="167" fontId="6" fillId="3" borderId="23" xfId="13" applyNumberFormat="1" applyFont="1" applyFill="1" applyBorder="1" applyAlignment="1">
      <alignment wrapText="1"/>
    </xf>
    <xf numFmtId="3" fontId="6" fillId="3" borderId="23" xfId="13" applyNumberFormat="1" applyFont="1" applyFill="1" applyBorder="1" applyAlignment="1">
      <alignment wrapText="1"/>
    </xf>
    <xf numFmtId="167" fontId="6" fillId="3" borderId="0" xfId="13" applyNumberFormat="1" applyFont="1" applyFill="1" applyAlignment="1">
      <alignment wrapText="1"/>
    </xf>
    <xf numFmtId="3" fontId="6" fillId="3" borderId="0" xfId="13" applyNumberFormat="1" applyFont="1" applyFill="1" applyAlignment="1">
      <alignment wrapText="1"/>
    </xf>
    <xf numFmtId="167" fontId="6" fillId="3" borderId="10" xfId="13" applyNumberFormat="1" applyFont="1" applyFill="1" applyBorder="1" applyAlignment="1">
      <alignment wrapText="1"/>
    </xf>
    <xf numFmtId="3" fontId="6" fillId="3" borderId="10" xfId="13" applyNumberFormat="1" applyFont="1" applyFill="1" applyBorder="1" applyAlignment="1">
      <alignment wrapText="1"/>
    </xf>
    <xf numFmtId="0" fontId="6" fillId="3" borderId="10" xfId="13" applyFont="1" applyFill="1" applyBorder="1" applyAlignment="1">
      <alignment wrapText="1"/>
    </xf>
    <xf numFmtId="0" fontId="6" fillId="3" borderId="55" xfId="13" applyFont="1" applyFill="1" applyBorder="1" applyAlignment="1">
      <alignment wrapText="1"/>
    </xf>
    <xf numFmtId="3" fontId="6" fillId="3" borderId="55" xfId="13" applyNumberFormat="1" applyFont="1" applyFill="1" applyBorder="1" applyAlignment="1">
      <alignment wrapText="1"/>
    </xf>
    <xf numFmtId="0" fontId="6" fillId="3" borderId="0" xfId="72" applyFont="1" applyFill="1"/>
    <xf numFmtId="0" fontId="6" fillId="3" borderId="0" xfId="72" applyFont="1" applyFill="1" applyAlignment="1">
      <alignment horizontal="right"/>
    </xf>
    <xf numFmtId="0" fontId="6" fillId="3" borderId="55" xfId="13" applyFont="1" applyFill="1" applyBorder="1" applyAlignment="1">
      <alignment horizontal="right" vertical="center"/>
    </xf>
    <xf numFmtId="0" fontId="6" fillId="3" borderId="56" xfId="13" applyFont="1" applyFill="1" applyBorder="1" applyAlignment="1">
      <alignment horizontal="right" vertical="center"/>
    </xf>
    <xf numFmtId="0" fontId="6" fillId="3" borderId="57" xfId="13" applyFont="1" applyFill="1" applyBorder="1" applyAlignment="1">
      <alignment horizontal="right" vertical="center"/>
    </xf>
    <xf numFmtId="3" fontId="6" fillId="3" borderId="23" xfId="13" applyNumberFormat="1" applyFont="1" applyFill="1" applyBorder="1">
      <alignment vertical="top"/>
    </xf>
    <xf numFmtId="3" fontId="6" fillId="3" borderId="0" xfId="13" applyNumberFormat="1" applyFont="1" applyFill="1">
      <alignment vertical="top"/>
    </xf>
    <xf numFmtId="3" fontId="6" fillId="3" borderId="0" xfId="13" applyNumberFormat="1" applyFont="1" applyFill="1" applyAlignment="1">
      <alignment horizontal="right" vertical="top"/>
    </xf>
    <xf numFmtId="3" fontId="6" fillId="3" borderId="10" xfId="13" applyNumberFormat="1" applyFont="1" applyFill="1" applyBorder="1">
      <alignment vertical="top"/>
    </xf>
    <xf numFmtId="3" fontId="6" fillId="3" borderId="10" xfId="13" applyNumberFormat="1" applyFont="1" applyFill="1" applyBorder="1" applyAlignment="1">
      <alignment horizontal="right" vertical="top"/>
    </xf>
    <xf numFmtId="3" fontId="6" fillId="3" borderId="23" xfId="13" applyNumberFormat="1" applyFont="1" applyFill="1" applyBorder="1" applyAlignment="1">
      <alignment vertical="top" wrapText="1"/>
    </xf>
    <xf numFmtId="3" fontId="6" fillId="3" borderId="23" xfId="13" applyNumberFormat="1" applyFont="1" applyFill="1" applyBorder="1" applyAlignment="1">
      <alignment horizontal="right" vertical="top" wrapText="1"/>
    </xf>
    <xf numFmtId="3" fontId="6" fillId="3" borderId="0" xfId="13" applyNumberFormat="1" applyFont="1" applyFill="1" applyAlignment="1">
      <alignment vertical="top" wrapText="1"/>
    </xf>
    <xf numFmtId="3" fontId="6" fillId="3" borderId="0" xfId="13" applyNumberFormat="1" applyFont="1" applyFill="1" applyAlignment="1">
      <alignment horizontal="right" vertical="top" wrapText="1"/>
    </xf>
    <xf numFmtId="3" fontId="6" fillId="3" borderId="10" xfId="13" applyNumberFormat="1" applyFont="1" applyFill="1" applyBorder="1" applyAlignment="1">
      <alignment vertical="top" wrapText="1"/>
    </xf>
    <xf numFmtId="3" fontId="6" fillId="3" borderId="10" xfId="13" applyNumberFormat="1" applyFont="1" applyFill="1" applyBorder="1" applyAlignment="1">
      <alignment horizontal="right" vertical="top" wrapText="1"/>
    </xf>
    <xf numFmtId="3" fontId="6" fillId="3" borderId="55" xfId="13" applyNumberFormat="1" applyFont="1" applyFill="1" applyBorder="1" applyAlignment="1">
      <alignment horizontal="right" wrapText="1"/>
    </xf>
    <xf numFmtId="167" fontId="6" fillId="3" borderId="0" xfId="13" applyNumberFormat="1" applyFont="1" applyFill="1" applyAlignment="1">
      <alignment horizontal="right" wrapText="1"/>
    </xf>
    <xf numFmtId="3" fontId="6" fillId="3" borderId="10" xfId="0" applyNumberFormat="1" applyFont="1" applyFill="1" applyBorder="1" applyAlignment="1" applyProtection="1">
      <alignment horizontal="right" wrapText="1"/>
      <protection locked="0"/>
    </xf>
    <xf numFmtId="0" fontId="30" fillId="0" borderId="0" xfId="5" applyFont="1" applyAlignment="1">
      <alignment horizontal="left" vertical="center"/>
    </xf>
    <xf numFmtId="171" fontId="0" fillId="0" borderId="0" xfId="0" applyNumberFormat="1"/>
    <xf numFmtId="171" fontId="4" fillId="0" borderId="0" xfId="0" applyNumberFormat="1" applyFont="1"/>
    <xf numFmtId="49" fontId="130" fillId="0" borderId="0" xfId="0" applyNumberFormat="1" applyFont="1"/>
    <xf numFmtId="0" fontId="1" fillId="0" borderId="1" xfId="4" applyFont="1" applyBorder="1" applyAlignment="1">
      <alignment horizontal="left" vertical="center"/>
    </xf>
    <xf numFmtId="166" fontId="1" fillId="0" borderId="1" xfId="4" applyNumberFormat="1" applyFont="1" applyBorder="1" applyAlignment="1">
      <alignment horizontal="right" vertical="center"/>
    </xf>
    <xf numFmtId="0" fontId="1" fillId="0" borderId="1" xfId="4" applyFont="1" applyBorder="1" applyAlignment="1">
      <alignment horizontal="right" vertical="center"/>
    </xf>
    <xf numFmtId="167" fontId="1" fillId="0" borderId="1" xfId="4" applyNumberFormat="1" applyFont="1" applyBorder="1" applyAlignment="1">
      <alignment horizontal="right" vertical="center"/>
    </xf>
    <xf numFmtId="3" fontId="131" fillId="0" borderId="0" xfId="0" applyNumberFormat="1" applyFont="1" applyAlignment="1">
      <alignment horizontal="left"/>
    </xf>
    <xf numFmtId="0" fontId="6" fillId="3" borderId="55" xfId="5" applyFont="1" applyFill="1" applyBorder="1" applyAlignment="1">
      <alignment horizontal="left" vertical="center"/>
    </xf>
    <xf numFmtId="0" fontId="9" fillId="2" borderId="55" xfId="13" applyFont="1" applyFill="1" applyBorder="1" applyAlignment="1">
      <alignment wrapText="1"/>
    </xf>
    <xf numFmtId="3" fontId="9" fillId="2" borderId="55" xfId="13" applyNumberFormat="1" applyFont="1" applyFill="1" applyBorder="1" applyAlignment="1">
      <alignment wrapText="1"/>
    </xf>
    <xf numFmtId="3" fontId="36" fillId="3" borderId="0" xfId="13" applyNumberFormat="1" applyFont="1" applyFill="1" applyAlignment="1">
      <alignment vertical="center"/>
    </xf>
    <xf numFmtId="0" fontId="132" fillId="0" borderId="0" xfId="72" applyFont="1"/>
    <xf numFmtId="3" fontId="9" fillId="2" borderId="55" xfId="13" applyNumberFormat="1" applyFont="1" applyFill="1" applyBorder="1">
      <alignment vertical="top"/>
    </xf>
    <xf numFmtId="3" fontId="9" fillId="2" borderId="55" xfId="13" applyNumberFormat="1" applyFont="1" applyFill="1" applyBorder="1" applyAlignment="1">
      <alignment vertical="top" wrapText="1"/>
    </xf>
    <xf numFmtId="3" fontId="9" fillId="2" borderId="55" xfId="13" applyNumberFormat="1" applyFont="1" applyFill="1" applyBorder="1" applyAlignment="1">
      <alignment horizontal="right" vertical="top" wrapText="1"/>
    </xf>
    <xf numFmtId="1" fontId="19" fillId="3" borderId="0" xfId="13" quotePrefix="1" applyNumberFormat="1" applyFont="1" applyFill="1" applyAlignment="1">
      <alignment horizontal="left" vertical="center"/>
    </xf>
    <xf numFmtId="9" fontId="6" fillId="3" borderId="23" xfId="13" applyNumberFormat="1" applyFont="1" applyFill="1" applyBorder="1" applyAlignment="1">
      <alignment horizontal="right"/>
    </xf>
    <xf numFmtId="9" fontId="6" fillId="3" borderId="23" xfId="13" applyNumberFormat="1" applyFont="1" applyFill="1" applyBorder="1" applyAlignment="1">
      <alignment horizontal="right" wrapText="1"/>
    </xf>
    <xf numFmtId="181" fontId="1" fillId="0" borderId="0" xfId="42" applyNumberFormat="1" applyFont="1" applyAlignment="1">
      <alignment horizontal="left"/>
    </xf>
    <xf numFmtId="178" fontId="1" fillId="0" borderId="0" xfId="42" applyNumberFormat="1" applyFont="1" applyAlignment="1">
      <alignment horizontal="left"/>
    </xf>
    <xf numFmtId="0" fontId="19" fillId="0" borderId="0" xfId="43" applyFont="1" applyAlignment="1">
      <alignment horizontal="center"/>
    </xf>
    <xf numFmtId="0" fontId="19" fillId="0" borderId="0" xfId="43" applyFont="1" applyAlignment="1">
      <alignment horizontal="left" indent="1"/>
    </xf>
    <xf numFmtId="9" fontId="19" fillId="2" borderId="0" xfId="43" applyNumberFormat="1" applyFont="1" applyFill="1" applyAlignment="1">
      <alignment horizontal="right" vertical="center" indent="1"/>
    </xf>
    <xf numFmtId="167" fontId="19" fillId="2" borderId="0" xfId="43" applyNumberFormat="1" applyFont="1" applyFill="1" applyAlignment="1">
      <alignment horizontal="right" vertical="center" indent="1"/>
    </xf>
    <xf numFmtId="9" fontId="19" fillId="7" borderId="0" xfId="43" applyNumberFormat="1" applyFont="1" applyFill="1" applyAlignment="1">
      <alignment horizontal="right" vertical="center" indent="1"/>
    </xf>
    <xf numFmtId="0" fontId="7" fillId="2" borderId="0" xfId="43" applyFont="1" applyFill="1" applyAlignment="1">
      <alignment horizontal="left" vertical="center" indent="1"/>
    </xf>
    <xf numFmtId="167" fontId="1" fillId="0" borderId="3" xfId="43" applyNumberFormat="1" applyFont="1" applyBorder="1" applyAlignment="1">
      <alignment horizontal="right" vertical="center" indent="1"/>
    </xf>
    <xf numFmtId="0" fontId="8" fillId="0" borderId="3" xfId="43" applyFont="1" applyBorder="1" applyAlignment="1">
      <alignment horizontal="left" vertical="center" indent="1"/>
    </xf>
    <xf numFmtId="1" fontId="1" fillId="0" borderId="0" xfId="43" applyNumberFormat="1" applyFont="1" applyAlignment="1">
      <alignment horizontal="right" vertical="center" indent="1"/>
    </xf>
    <xf numFmtId="0" fontId="1" fillId="0" borderId="0" xfId="43" applyFont="1" applyAlignment="1">
      <alignment horizontal="right" vertical="center" indent="1"/>
    </xf>
    <xf numFmtId="0" fontId="8" fillId="0" borderId="0" xfId="43" applyFont="1" applyAlignment="1">
      <alignment horizontal="left" vertical="center" indent="1"/>
    </xf>
    <xf numFmtId="0" fontId="1" fillId="0" borderId="0" xfId="43" applyFont="1" applyAlignment="1">
      <alignment horizontal="left" vertical="center" indent="1"/>
    </xf>
    <xf numFmtId="0" fontId="15" fillId="0" borderId="0" xfId="43" applyFont="1"/>
    <xf numFmtId="0" fontId="51" fillId="0" borderId="0" xfId="43" applyFont="1" applyAlignment="1">
      <alignment horizontal="left" vertical="center" indent="1"/>
    </xf>
    <xf numFmtId="1" fontId="42" fillId="0" borderId="0" xfId="43" applyNumberFormat="1" applyFont="1" applyAlignment="1">
      <alignment horizontal="right" vertical="center" indent="1"/>
    </xf>
    <xf numFmtId="0" fontId="42" fillId="0" borderId="0" xfId="43" applyFont="1" applyAlignment="1">
      <alignment horizontal="right" vertical="center" indent="1"/>
    </xf>
    <xf numFmtId="1" fontId="19" fillId="0" borderId="0" xfId="43" applyNumberFormat="1" applyFont="1" applyAlignment="1">
      <alignment horizontal="right" vertical="center" indent="1"/>
    </xf>
    <xf numFmtId="0" fontId="19" fillId="0" borderId="0" xfId="43" applyFont="1" applyAlignment="1">
      <alignment horizontal="right" vertical="center" indent="1"/>
    </xf>
    <xf numFmtId="0" fontId="19" fillId="0" borderId="0" xfId="43" applyFont="1" applyAlignment="1">
      <alignment horizontal="left" vertical="center" indent="1"/>
    </xf>
    <xf numFmtId="0" fontId="13" fillId="0" borderId="0" xfId="43" applyFont="1" applyAlignment="1">
      <alignment horizontal="left" indent="1"/>
    </xf>
    <xf numFmtId="0" fontId="17" fillId="0" borderId="0" xfId="43" applyFont="1" applyAlignment="1">
      <alignment horizontal="left" vertical="center" indent="1"/>
    </xf>
    <xf numFmtId="0" fontId="17" fillId="0" borderId="3" xfId="43" applyFont="1" applyBorder="1" applyAlignment="1">
      <alignment horizontal="left" vertical="center" indent="1"/>
    </xf>
    <xf numFmtId="9" fontId="84" fillId="3" borderId="0" xfId="9" applyFont="1" applyFill="1" applyBorder="1" applyAlignment="1" applyProtection="1">
      <alignment horizontal="right" vertical="center"/>
    </xf>
    <xf numFmtId="9" fontId="85" fillId="3" borderId="0" xfId="9" applyFont="1" applyFill="1" applyBorder="1" applyAlignment="1" applyProtection="1">
      <alignment horizontal="right" vertical="center"/>
    </xf>
    <xf numFmtId="9" fontId="85" fillId="3" borderId="0" xfId="9" applyFont="1" applyFill="1" applyBorder="1" applyAlignment="1" applyProtection="1">
      <alignment vertical="center"/>
    </xf>
    <xf numFmtId="9" fontId="84" fillId="3" borderId="0" xfId="9" applyFont="1" applyFill="1" applyBorder="1" applyAlignment="1" applyProtection="1">
      <alignment vertical="center"/>
    </xf>
    <xf numFmtId="166" fontId="85" fillId="3" borderId="0" xfId="9" applyNumberFormat="1" applyFont="1" applyFill="1" applyBorder="1" applyAlignment="1" applyProtection="1">
      <alignment vertical="center"/>
    </xf>
    <xf numFmtId="167" fontId="85" fillId="3" borderId="0" xfId="9" applyNumberFormat="1" applyFont="1" applyFill="1" applyBorder="1" applyAlignment="1" applyProtection="1">
      <alignment vertical="center"/>
    </xf>
    <xf numFmtId="9" fontId="84" fillId="4" borderId="0" xfId="9" applyFont="1" applyFill="1" applyBorder="1" applyAlignment="1" applyProtection="1">
      <alignment vertical="center"/>
    </xf>
    <xf numFmtId="9" fontId="85" fillId="4" borderId="0" xfId="9" applyFont="1" applyFill="1" applyBorder="1" applyAlignment="1" applyProtection="1">
      <alignment vertical="center"/>
    </xf>
    <xf numFmtId="166" fontId="6" fillId="3" borderId="0" xfId="5" applyNumberFormat="1" applyFont="1" applyFill="1" applyAlignment="1">
      <alignment horizontal="right" vertical="center"/>
    </xf>
    <xf numFmtId="3" fontId="19" fillId="3" borderId="0" xfId="68" applyNumberFormat="1" applyFont="1" applyFill="1" applyAlignment="1" applyProtection="1">
      <alignment horizontal="right"/>
      <protection locked="0"/>
    </xf>
    <xf numFmtId="3" fontId="1" fillId="3" borderId="0" xfId="0" applyNumberFormat="1" applyFont="1" applyFill="1" applyAlignment="1">
      <alignment horizontal="right" vertical="center" readingOrder="1"/>
    </xf>
    <xf numFmtId="165" fontId="1" fillId="3" borderId="0" xfId="68" applyNumberFormat="1" applyFont="1" applyFill="1" applyAlignment="1" applyProtection="1">
      <alignment horizontal="right" vertical="center" readingOrder="1"/>
      <protection locked="0"/>
    </xf>
    <xf numFmtId="3" fontId="9" fillId="5" borderId="0" xfId="0" applyNumberFormat="1" applyFont="1" applyFill="1" applyAlignment="1" applyProtection="1">
      <alignment horizontal="right" vertical="center" wrapText="1" readingOrder="1"/>
      <protection locked="0"/>
    </xf>
    <xf numFmtId="3" fontId="6" fillId="3" borderId="0" xfId="0" applyNumberFormat="1" applyFont="1" applyFill="1" applyAlignment="1" applyProtection="1">
      <alignment horizontal="right" vertical="center" wrapText="1" readingOrder="1"/>
      <protection locked="0"/>
    </xf>
    <xf numFmtId="3" fontId="6" fillId="3" borderId="0" xfId="0" applyNumberFormat="1" applyFont="1" applyFill="1" applyAlignment="1">
      <alignment horizontal="right" vertical="center" wrapText="1" readingOrder="1"/>
    </xf>
    <xf numFmtId="1" fontId="6" fillId="3" borderId="0" xfId="0" applyNumberFormat="1" applyFont="1" applyFill="1" applyAlignment="1" applyProtection="1">
      <alignment horizontal="right" vertical="center" wrapText="1" readingOrder="1"/>
      <protection locked="0"/>
    </xf>
    <xf numFmtId="165" fontId="6" fillId="3" borderId="0" xfId="68" applyNumberFormat="1" applyFont="1" applyFill="1" applyAlignment="1" applyProtection="1">
      <alignment horizontal="right" vertical="center" wrapText="1" readingOrder="1"/>
      <protection locked="0"/>
    </xf>
    <xf numFmtId="1" fontId="11" fillId="3" borderId="0" xfId="0" applyNumberFormat="1" applyFont="1" applyFill="1" applyAlignment="1" applyProtection="1">
      <alignment horizontal="right" vertical="center" wrapText="1" readingOrder="1"/>
      <protection locked="0"/>
    </xf>
    <xf numFmtId="3" fontId="1" fillId="3" borderId="0" xfId="68" applyNumberFormat="1" applyFont="1" applyFill="1" applyAlignment="1">
      <alignment horizontal="right" vertical="center" readingOrder="1"/>
    </xf>
    <xf numFmtId="1" fontId="1" fillId="3" borderId="0" xfId="68" applyNumberFormat="1" applyFont="1" applyFill="1" applyAlignment="1" applyProtection="1">
      <alignment horizontal="right" vertical="center" readingOrder="1"/>
      <protection locked="0"/>
    </xf>
    <xf numFmtId="3" fontId="1" fillId="3" borderId="0" xfId="68" applyNumberFormat="1" applyFont="1" applyFill="1" applyAlignment="1" applyProtection="1">
      <alignment horizontal="right" vertical="center" readingOrder="1"/>
      <protection locked="0"/>
    </xf>
    <xf numFmtId="3" fontId="1" fillId="3" borderId="0" xfId="0" applyNumberFormat="1" applyFont="1" applyFill="1" applyAlignment="1" applyProtection="1">
      <alignment horizontal="right" vertical="center" readingOrder="1"/>
      <protection locked="0"/>
    </xf>
    <xf numFmtId="9" fontId="6" fillId="3" borderId="0" xfId="0" applyNumberFormat="1" applyFont="1" applyFill="1" applyAlignment="1">
      <alignment horizontal="right" vertical="center" wrapText="1" readingOrder="1"/>
    </xf>
    <xf numFmtId="9" fontId="6" fillId="3" borderId="0" xfId="0" applyNumberFormat="1" applyFont="1" applyFill="1" applyAlignment="1" applyProtection="1">
      <alignment horizontal="right" vertical="center" wrapText="1" readingOrder="1"/>
      <protection locked="0"/>
    </xf>
    <xf numFmtId="0" fontId="9" fillId="0" borderId="0" xfId="0" applyFont="1" applyAlignment="1">
      <alignment horizontal="left" vertical="center" wrapText="1" indent="1" readingOrder="1"/>
    </xf>
    <xf numFmtId="0" fontId="0" fillId="3" borderId="0" xfId="0" applyFill="1" applyAlignment="1">
      <alignment horizontal="right"/>
    </xf>
    <xf numFmtId="171" fontId="1" fillId="0" borderId="0" xfId="0" applyNumberFormat="1" applyFont="1" applyAlignment="1">
      <alignment vertical="center"/>
    </xf>
    <xf numFmtId="171" fontId="6" fillId="3" borderId="0" xfId="49" applyNumberFormat="1" applyFont="1" applyFill="1" applyAlignment="1">
      <alignment vertical="center"/>
    </xf>
    <xf numFmtId="179" fontId="6" fillId="3" borderId="10" xfId="99" applyNumberFormat="1" applyFont="1" applyFill="1" applyBorder="1" applyAlignment="1">
      <alignment horizontal="right" vertical="center"/>
    </xf>
    <xf numFmtId="0" fontId="9" fillId="3" borderId="3" xfId="5" applyFont="1" applyFill="1" applyBorder="1" applyAlignment="1">
      <alignment horizontal="right" vertical="center"/>
    </xf>
    <xf numFmtId="16" fontId="10" fillId="3" borderId="0" xfId="5" quotePrefix="1" applyNumberFormat="1" applyFont="1" applyFill="1" applyAlignment="1">
      <alignment horizontal="right" vertical="center"/>
    </xf>
    <xf numFmtId="16" fontId="10" fillId="3" borderId="0" xfId="5" quotePrefix="1" applyNumberFormat="1" applyFont="1" applyFill="1" applyAlignment="1" applyProtection="1">
      <alignment horizontal="right" indent="1"/>
      <protection locked="0"/>
    </xf>
    <xf numFmtId="3" fontId="66" fillId="3" borderId="0" xfId="5" applyNumberFormat="1" applyFont="1" applyFill="1" applyAlignment="1">
      <alignment horizontal="right"/>
    </xf>
    <xf numFmtId="0" fontId="67" fillId="3" borderId="0" xfId="5" applyFont="1" applyFill="1" applyAlignment="1"/>
    <xf numFmtId="0" fontId="67" fillId="3" borderId="0" xfId="5" applyFont="1" applyFill="1" applyAlignment="1" applyProtection="1">
      <protection locked="0"/>
    </xf>
    <xf numFmtId="0" fontId="15" fillId="3" borderId="0" xfId="5" applyFont="1" applyFill="1">
      <alignment vertical="top"/>
    </xf>
    <xf numFmtId="171" fontId="6" fillId="3" borderId="0" xfId="49" applyNumberFormat="1" applyFont="1" applyFill="1" applyAlignment="1" applyProtection="1">
      <alignment vertical="center"/>
      <protection locked="0"/>
    </xf>
    <xf numFmtId="0" fontId="9" fillId="3" borderId="55" xfId="5" applyFont="1" applyFill="1" applyBorder="1" applyAlignment="1" applyProtection="1">
      <alignment horizontal="left"/>
      <protection locked="0"/>
    </xf>
    <xf numFmtId="166" fontId="6" fillId="3" borderId="0" xfId="5" applyNumberFormat="1" applyFont="1" applyFill="1" applyAlignment="1" applyProtection="1">
      <alignment horizontal="center"/>
      <protection locked="0"/>
    </xf>
    <xf numFmtId="0" fontId="16" fillId="3" borderId="3" xfId="5" applyFont="1" applyFill="1" applyBorder="1" applyAlignment="1">
      <alignment horizontal="center" vertical="center"/>
    </xf>
    <xf numFmtId="167" fontId="51" fillId="3" borderId="0" xfId="5" applyNumberFormat="1" applyFont="1" applyFill="1" applyAlignment="1" applyProtection="1">
      <protection locked="0"/>
    </xf>
    <xf numFmtId="0" fontId="128" fillId="0" borderId="0" xfId="0" applyFont="1" applyAlignment="1" applyProtection="1">
      <alignment vertical="center" wrapText="1"/>
      <protection locked="0"/>
    </xf>
    <xf numFmtId="171" fontId="6" fillId="0" borderId="10" xfId="0" applyNumberFormat="1" applyFont="1" applyBorder="1" applyAlignment="1">
      <alignment vertical="center"/>
    </xf>
    <xf numFmtId="171" fontId="6" fillId="0" borderId="10" xfId="0" applyNumberFormat="1" applyFont="1" applyBorder="1" applyAlignment="1" applyProtection="1">
      <alignment vertical="center"/>
      <protection locked="0"/>
    </xf>
    <xf numFmtId="171" fontId="6" fillId="0" borderId="0" xfId="0" applyNumberFormat="1" applyFont="1" applyAlignment="1">
      <alignment vertical="center"/>
    </xf>
    <xf numFmtId="171" fontId="6" fillId="0" borderId="0" xfId="0" applyNumberFormat="1" applyFont="1" applyAlignment="1" applyProtection="1">
      <alignment vertical="center"/>
      <protection locked="0"/>
    </xf>
    <xf numFmtId="16" fontId="9" fillId="3" borderId="0" xfId="5" quotePrefix="1" applyNumberFormat="1" applyFont="1" applyFill="1" applyAlignment="1">
      <alignment horizontal="right"/>
    </xf>
    <xf numFmtId="171" fontId="6" fillId="3" borderId="0" xfId="0" applyNumberFormat="1" applyFont="1" applyFill="1" applyAlignment="1">
      <alignment vertical="center"/>
    </xf>
    <xf numFmtId="171" fontId="6" fillId="3" borderId="0" xfId="0" applyNumberFormat="1" applyFont="1" applyFill="1" applyAlignment="1" applyProtection="1">
      <alignment vertical="center"/>
      <protection locked="0"/>
    </xf>
    <xf numFmtId="0" fontId="0" fillId="10" borderId="0" xfId="0" applyFill="1"/>
    <xf numFmtId="0" fontId="0" fillId="3" borderId="0" xfId="0" quotePrefix="1" applyFill="1"/>
    <xf numFmtId="0" fontId="0" fillId="0" borderId="0" xfId="0"/>
    <xf numFmtId="3" fontId="1" fillId="0" borderId="10" xfId="0" applyNumberFormat="1" applyFont="1" applyBorder="1" applyAlignment="1">
      <alignment horizontal="center" wrapText="1"/>
    </xf>
    <xf numFmtId="167" fontId="1" fillId="0" borderId="0" xfId="52" applyNumberFormat="1" applyFont="1" applyFill="1" applyAlignment="1">
      <alignment horizontal="center" vertical="center"/>
    </xf>
    <xf numFmtId="173" fontId="1" fillId="0" borderId="0" xfId="52" applyNumberFormat="1" applyFont="1" applyFill="1" applyBorder="1" applyAlignment="1">
      <alignment horizontal="right" vertical="center" indent="1"/>
    </xf>
    <xf numFmtId="167" fontId="1" fillId="0" borderId="0" xfId="52" applyNumberFormat="1" applyFont="1" applyFill="1" applyBorder="1" applyAlignment="1">
      <alignment horizontal="center" vertical="center"/>
    </xf>
    <xf numFmtId="167" fontId="22" fillId="0" borderId="0" xfId="27" applyNumberFormat="1" applyFont="1" applyAlignment="1">
      <alignment horizontal="right" vertical="center" indent="1"/>
    </xf>
    <xf numFmtId="9" fontId="19" fillId="2" borderId="0" xfId="68" applyFont="1" applyFill="1" applyBorder="1" applyAlignment="1">
      <alignment vertical="top"/>
    </xf>
    <xf numFmtId="167" fontId="33" fillId="0" borderId="4" xfId="52" applyNumberFormat="1" applyFont="1" applyFill="1" applyBorder="1" applyAlignment="1">
      <alignment horizontal="center" vertical="center"/>
    </xf>
    <xf numFmtId="176" fontId="1" fillId="0" borderId="0" xfId="71" applyNumberFormat="1" applyFont="1" applyFill="1" applyBorder="1" applyAlignment="1">
      <alignment vertical="top"/>
    </xf>
    <xf numFmtId="173" fontId="25" fillId="0" borderId="0" xfId="52" applyNumberFormat="1" applyFont="1" applyFill="1" applyBorder="1" applyAlignment="1">
      <alignment horizontal="right" vertical="center" indent="1"/>
    </xf>
    <xf numFmtId="166" fontId="1" fillId="0" borderId="0" xfId="85" applyNumberFormat="1" applyFont="1" applyAlignment="1">
      <alignment horizontal="center" vertical="center"/>
    </xf>
    <xf numFmtId="166" fontId="1" fillId="0" borderId="0" xfId="0" applyNumberFormat="1" applyFont="1" applyAlignment="1">
      <alignment horizontal="center" vertical="center"/>
    </xf>
    <xf numFmtId="166" fontId="1" fillId="0" borderId="0" xfId="85" applyNumberFormat="1" applyFont="1" applyAlignment="1"/>
    <xf numFmtId="166" fontId="1" fillId="0" borderId="0" xfId="0" applyNumberFormat="1" applyFont="1"/>
    <xf numFmtId="174" fontId="33" fillId="0" borderId="0" xfId="52" applyNumberFormat="1" applyFont="1" applyFill="1" applyBorder="1" applyAlignment="1">
      <alignment horizontal="right" vertical="center" indent="1"/>
    </xf>
    <xf numFmtId="167" fontId="19" fillId="0" borderId="0" xfId="52" applyNumberFormat="1" applyFont="1" applyFill="1" applyBorder="1" applyAlignment="1">
      <alignment horizontal="right" vertical="center" indent="1"/>
    </xf>
    <xf numFmtId="174" fontId="1" fillId="0" borderId="0" xfId="52" applyNumberFormat="1" applyFont="1" applyFill="1" applyBorder="1" applyAlignment="1">
      <alignment horizontal="right" vertical="center" indent="1"/>
    </xf>
    <xf numFmtId="173" fontId="33" fillId="0" borderId="0" xfId="52" applyNumberFormat="1" applyFont="1" applyFill="1" applyBorder="1" applyAlignment="1">
      <alignment horizontal="right" vertical="center" indent="1"/>
    </xf>
    <xf numFmtId="9" fontId="1" fillId="0" borderId="0" xfId="43" applyNumberFormat="1" applyFont="1" applyAlignment="1">
      <alignment horizontal="center" vertical="center"/>
    </xf>
    <xf numFmtId="167" fontId="1" fillId="0" borderId="0" xfId="43" applyNumberFormat="1" applyFont="1" applyAlignment="1">
      <alignment horizontal="center" vertical="center"/>
    </xf>
    <xf numFmtId="9" fontId="1" fillId="0" borderId="26" xfId="43" applyNumberFormat="1" applyFont="1" applyBorder="1" applyAlignment="1">
      <alignment horizontal="center" vertical="center"/>
    </xf>
    <xf numFmtId="167" fontId="1" fillId="0" borderId="26" xfId="43" applyNumberFormat="1" applyFont="1" applyBorder="1" applyAlignment="1">
      <alignment horizontal="center" vertical="center"/>
    </xf>
    <xf numFmtId="9" fontId="19" fillId="7" borderId="0" xfId="43" applyNumberFormat="1" applyFont="1" applyFill="1" applyAlignment="1">
      <alignment horizontal="center" vertical="center"/>
    </xf>
    <xf numFmtId="167" fontId="19" fillId="7" borderId="0" xfId="43" applyNumberFormat="1" applyFont="1" applyFill="1" applyAlignment="1">
      <alignment horizontal="center" vertical="center"/>
    </xf>
    <xf numFmtId="9" fontId="1" fillId="0" borderId="0" xfId="68" applyFont="1" applyAlignment="1">
      <alignment horizontal="center" vertical="center"/>
    </xf>
    <xf numFmtId="9" fontId="1" fillId="0" borderId="3" xfId="68" applyFont="1" applyBorder="1" applyAlignment="1">
      <alignment horizontal="center" vertical="center"/>
    </xf>
    <xf numFmtId="9" fontId="1" fillId="0" borderId="0" xfId="43" applyNumberFormat="1" applyFont="1" applyAlignment="1">
      <alignment horizontal="right" vertical="center" indent="1"/>
    </xf>
    <xf numFmtId="9" fontId="1" fillId="0" borderId="26" xfId="43" applyNumberFormat="1" applyFont="1" applyBorder="1" applyAlignment="1">
      <alignment horizontal="right" vertical="center" indent="1"/>
    </xf>
    <xf numFmtId="165" fontId="6" fillId="3" borderId="0" xfId="68" applyNumberFormat="1" applyFont="1" applyFill="1" applyBorder="1" applyAlignment="1" applyProtection="1">
      <alignment horizontal="right" vertical="center"/>
      <protection locked="0"/>
    </xf>
    <xf numFmtId="169" fontId="6" fillId="3" borderId="0" xfId="5" applyNumberFormat="1" applyFont="1" applyFill="1" applyAlignment="1" applyProtection="1">
      <alignment horizontal="right" vertical="center"/>
      <protection locked="0"/>
    </xf>
    <xf numFmtId="3" fontId="1" fillId="3" borderId="0" xfId="0" applyNumberFormat="1" applyFont="1" applyFill="1" applyAlignment="1" applyProtection="1">
      <alignment horizontal="right" vertical="center" wrapText="1" readingOrder="1"/>
      <protection locked="0"/>
    </xf>
    <xf numFmtId="171" fontId="6" fillId="0" borderId="0" xfId="49" applyNumberFormat="1" applyFont="1" applyFill="1" applyBorder="1" applyAlignment="1">
      <alignment horizontal="right" vertical="center"/>
    </xf>
    <xf numFmtId="171" fontId="9" fillId="0" borderId="0" xfId="49" applyNumberFormat="1" applyFont="1" applyFill="1" applyBorder="1" applyAlignment="1">
      <alignment vertical="center"/>
    </xf>
    <xf numFmtId="171" fontId="6" fillId="0" borderId="0" xfId="49" applyNumberFormat="1" applyFont="1" applyFill="1" applyBorder="1" applyAlignment="1">
      <alignment vertical="center"/>
    </xf>
    <xf numFmtId="171" fontId="6" fillId="3" borderId="0" xfId="49" applyNumberFormat="1" applyFont="1" applyFill="1" applyBorder="1" applyAlignment="1">
      <alignment horizontal="right" vertical="center"/>
    </xf>
    <xf numFmtId="171" fontId="6" fillId="3" borderId="0" xfId="49" applyNumberFormat="1" applyFont="1" applyFill="1" applyBorder="1" applyAlignment="1">
      <alignment vertical="center"/>
    </xf>
    <xf numFmtId="171" fontId="9" fillId="3" borderId="0" xfId="49" applyNumberFormat="1" applyFont="1" applyFill="1" applyBorder="1" applyAlignment="1">
      <alignment vertical="center"/>
    </xf>
    <xf numFmtId="179" fontId="6" fillId="3" borderId="0" xfId="99" applyNumberFormat="1" applyFont="1" applyFill="1" applyBorder="1" applyAlignment="1">
      <alignment horizontal="right" vertical="center"/>
    </xf>
    <xf numFmtId="171" fontId="6" fillId="3" borderId="0" xfId="49" applyNumberFormat="1" applyFont="1" applyFill="1" applyBorder="1" applyAlignment="1" applyProtection="1">
      <alignment vertical="center"/>
      <protection locked="0"/>
    </xf>
    <xf numFmtId="0" fontId="20" fillId="3" borderId="3" xfId="5" applyFont="1" applyFill="1" applyBorder="1" applyAlignment="1" applyProtection="1">
      <alignment horizontal="center" vertical="center" wrapText="1"/>
      <protection locked="0"/>
    </xf>
    <xf numFmtId="0" fontId="16" fillId="3" borderId="68" xfId="5" applyFont="1" applyFill="1" applyBorder="1" applyAlignment="1">
      <alignment horizontal="center" vertical="center"/>
    </xf>
    <xf numFmtId="3" fontId="16" fillId="3" borderId="68" xfId="5" applyNumberFormat="1" applyFont="1" applyFill="1" applyBorder="1" applyAlignment="1">
      <alignment horizontal="center" vertical="center"/>
    </xf>
    <xf numFmtId="0" fontId="16" fillId="3" borderId="0" xfId="5" applyFont="1" applyFill="1" applyAlignment="1"/>
    <xf numFmtId="171" fontId="9" fillId="3" borderId="0" xfId="49" applyNumberFormat="1" applyFont="1" applyFill="1" applyBorder="1" applyAlignment="1" applyProtection="1">
      <alignment vertical="center"/>
      <protection locked="0"/>
    </xf>
    <xf numFmtId="171" fontId="9" fillId="0" borderId="0" xfId="49" applyNumberFormat="1" applyFont="1" applyFill="1" applyBorder="1" applyAlignment="1" applyProtection="1">
      <alignment vertical="center"/>
      <protection locked="0"/>
    </xf>
    <xf numFmtId="171" fontId="9" fillId="3" borderId="55" xfId="49" applyNumberFormat="1" applyFont="1" applyFill="1" applyBorder="1" applyAlignment="1">
      <alignment vertical="center"/>
    </xf>
    <xf numFmtId="171" fontId="9" fillId="3" borderId="55" xfId="49" applyNumberFormat="1" applyFont="1" applyFill="1" applyBorder="1" applyAlignment="1" applyProtection="1">
      <alignment vertical="center"/>
      <protection locked="0"/>
    </xf>
    <xf numFmtId="0" fontId="9" fillId="3" borderId="55" xfId="5" applyFont="1" applyFill="1" applyBorder="1" applyAlignment="1">
      <alignment horizontal="left" vertical="center"/>
    </xf>
    <xf numFmtId="0" fontId="9" fillId="3" borderId="55" xfId="5" quotePrefix="1" applyFont="1" applyFill="1" applyBorder="1" applyAlignment="1">
      <alignment horizontal="left" vertical="center"/>
    </xf>
    <xf numFmtId="171" fontId="6" fillId="3" borderId="10" xfId="49" applyNumberFormat="1" applyFont="1" applyFill="1" applyBorder="1" applyAlignment="1">
      <alignment vertical="center"/>
    </xf>
    <xf numFmtId="171" fontId="6" fillId="3" borderId="10" xfId="49" applyNumberFormat="1" applyFont="1" applyFill="1" applyBorder="1" applyAlignment="1" applyProtection="1">
      <alignment vertical="center"/>
      <protection locked="0"/>
    </xf>
    <xf numFmtId="0" fontId="6" fillId="3" borderId="10" xfId="5" quotePrefix="1" applyFont="1" applyFill="1" applyBorder="1" applyAlignment="1">
      <alignment horizontal="left" vertical="center"/>
    </xf>
    <xf numFmtId="0" fontId="6" fillId="3" borderId="0" xfId="5" quotePrefix="1" applyFont="1" applyFill="1" applyAlignment="1">
      <alignment horizontal="left" vertical="center"/>
    </xf>
    <xf numFmtId="171" fontId="6" fillId="3" borderId="55" xfId="49" applyNumberFormat="1" applyFont="1" applyFill="1" applyBorder="1" applyAlignment="1">
      <alignment vertical="center"/>
    </xf>
    <xf numFmtId="0" fontId="133" fillId="0" borderId="0" xfId="0" applyFont="1"/>
    <xf numFmtId="171" fontId="6" fillId="3" borderId="10" xfId="49" applyNumberFormat="1" applyFont="1" applyFill="1" applyBorder="1" applyAlignment="1">
      <alignment horizontal="right"/>
    </xf>
    <xf numFmtId="171" fontId="6" fillId="3" borderId="10" xfId="49" applyNumberFormat="1" applyFont="1" applyFill="1" applyBorder="1" applyAlignment="1" applyProtection="1">
      <alignment horizontal="right"/>
      <protection locked="0"/>
    </xf>
    <xf numFmtId="171" fontId="6" fillId="3" borderId="0" xfId="49" applyNumberFormat="1" applyFont="1" applyFill="1" applyAlignment="1">
      <alignment horizontal="right"/>
    </xf>
    <xf numFmtId="171" fontId="6" fillId="3" borderId="0" xfId="49" applyNumberFormat="1" applyFont="1" applyFill="1" applyAlignment="1" applyProtection="1">
      <alignment horizontal="right"/>
      <protection locked="0"/>
    </xf>
    <xf numFmtId="180" fontId="6" fillId="3" borderId="0" xfId="49" applyNumberFormat="1" applyFont="1" applyFill="1" applyAlignment="1">
      <alignment horizontal="right"/>
    </xf>
    <xf numFmtId="0" fontId="6" fillId="0" borderId="10" xfId="5" applyFont="1" applyBorder="1" applyAlignment="1">
      <alignment horizontal="left" vertical="center" indent="1"/>
    </xf>
    <xf numFmtId="171" fontId="6" fillId="3" borderId="10" xfId="0" applyNumberFormat="1" applyFont="1" applyFill="1" applyBorder="1" applyProtection="1">
      <protection locked="0"/>
    </xf>
    <xf numFmtId="171" fontId="6" fillId="3" borderId="0" xfId="0" applyNumberFormat="1" applyFont="1" applyFill="1" applyProtection="1">
      <protection locked="0"/>
    </xf>
    <xf numFmtId="3" fontId="6" fillId="0" borderId="10" xfId="5" applyNumberFormat="1" applyFont="1" applyBorder="1" applyAlignment="1" applyProtection="1">
      <alignment horizontal="center" vertical="center"/>
      <protection locked="0"/>
    </xf>
    <xf numFmtId="3" fontId="6" fillId="0" borderId="0" xfId="5" applyNumberFormat="1" applyFont="1" applyAlignment="1" applyProtection="1">
      <alignment horizontal="center" vertical="center"/>
      <protection locked="0"/>
    </xf>
    <xf numFmtId="167" fontId="6" fillId="0" borderId="0" xfId="5" applyNumberFormat="1" applyFont="1" applyAlignment="1" applyProtection="1">
      <alignment horizontal="center" vertical="center"/>
      <protection locked="0"/>
    </xf>
    <xf numFmtId="0" fontId="20" fillId="3" borderId="68" xfId="5" applyFont="1" applyFill="1" applyBorder="1" applyAlignment="1">
      <alignment horizontal="center" wrapText="1"/>
    </xf>
    <xf numFmtId="0" fontId="13" fillId="3" borderId="0" xfId="0" applyFont="1" applyFill="1"/>
    <xf numFmtId="0" fontId="13" fillId="3" borderId="0" xfId="5" applyFont="1" applyFill="1" applyAlignment="1">
      <alignment vertical="center"/>
    </xf>
    <xf numFmtId="0" fontId="97" fillId="0" borderId="0" xfId="90" applyFont="1" applyAlignment="1" applyProtection="1">
      <alignment horizontal="left"/>
      <protection hidden="1"/>
    </xf>
    <xf numFmtId="3" fontId="61" fillId="0" borderId="0" xfId="90" applyNumberFormat="1" applyFont="1" applyAlignment="1" applyProtection="1">
      <alignment horizontal="left" vertical="center" wrapText="1"/>
      <protection hidden="1"/>
    </xf>
    <xf numFmtId="0" fontId="61" fillId="0" borderId="0" xfId="90" applyFont="1" applyAlignment="1" applyProtection="1">
      <alignment horizontal="left" vertical="center" wrapText="1"/>
      <protection hidden="1"/>
    </xf>
    <xf numFmtId="0" fontId="0" fillId="0" borderId="0" xfId="0"/>
    <xf numFmtId="0" fontId="0" fillId="3" borderId="0" xfId="0" applyFill="1"/>
    <xf numFmtId="0" fontId="0" fillId="0" borderId="10" xfId="0" applyBorder="1"/>
    <xf numFmtId="167" fontId="6" fillId="0" borderId="10" xfId="5" applyNumberFormat="1" applyFont="1" applyBorder="1" applyAlignment="1" applyProtection="1">
      <alignment horizontal="right"/>
      <protection locked="0"/>
    </xf>
    <xf numFmtId="9" fontId="1" fillId="0" borderId="3" xfId="43" applyNumberFormat="1" applyFont="1" applyBorder="1" applyAlignment="1">
      <alignment horizontal="right" vertical="center" indent="1"/>
    </xf>
    <xf numFmtId="9" fontId="1" fillId="0" borderId="0" xfId="68" applyFont="1" applyAlignment="1">
      <alignment horizontal="right" vertical="center" indent="1"/>
    </xf>
    <xf numFmtId="9" fontId="1" fillId="0" borderId="3" xfId="68" applyFont="1" applyBorder="1" applyAlignment="1">
      <alignment horizontal="right" vertical="center" indent="1"/>
    </xf>
    <xf numFmtId="9" fontId="116" fillId="3" borderId="7" xfId="98" applyFont="1" applyFill="1" applyBorder="1" applyAlignment="1" applyProtection="1">
      <alignment horizontal="right"/>
    </xf>
    <xf numFmtId="9" fontId="116" fillId="3" borderId="7" xfId="94" applyFont="1" applyFill="1" applyBorder="1" applyAlignment="1" applyProtection="1">
      <alignment horizontal="right"/>
    </xf>
    <xf numFmtId="9" fontId="116" fillId="3" borderId="7" xfId="98" applyFont="1" applyFill="1" applyBorder="1" applyAlignment="1" applyProtection="1">
      <alignment horizontal="right" vertical="top"/>
    </xf>
    <xf numFmtId="9" fontId="116" fillId="3" borderId="28" xfId="98" applyFont="1" applyFill="1" applyBorder="1" applyAlignment="1" applyProtection="1">
      <alignment horizontal="right" vertical="top"/>
    </xf>
    <xf numFmtId="9" fontId="116" fillId="3" borderId="28" xfId="94" applyFont="1" applyFill="1" applyBorder="1" applyAlignment="1" applyProtection="1">
      <alignment horizontal="right" vertical="top"/>
    </xf>
    <xf numFmtId="9" fontId="116" fillId="3" borderId="28" xfId="98" applyFont="1" applyFill="1" applyBorder="1" applyAlignment="1" applyProtection="1">
      <alignment horizontal="right" vertical="center"/>
    </xf>
    <xf numFmtId="9" fontId="116" fillId="3" borderId="28" xfId="94" applyFont="1" applyFill="1" applyBorder="1" applyAlignment="1" applyProtection="1">
      <alignment horizontal="right" vertical="center"/>
    </xf>
    <xf numFmtId="9" fontId="116" fillId="3" borderId="9" xfId="98" applyFont="1" applyFill="1" applyBorder="1" applyAlignment="1" applyProtection="1">
      <alignment horizontal="right"/>
    </xf>
    <xf numFmtId="9" fontId="116" fillId="3" borderId="9" xfId="94" applyFont="1" applyFill="1" applyBorder="1" applyAlignment="1" applyProtection="1">
      <alignment horizontal="right"/>
    </xf>
    <xf numFmtId="9" fontId="116" fillId="3" borderId="7" xfId="98" applyFont="1" applyFill="1" applyBorder="1" applyAlignment="1" applyProtection="1">
      <alignment horizontal="right" vertical="center"/>
    </xf>
    <xf numFmtId="9" fontId="116" fillId="3" borderId="7" xfId="94" applyFont="1" applyFill="1" applyBorder="1" applyAlignment="1" applyProtection="1">
      <alignment horizontal="right" vertical="center"/>
    </xf>
    <xf numFmtId="9" fontId="9" fillId="11" borderId="69" xfId="93" applyFont="1" applyFill="1" applyBorder="1" applyAlignment="1" applyProtection="1">
      <alignment horizontal="right"/>
      <protection hidden="1"/>
    </xf>
    <xf numFmtId="9" fontId="9" fillId="11" borderId="70" xfId="93" applyFont="1" applyFill="1" applyBorder="1" applyAlignment="1" applyProtection="1">
      <alignment horizontal="right"/>
      <protection hidden="1"/>
    </xf>
    <xf numFmtId="9" fontId="9" fillId="0" borderId="71" xfId="93" applyFont="1" applyFill="1" applyBorder="1" applyAlignment="1" applyProtection="1">
      <alignment horizontal="right"/>
      <protection hidden="1"/>
    </xf>
    <xf numFmtId="9" fontId="9" fillId="0" borderId="72" xfId="93" applyFont="1" applyFill="1" applyBorder="1" applyAlignment="1" applyProtection="1">
      <alignment horizontal="right"/>
      <protection hidden="1"/>
    </xf>
    <xf numFmtId="9" fontId="9" fillId="11" borderId="32" xfId="93" applyFont="1" applyFill="1" applyBorder="1" applyAlignment="1" applyProtection="1">
      <alignment horizontal="right"/>
      <protection hidden="1"/>
    </xf>
    <xf numFmtId="9" fontId="9" fillId="11" borderId="33" xfId="93" applyFont="1" applyFill="1" applyBorder="1" applyAlignment="1" applyProtection="1">
      <alignment horizontal="right"/>
      <protection hidden="1"/>
    </xf>
    <xf numFmtId="9" fontId="6" fillId="0" borderId="69" xfId="91" applyFont="1" applyFill="1" applyBorder="1" applyAlignment="1" applyProtection="1">
      <alignment horizontal="right"/>
      <protection hidden="1"/>
    </xf>
    <xf numFmtId="9" fontId="6" fillId="0" borderId="70" xfId="91" applyFont="1" applyFill="1" applyBorder="1" applyAlignment="1" applyProtection="1">
      <alignment horizontal="right"/>
      <protection hidden="1"/>
    </xf>
    <xf numFmtId="0" fontId="6" fillId="0" borderId="73" xfId="92" applyFont="1" applyBorder="1" applyAlignment="1">
      <alignment vertical="top"/>
    </xf>
    <xf numFmtId="9" fontId="6" fillId="0" borderId="32" xfId="91" applyFont="1" applyFill="1" applyBorder="1" applyAlignment="1" applyProtection="1">
      <alignment horizontal="right"/>
      <protection hidden="1"/>
    </xf>
    <xf numFmtId="9" fontId="6" fillId="0" borderId="33" xfId="91" applyFont="1" applyFill="1" applyBorder="1" applyAlignment="1" applyProtection="1">
      <alignment horizontal="right"/>
      <protection hidden="1"/>
    </xf>
    <xf numFmtId="0" fontId="9" fillId="0" borderId="69" xfId="90" applyFont="1" applyBorder="1" applyAlignment="1" applyProtection="1">
      <alignment horizontal="right" vertical="center" wrapText="1"/>
      <protection hidden="1"/>
    </xf>
    <xf numFmtId="0" fontId="9" fillId="0" borderId="70" xfId="90" applyFont="1" applyBorder="1" applyAlignment="1" applyProtection="1">
      <alignment horizontal="right" vertical="center" wrapText="1"/>
      <protection hidden="1"/>
    </xf>
    <xf numFmtId="2" fontId="9" fillId="0" borderId="73" xfId="90" applyNumberFormat="1" applyFont="1" applyBorder="1" applyAlignment="1" applyProtection="1">
      <alignment horizontal="right" vertical="center" wrapText="1"/>
      <protection hidden="1"/>
    </xf>
    <xf numFmtId="0" fontId="9" fillId="0" borderId="73" xfId="90" applyFont="1" applyBorder="1" applyAlignment="1" applyProtection="1">
      <alignment horizontal="left" vertical="center" wrapText="1"/>
      <protection hidden="1"/>
    </xf>
    <xf numFmtId="9" fontId="6" fillId="0" borderId="30" xfId="91" quotePrefix="1" applyFont="1" applyFill="1" applyBorder="1" applyAlignment="1" applyProtection="1">
      <alignment horizontal="right"/>
      <protection hidden="1"/>
    </xf>
    <xf numFmtId="9" fontId="6" fillId="0" borderId="30" xfId="91" applyFont="1" applyFill="1" applyBorder="1" applyAlignment="1" applyProtection="1">
      <alignment horizontal="right"/>
      <protection hidden="1"/>
    </xf>
    <xf numFmtId="9" fontId="6" fillId="0" borderId="69" xfId="91" quotePrefix="1" applyFont="1" applyFill="1" applyBorder="1" applyAlignment="1" applyProtection="1">
      <alignment horizontal="right"/>
      <protection hidden="1"/>
    </xf>
    <xf numFmtId="9" fontId="6" fillId="0" borderId="70" xfId="91" quotePrefix="1" applyFont="1" applyFill="1" applyBorder="1" applyAlignment="1" applyProtection="1">
      <alignment horizontal="right"/>
      <protection hidden="1"/>
    </xf>
    <xf numFmtId="9" fontId="6" fillId="0" borderId="71" xfId="91" applyFont="1" applyFill="1" applyBorder="1" applyAlignment="1" applyProtection="1">
      <alignment horizontal="right"/>
      <protection hidden="1"/>
    </xf>
    <xf numFmtId="9" fontId="6" fillId="0" borderId="72" xfId="91" applyFont="1" applyFill="1" applyBorder="1" applyAlignment="1" applyProtection="1">
      <alignment horizontal="right"/>
      <protection hidden="1"/>
    </xf>
    <xf numFmtId="1" fontId="6" fillId="0" borderId="71" xfId="91" applyNumberFormat="1" applyFont="1" applyFill="1" applyBorder="1" applyAlignment="1" applyProtection="1">
      <alignment horizontal="right"/>
      <protection hidden="1"/>
    </xf>
    <xf numFmtId="1" fontId="6" fillId="0" borderId="72" xfId="91" applyNumberFormat="1" applyFont="1" applyFill="1" applyBorder="1" applyAlignment="1" applyProtection="1">
      <alignment horizontal="right"/>
      <protection hidden="1"/>
    </xf>
    <xf numFmtId="9" fontId="9" fillId="7" borderId="71" xfId="93" applyFont="1" applyFill="1" applyBorder="1" applyAlignment="1" applyProtection="1">
      <alignment horizontal="right"/>
      <protection hidden="1"/>
    </xf>
    <xf numFmtId="9" fontId="9" fillId="7" borderId="72" xfId="93" applyFont="1" applyFill="1" applyBorder="1" applyAlignment="1" applyProtection="1">
      <alignment horizontal="right"/>
      <protection hidden="1"/>
    </xf>
    <xf numFmtId="9" fontId="9" fillId="0" borderId="72" xfId="91" applyFont="1" applyFill="1" applyBorder="1" applyAlignment="1" applyProtection="1">
      <alignment horizontal="right"/>
      <protection hidden="1"/>
    </xf>
    <xf numFmtId="9" fontId="6" fillId="0" borderId="71" xfId="91" quotePrefix="1" applyFont="1" applyFill="1" applyBorder="1" applyAlignment="1" applyProtection="1">
      <alignment horizontal="right"/>
      <protection hidden="1"/>
    </xf>
    <xf numFmtId="0" fontId="9" fillId="0" borderId="71" xfId="90" applyFont="1" applyBorder="1" applyAlignment="1" applyProtection="1">
      <alignment vertical="center"/>
      <protection hidden="1"/>
    </xf>
    <xf numFmtId="0" fontId="9" fillId="0" borderId="72" xfId="90" applyFont="1" applyBorder="1" applyAlignment="1" applyProtection="1">
      <alignment vertical="center"/>
      <protection hidden="1"/>
    </xf>
    <xf numFmtId="9" fontId="6" fillId="0" borderId="77" xfId="91" applyFont="1" applyFill="1" applyBorder="1" applyAlignment="1" applyProtection="1">
      <alignment horizontal="right"/>
      <protection hidden="1"/>
    </xf>
    <xf numFmtId="9" fontId="6" fillId="0" borderId="43" xfId="91" applyFont="1" applyFill="1" applyBorder="1" applyAlignment="1" applyProtection="1">
      <alignment horizontal="right"/>
      <protection hidden="1"/>
    </xf>
    <xf numFmtId="9" fontId="6" fillId="0" borderId="78" xfId="91" applyFont="1" applyFill="1" applyBorder="1" applyAlignment="1" applyProtection="1">
      <alignment horizontal="right"/>
      <protection hidden="1"/>
    </xf>
    <xf numFmtId="0" fontId="9" fillId="0" borderId="65" xfId="90" applyFont="1" applyBorder="1" applyAlignment="1" applyProtection="1">
      <alignment horizontal="right" vertical="center" wrapText="1"/>
      <protection hidden="1"/>
    </xf>
    <xf numFmtId="0" fontId="9" fillId="0" borderId="79" xfId="90" applyFont="1" applyBorder="1" applyAlignment="1" applyProtection="1">
      <alignment horizontal="right" vertical="center" wrapText="1"/>
      <protection hidden="1"/>
    </xf>
    <xf numFmtId="2" fontId="9" fillId="0" borderId="79" xfId="90" applyNumberFormat="1" applyFont="1" applyBorder="1" applyAlignment="1" applyProtection="1">
      <alignment horizontal="right" vertical="center" wrapText="1"/>
      <protection hidden="1"/>
    </xf>
    <xf numFmtId="0" fontId="9" fillId="0" borderId="79" xfId="90" applyFont="1" applyBorder="1" applyAlignment="1" applyProtection="1">
      <alignment horizontal="left" vertical="center" wrapText="1"/>
      <protection hidden="1"/>
    </xf>
    <xf numFmtId="9" fontId="9" fillId="0" borderId="80" xfId="91" quotePrefix="1" applyFont="1" applyFill="1" applyBorder="1" applyAlignment="1" applyProtection="1">
      <alignment horizontal="right"/>
      <protection hidden="1"/>
    </xf>
    <xf numFmtId="9" fontId="9" fillId="0" borderId="80" xfId="91" applyFont="1" applyFill="1" applyBorder="1" applyAlignment="1" applyProtection="1">
      <alignment horizontal="right"/>
      <protection hidden="1"/>
    </xf>
    <xf numFmtId="9" fontId="9" fillId="0" borderId="29" xfId="91" applyFont="1" applyFill="1" applyBorder="1" applyAlignment="1" applyProtection="1">
      <alignment horizontal="right"/>
      <protection hidden="1"/>
    </xf>
    <xf numFmtId="9" fontId="9" fillId="0" borderId="29" xfId="91" quotePrefix="1" applyFont="1" applyFill="1" applyBorder="1" applyAlignment="1" applyProtection="1">
      <alignment horizontal="right"/>
      <protection hidden="1"/>
    </xf>
    <xf numFmtId="0" fontId="9" fillId="0" borderId="85" xfId="90" applyFont="1" applyBorder="1" applyAlignment="1" applyProtection="1">
      <alignment horizontal="right" vertical="center" wrapText="1"/>
      <protection hidden="1"/>
    </xf>
    <xf numFmtId="0" fontId="9" fillId="0" borderId="86" xfId="90" applyFont="1" applyBorder="1" applyAlignment="1" applyProtection="1">
      <alignment horizontal="right" vertical="center" wrapText="1"/>
      <protection hidden="1"/>
    </xf>
    <xf numFmtId="0" fontId="9" fillId="0" borderId="77" xfId="90" applyFont="1" applyBorder="1" applyAlignment="1" applyProtection="1">
      <alignment vertical="center"/>
      <protection hidden="1"/>
    </xf>
    <xf numFmtId="0" fontId="9" fillId="0" borderId="78" xfId="90" applyFont="1" applyBorder="1" applyAlignment="1" applyProtection="1">
      <alignment vertical="center"/>
      <protection hidden="1"/>
    </xf>
    <xf numFmtId="0" fontId="6" fillId="0" borderId="85" xfId="90" applyFont="1" applyBorder="1" applyAlignment="1" applyProtection="1">
      <alignment horizontal="right" vertical="center" wrapText="1"/>
      <protection hidden="1"/>
    </xf>
    <xf numFmtId="0" fontId="6" fillId="0" borderId="86" xfId="90" applyFont="1" applyBorder="1" applyAlignment="1" applyProtection="1">
      <alignment horizontal="right" vertical="center" wrapText="1"/>
      <protection hidden="1"/>
    </xf>
    <xf numFmtId="9" fontId="6" fillId="0" borderId="77" xfId="91" quotePrefix="1" applyFont="1" applyFill="1" applyBorder="1" applyAlignment="1" applyProtection="1">
      <alignment horizontal="right"/>
      <protection hidden="1"/>
    </xf>
    <xf numFmtId="0" fontId="9" fillId="0" borderId="89" xfId="90" applyFont="1" applyBorder="1" applyAlignment="1" applyProtection="1">
      <alignment horizontal="right" vertical="center" wrapText="1"/>
      <protection hidden="1"/>
    </xf>
    <xf numFmtId="0" fontId="9" fillId="0" borderId="90" xfId="90" applyFont="1" applyBorder="1" applyAlignment="1" applyProtection="1">
      <alignment horizontal="right" vertical="center" wrapText="1"/>
      <protection hidden="1"/>
    </xf>
    <xf numFmtId="2" fontId="9" fillId="0" borderId="93" xfId="90" applyNumberFormat="1" applyFont="1" applyBorder="1" applyAlignment="1" applyProtection="1">
      <alignment horizontal="right" vertical="center" wrapText="1"/>
      <protection hidden="1"/>
    </xf>
    <xf numFmtId="0" fontId="9" fillId="0" borderId="93" xfId="90" applyFont="1" applyBorder="1" applyAlignment="1" applyProtection="1">
      <alignment horizontal="left" vertical="center" wrapText="1"/>
      <protection hidden="1"/>
    </xf>
    <xf numFmtId="0" fontId="9" fillId="0" borderId="91" xfId="90" applyFont="1" applyBorder="1" applyAlignment="1" applyProtection="1">
      <alignment vertical="center"/>
      <protection hidden="1"/>
    </xf>
    <xf numFmtId="0" fontId="9" fillId="0" borderId="92" xfId="90" applyFont="1" applyBorder="1" applyAlignment="1" applyProtection="1">
      <alignment vertical="center"/>
      <protection hidden="1"/>
    </xf>
    <xf numFmtId="0" fontId="6" fillId="0" borderId="58" xfId="90" applyFont="1" applyBorder="1" applyAlignment="1" applyProtection="1">
      <alignment horizontal="right" vertical="center" wrapText="1"/>
      <protection hidden="1"/>
    </xf>
    <xf numFmtId="0" fontId="6" fillId="0" borderId="59" xfId="90" applyFont="1" applyBorder="1" applyAlignment="1" applyProtection="1">
      <alignment horizontal="right" vertical="center" wrapText="1"/>
      <protection hidden="1"/>
    </xf>
    <xf numFmtId="9" fontId="6" fillId="0" borderId="60" xfId="91" quotePrefix="1" applyFont="1" applyFill="1" applyBorder="1" applyAlignment="1" applyProtection="1">
      <alignment horizontal="right"/>
      <protection hidden="1"/>
    </xf>
    <xf numFmtId="9" fontId="6" fillId="0" borderId="60" xfId="91" applyFont="1" applyFill="1" applyBorder="1" applyAlignment="1" applyProtection="1">
      <alignment horizontal="right"/>
      <protection hidden="1"/>
    </xf>
    <xf numFmtId="0" fontId="6" fillId="0" borderId="54" xfId="92" applyFont="1" applyBorder="1" applyAlignment="1">
      <alignment vertical="top"/>
    </xf>
    <xf numFmtId="9" fontId="6" fillId="0" borderId="96" xfId="91" applyFont="1" applyFill="1" applyBorder="1" applyAlignment="1" applyProtection="1">
      <alignment horizontal="right"/>
      <protection hidden="1"/>
    </xf>
    <xf numFmtId="9" fontId="6" fillId="0" borderId="97" xfId="91" applyFont="1" applyFill="1" applyBorder="1" applyAlignment="1" applyProtection="1">
      <alignment horizontal="right"/>
      <protection hidden="1"/>
    </xf>
    <xf numFmtId="9" fontId="6" fillId="0" borderId="98" xfId="91" applyFont="1" applyFill="1" applyBorder="1" applyAlignment="1" applyProtection="1">
      <alignment horizontal="right"/>
      <protection hidden="1"/>
    </xf>
    <xf numFmtId="9" fontId="6" fillId="0" borderId="99" xfId="91" applyFont="1" applyFill="1" applyBorder="1" applyAlignment="1" applyProtection="1">
      <alignment horizontal="right"/>
      <protection hidden="1"/>
    </xf>
    <xf numFmtId="0" fontId="9" fillId="0" borderId="96" xfId="90" applyFont="1" applyBorder="1" applyAlignment="1" applyProtection="1">
      <alignment horizontal="right" vertical="center" wrapText="1"/>
      <protection hidden="1"/>
    </xf>
    <xf numFmtId="0" fontId="9" fillId="0" borderId="97" xfId="90" applyFont="1" applyBorder="1" applyAlignment="1" applyProtection="1">
      <alignment horizontal="right" vertical="center" wrapText="1"/>
      <protection hidden="1"/>
    </xf>
    <xf numFmtId="2" fontId="9" fillId="0" borderId="100" xfId="90" applyNumberFormat="1" applyFont="1" applyBorder="1" applyAlignment="1" applyProtection="1">
      <alignment horizontal="right" vertical="center" wrapText="1"/>
      <protection hidden="1"/>
    </xf>
    <xf numFmtId="0" fontId="9" fillId="0" borderId="100" xfId="90" applyFont="1" applyBorder="1" applyAlignment="1" applyProtection="1">
      <alignment horizontal="left" vertical="center" wrapText="1"/>
      <protection hidden="1"/>
    </xf>
    <xf numFmtId="0" fontId="97" fillId="0" borderId="99" xfId="90" applyFont="1" applyBorder="1" applyAlignment="1" applyProtection="1">
      <alignment horizontal="left"/>
      <protection hidden="1"/>
    </xf>
    <xf numFmtId="9" fontId="6" fillId="0" borderId="29" xfId="93" applyFont="1" applyFill="1" applyBorder="1" applyAlignment="1" applyProtection="1">
      <alignment horizontal="right"/>
      <protection hidden="1"/>
    </xf>
    <xf numFmtId="9" fontId="6" fillId="0" borderId="26" xfId="91" applyFont="1" applyFill="1" applyBorder="1" applyAlignment="1" applyProtection="1">
      <alignment horizontal="right"/>
      <protection hidden="1"/>
    </xf>
    <xf numFmtId="9" fontId="6" fillId="0" borderId="29" xfId="91" applyFont="1" applyFill="1" applyBorder="1" applyAlignment="1" applyProtection="1">
      <alignment horizontal="right"/>
      <protection hidden="1"/>
    </xf>
    <xf numFmtId="0" fontId="9" fillId="0" borderId="98" xfId="90" applyFont="1" applyBorder="1" applyAlignment="1" applyProtection="1">
      <alignment vertical="center"/>
      <protection hidden="1"/>
    </xf>
    <xf numFmtId="0" fontId="9" fillId="0" borderId="99" xfId="90" applyFont="1" applyBorder="1" applyAlignment="1" applyProtection="1">
      <alignment vertical="center"/>
      <protection hidden="1"/>
    </xf>
    <xf numFmtId="1" fontId="19" fillId="13" borderId="0" xfId="72" applyNumberFormat="1" applyFont="1" applyFill="1" applyAlignment="1">
      <alignment horizontal="right" vertical="center" indent="1"/>
    </xf>
    <xf numFmtId="0" fontId="19" fillId="13" borderId="0" xfId="72" applyFont="1" applyFill="1" applyAlignment="1">
      <alignment horizontal="left" vertical="center"/>
    </xf>
    <xf numFmtId="0" fontId="9" fillId="0" borderId="103" xfId="90" applyFont="1" applyBorder="1" applyAlignment="1" applyProtection="1">
      <alignment horizontal="right" vertical="center" wrapText="1"/>
      <protection hidden="1"/>
    </xf>
    <xf numFmtId="0" fontId="9" fillId="0" borderId="104" xfId="90" applyFont="1" applyBorder="1" applyAlignment="1" applyProtection="1">
      <alignment horizontal="right" vertical="center" wrapText="1"/>
      <protection hidden="1"/>
    </xf>
    <xf numFmtId="2" fontId="9" fillId="0" borderId="105" xfId="90" applyNumberFormat="1" applyFont="1" applyBorder="1" applyAlignment="1" applyProtection="1">
      <alignment horizontal="right" vertical="center" wrapText="1"/>
      <protection hidden="1"/>
    </xf>
    <xf numFmtId="0" fontId="9" fillId="0" borderId="105" xfId="90" applyFont="1" applyBorder="1" applyAlignment="1" applyProtection="1">
      <alignment horizontal="left" vertical="center" wrapText="1"/>
      <protection hidden="1"/>
    </xf>
    <xf numFmtId="9" fontId="6" fillId="0" borderId="26" xfId="91" quotePrefix="1" applyFont="1" applyFill="1" applyBorder="1" applyAlignment="1" applyProtection="1">
      <alignment horizontal="right"/>
      <protection hidden="1"/>
    </xf>
    <xf numFmtId="9" fontId="6" fillId="0" borderId="0" xfId="91" quotePrefix="1" applyFont="1" applyFill="1" applyBorder="1" applyAlignment="1" applyProtection="1">
      <alignment horizontal="right"/>
      <protection hidden="1"/>
    </xf>
    <xf numFmtId="9" fontId="6" fillId="0" borderId="0" xfId="91" applyFont="1" applyFill="1" applyBorder="1" applyAlignment="1" applyProtection="1">
      <alignment horizontal="right"/>
      <protection hidden="1"/>
    </xf>
    <xf numFmtId="9" fontId="6" fillId="0" borderId="29" xfId="91" quotePrefix="1" applyFont="1" applyFill="1" applyBorder="1" applyAlignment="1" applyProtection="1">
      <alignment horizontal="right"/>
      <protection hidden="1"/>
    </xf>
    <xf numFmtId="0" fontId="9" fillId="0" borderId="108" xfId="90" applyFont="1" applyBorder="1" applyAlignment="1" applyProtection="1">
      <alignment vertical="center"/>
      <protection hidden="1"/>
    </xf>
    <xf numFmtId="0" fontId="9" fillId="0" borderId="109" xfId="90" applyFont="1" applyBorder="1" applyAlignment="1" applyProtection="1">
      <alignment vertical="center"/>
      <protection hidden="1"/>
    </xf>
    <xf numFmtId="9" fontId="6" fillId="0" borderId="110" xfId="91" applyFont="1" applyFill="1" applyBorder="1" applyAlignment="1" applyProtection="1">
      <alignment horizontal="right"/>
      <protection hidden="1"/>
    </xf>
    <xf numFmtId="9" fontId="6" fillId="0" borderId="111" xfId="91" applyFont="1" applyFill="1" applyBorder="1" applyAlignment="1" applyProtection="1">
      <alignment horizontal="right"/>
      <protection hidden="1"/>
    </xf>
    <xf numFmtId="9" fontId="6" fillId="0" borderId="112" xfId="91" applyFont="1" applyFill="1" applyBorder="1" applyAlignment="1" applyProtection="1">
      <alignment horizontal="right"/>
      <protection hidden="1"/>
    </xf>
    <xf numFmtId="9" fontId="6" fillId="0" borderId="113" xfId="91" applyFont="1" applyFill="1" applyBorder="1" applyAlignment="1" applyProtection="1">
      <alignment horizontal="right"/>
      <protection hidden="1"/>
    </xf>
    <xf numFmtId="9" fontId="9" fillId="0" borderId="112" xfId="93" applyFont="1" applyFill="1" applyBorder="1" applyAlignment="1" applyProtection="1">
      <alignment horizontal="right"/>
      <protection hidden="1"/>
    </xf>
    <xf numFmtId="9" fontId="9" fillId="0" borderId="113" xfId="93" applyFont="1" applyFill="1" applyBorder="1" applyAlignment="1" applyProtection="1">
      <alignment horizontal="right"/>
      <protection hidden="1"/>
    </xf>
    <xf numFmtId="9" fontId="9" fillId="7" borderId="112" xfId="93" applyFont="1" applyFill="1" applyBorder="1" applyAlignment="1" applyProtection="1">
      <alignment horizontal="right"/>
      <protection hidden="1"/>
    </xf>
    <xf numFmtId="9" fontId="9" fillId="7" borderId="113" xfId="93" applyFont="1" applyFill="1" applyBorder="1" applyAlignment="1" applyProtection="1">
      <alignment horizontal="right"/>
      <protection hidden="1"/>
    </xf>
    <xf numFmtId="0" fontId="9" fillId="0" borderId="110" xfId="90" applyFont="1" applyBorder="1" applyAlignment="1" applyProtection="1">
      <alignment horizontal="right" vertical="center" wrapText="1"/>
      <protection hidden="1"/>
    </xf>
    <xf numFmtId="0" fontId="9" fillId="0" borderId="111" xfId="90" applyFont="1" applyBorder="1" applyAlignment="1" applyProtection="1">
      <alignment horizontal="right" vertical="center" wrapText="1"/>
      <protection hidden="1"/>
    </xf>
    <xf numFmtId="2" fontId="9" fillId="0" borderId="114" xfId="90" applyNumberFormat="1" applyFont="1" applyBorder="1" applyAlignment="1" applyProtection="1">
      <alignment horizontal="right" vertical="center" wrapText="1"/>
      <protection hidden="1"/>
    </xf>
    <xf numFmtId="0" fontId="9" fillId="0" borderId="114" xfId="90" applyFont="1" applyBorder="1" applyAlignment="1" applyProtection="1">
      <alignment horizontal="left" vertical="center" wrapText="1"/>
      <protection hidden="1"/>
    </xf>
    <xf numFmtId="0" fontId="9" fillId="0" borderId="112" xfId="90" applyFont="1" applyBorder="1" applyAlignment="1" applyProtection="1">
      <alignment vertical="center"/>
      <protection hidden="1"/>
    </xf>
    <xf numFmtId="0" fontId="9" fillId="0" borderId="113" xfId="90" applyFont="1" applyBorder="1" applyAlignment="1" applyProtection="1">
      <alignment vertical="center"/>
      <protection hidden="1"/>
    </xf>
    <xf numFmtId="0" fontId="9" fillId="0" borderId="117" xfId="90" applyFont="1" applyBorder="1" applyAlignment="1" applyProtection="1">
      <alignment horizontal="right" vertical="center" wrapText="1"/>
      <protection hidden="1"/>
    </xf>
    <xf numFmtId="0" fontId="9" fillId="0" borderId="118" xfId="90" applyFont="1" applyBorder="1" applyAlignment="1" applyProtection="1">
      <alignment horizontal="right" vertical="center" wrapText="1"/>
      <protection hidden="1"/>
    </xf>
    <xf numFmtId="2" fontId="9" fillId="0" borderId="121" xfId="90" applyNumberFormat="1" applyFont="1" applyBorder="1" applyAlignment="1" applyProtection="1">
      <alignment horizontal="right" vertical="center" wrapText="1"/>
      <protection hidden="1"/>
    </xf>
    <xf numFmtId="0" fontId="9" fillId="0" borderId="121" xfId="90" applyFont="1" applyBorder="1" applyAlignment="1" applyProtection="1">
      <alignment horizontal="left" vertical="center" wrapText="1"/>
      <protection hidden="1"/>
    </xf>
    <xf numFmtId="0" fontId="9" fillId="0" borderId="119" xfId="90" applyFont="1" applyBorder="1" applyAlignment="1" applyProtection="1">
      <alignment vertical="center"/>
      <protection hidden="1"/>
    </xf>
    <xf numFmtId="0" fontId="9" fillId="0" borderId="120" xfId="90" applyFont="1" applyBorder="1" applyAlignment="1" applyProtection="1">
      <alignment vertical="center"/>
      <protection hidden="1"/>
    </xf>
    <xf numFmtId="9" fontId="6" fillId="0" borderId="124" xfId="94" applyFont="1" applyFill="1" applyBorder="1" applyAlignment="1" applyProtection="1">
      <alignment horizontal="right" vertical="center" wrapText="1"/>
      <protection hidden="1"/>
    </xf>
    <xf numFmtId="9" fontId="6" fillId="0" borderId="125" xfId="94" applyFont="1" applyFill="1" applyBorder="1" applyAlignment="1" applyProtection="1">
      <alignment horizontal="right" vertical="center" wrapText="1"/>
      <protection hidden="1"/>
    </xf>
    <xf numFmtId="9" fontId="6" fillId="0" borderId="126" xfId="91" applyFont="1" applyFill="1" applyBorder="1" applyAlignment="1" applyProtection="1">
      <alignment horizontal="right"/>
      <protection hidden="1"/>
    </xf>
    <xf numFmtId="9" fontId="6" fillId="0" borderId="127" xfId="91" applyFont="1" applyFill="1" applyBorder="1" applyAlignment="1" applyProtection="1">
      <alignment horizontal="right"/>
      <protection hidden="1"/>
    </xf>
    <xf numFmtId="0" fontId="9" fillId="0" borderId="124" xfId="90" applyFont="1" applyBorder="1" applyAlignment="1" applyProtection="1">
      <alignment horizontal="right" vertical="center" wrapText="1"/>
      <protection hidden="1"/>
    </xf>
    <xf numFmtId="0" fontId="9" fillId="0" borderId="125" xfId="90" applyFont="1" applyBorder="1" applyAlignment="1" applyProtection="1">
      <alignment horizontal="right" vertical="center" wrapText="1"/>
      <protection hidden="1"/>
    </xf>
    <xf numFmtId="2" fontId="9" fillId="0" borderId="128" xfId="90" applyNumberFormat="1" applyFont="1" applyBorder="1" applyAlignment="1" applyProtection="1">
      <alignment horizontal="right" vertical="center" wrapText="1"/>
      <protection hidden="1"/>
    </xf>
    <xf numFmtId="0" fontId="9" fillId="0" borderId="128" xfId="90" applyFont="1" applyBorder="1" applyAlignment="1" applyProtection="1">
      <alignment horizontal="left" vertical="center" wrapText="1"/>
      <protection hidden="1"/>
    </xf>
    <xf numFmtId="0" fontId="9" fillId="0" borderId="126" xfId="90" applyFont="1" applyBorder="1" applyAlignment="1" applyProtection="1">
      <alignment vertical="center"/>
      <protection hidden="1"/>
    </xf>
    <xf numFmtId="0" fontId="9" fillId="0" borderId="127" xfId="90" applyFont="1" applyBorder="1" applyAlignment="1" applyProtection="1">
      <alignment vertical="center"/>
      <protection hidden="1"/>
    </xf>
    <xf numFmtId="2" fontId="9" fillId="0" borderId="131" xfId="90" applyNumberFormat="1" applyFont="1" applyBorder="1" applyAlignment="1" applyProtection="1">
      <alignment horizontal="right" vertical="center" wrapText="1"/>
      <protection hidden="1"/>
    </xf>
    <xf numFmtId="0" fontId="9" fillId="0" borderId="131" xfId="90" applyFont="1" applyBorder="1" applyAlignment="1" applyProtection="1">
      <alignment horizontal="left" vertical="center" wrapText="1"/>
      <protection hidden="1"/>
    </xf>
    <xf numFmtId="9" fontId="9" fillId="0" borderId="0" xfId="93" applyFont="1" applyFill="1" applyBorder="1" applyAlignment="1" applyProtection="1">
      <alignment horizontal="right"/>
      <protection hidden="1"/>
    </xf>
    <xf numFmtId="9" fontId="9" fillId="0" borderId="29" xfId="93" applyFont="1" applyFill="1" applyBorder="1" applyAlignment="1" applyProtection="1">
      <alignment horizontal="right"/>
      <protection hidden="1"/>
    </xf>
    <xf numFmtId="9" fontId="9" fillId="0" borderId="132" xfId="93" applyFont="1" applyFill="1" applyBorder="1" applyAlignment="1" applyProtection="1">
      <alignment horizontal="right"/>
      <protection hidden="1"/>
    </xf>
    <xf numFmtId="9" fontId="9" fillId="7" borderId="133" xfId="93" applyFont="1" applyFill="1" applyBorder="1" applyAlignment="1" applyProtection="1">
      <alignment horizontal="right"/>
      <protection hidden="1"/>
    </xf>
    <xf numFmtId="9" fontId="9" fillId="7" borderId="134" xfId="93" applyFont="1" applyFill="1" applyBorder="1" applyAlignment="1" applyProtection="1">
      <alignment horizontal="right"/>
      <protection hidden="1"/>
    </xf>
    <xf numFmtId="9" fontId="6" fillId="0" borderId="135" xfId="91" applyFont="1" applyFill="1" applyBorder="1" applyAlignment="1" applyProtection="1">
      <alignment horizontal="right"/>
      <protection hidden="1"/>
    </xf>
    <xf numFmtId="9" fontId="6" fillId="0" borderId="136" xfId="91" applyFont="1" applyFill="1" applyBorder="1" applyAlignment="1" applyProtection="1">
      <alignment horizontal="right"/>
      <protection hidden="1"/>
    </xf>
    <xf numFmtId="0" fontId="9" fillId="0" borderId="137" xfId="90" applyFont="1" applyBorder="1" applyAlignment="1" applyProtection="1">
      <alignment horizontal="right" vertical="center" wrapText="1"/>
      <protection hidden="1"/>
    </xf>
    <xf numFmtId="0" fontId="9" fillId="0" borderId="138" xfId="90" applyFont="1" applyBorder="1" applyAlignment="1" applyProtection="1">
      <alignment horizontal="right" vertical="center" wrapText="1"/>
      <protection hidden="1"/>
    </xf>
    <xf numFmtId="0" fontId="9" fillId="0" borderId="135" xfId="90" applyFont="1" applyBorder="1" applyAlignment="1" applyProtection="1">
      <alignment vertical="center"/>
      <protection hidden="1"/>
    </xf>
    <xf numFmtId="0" fontId="9" fillId="0" borderId="136" xfId="90" applyFont="1" applyBorder="1" applyAlignment="1" applyProtection="1">
      <alignment vertical="center"/>
      <protection hidden="1"/>
    </xf>
    <xf numFmtId="0" fontId="97" fillId="0" borderId="139" xfId="90" applyFont="1" applyBorder="1" applyAlignment="1" applyProtection="1">
      <alignment horizontal="left"/>
      <protection hidden="1"/>
    </xf>
    <xf numFmtId="0" fontId="97" fillId="0" borderId="140" xfId="90" applyFont="1" applyBorder="1" applyAlignment="1" applyProtection="1">
      <alignment horizontal="left"/>
      <protection hidden="1"/>
    </xf>
    <xf numFmtId="9" fontId="6" fillId="0" borderId="0" xfId="94" applyFont="1" applyFill="1" applyBorder="1" applyAlignment="1">
      <alignment horizontal="right" wrapText="1" readingOrder="1"/>
    </xf>
    <xf numFmtId="9" fontId="6" fillId="0" borderId="35" xfId="94" applyFont="1" applyFill="1" applyBorder="1" applyAlignment="1">
      <alignment horizontal="right" wrapText="1" readingOrder="1"/>
    </xf>
    <xf numFmtId="2" fontId="9" fillId="0" borderId="141" xfId="90" applyNumberFormat="1" applyFont="1" applyBorder="1" applyAlignment="1" applyProtection="1">
      <alignment horizontal="right" vertical="center" wrapText="1"/>
      <protection hidden="1"/>
    </xf>
    <xf numFmtId="0" fontId="9" fillId="0" borderId="141" xfId="90" applyFont="1" applyBorder="1" applyAlignment="1" applyProtection="1">
      <alignment horizontal="left" vertical="center" wrapText="1"/>
      <protection hidden="1"/>
    </xf>
    <xf numFmtId="49" fontId="9" fillId="0" borderId="141" xfId="90" applyNumberFormat="1" applyFont="1" applyBorder="1" applyAlignment="1" applyProtection="1">
      <alignment horizontal="right" vertical="center" wrapText="1"/>
      <protection hidden="1"/>
    </xf>
    <xf numFmtId="49" fontId="9" fillId="0" borderId="141" xfId="90" applyNumberFormat="1" applyFont="1" applyBorder="1" applyAlignment="1" applyProtection="1">
      <alignment horizontal="center" vertical="center" wrapText="1"/>
      <protection hidden="1"/>
    </xf>
    <xf numFmtId="2" fontId="9" fillId="0" borderId="141" xfId="90" applyNumberFormat="1" applyFont="1" applyBorder="1" applyAlignment="1" applyProtection="1">
      <alignment horizontal="left" vertical="center" wrapText="1"/>
      <protection hidden="1"/>
    </xf>
    <xf numFmtId="9" fontId="6" fillId="0" borderId="142" xfId="94" applyFont="1" applyFill="1" applyBorder="1" applyAlignment="1" applyProtection="1">
      <alignment horizontal="right"/>
      <protection hidden="1"/>
    </xf>
    <xf numFmtId="9" fontId="6" fillId="0" borderId="143" xfId="94" applyFont="1" applyFill="1" applyBorder="1" applyAlignment="1" applyProtection="1">
      <alignment horizontal="right"/>
      <protection hidden="1"/>
    </xf>
    <xf numFmtId="9" fontId="6" fillId="0" borderId="144" xfId="94" applyFont="1" applyFill="1" applyBorder="1" applyAlignment="1" applyProtection="1">
      <alignment horizontal="right"/>
      <protection hidden="1"/>
    </xf>
    <xf numFmtId="9" fontId="6" fillId="0" borderId="145" xfId="94" applyFont="1" applyFill="1" applyBorder="1" applyAlignment="1" applyProtection="1">
      <alignment horizontal="right"/>
      <protection hidden="1"/>
    </xf>
    <xf numFmtId="3" fontId="6" fillId="0" borderId="144" xfId="90" applyNumberFormat="1" applyFont="1" applyBorder="1" applyAlignment="1" applyProtection="1">
      <alignment horizontal="right"/>
      <protection hidden="1"/>
    </xf>
    <xf numFmtId="3" fontId="6" fillId="0" borderId="145" xfId="90" applyNumberFormat="1" applyFont="1" applyBorder="1" applyAlignment="1" applyProtection="1">
      <alignment horizontal="right"/>
      <protection hidden="1"/>
    </xf>
    <xf numFmtId="2" fontId="9" fillId="0" borderId="146" xfId="90" applyNumberFormat="1" applyFont="1" applyBorder="1" applyAlignment="1" applyProtection="1">
      <alignment horizontal="right" vertical="center" wrapText="1"/>
      <protection hidden="1"/>
    </xf>
    <xf numFmtId="2" fontId="9" fillId="0" borderId="147" xfId="90" applyNumberFormat="1" applyFont="1" applyBorder="1" applyAlignment="1" applyProtection="1">
      <alignment horizontal="right" vertical="center" wrapText="1"/>
      <protection hidden="1"/>
    </xf>
    <xf numFmtId="0" fontId="9" fillId="0" borderId="147" xfId="90" applyFont="1" applyBorder="1" applyAlignment="1" applyProtection="1">
      <alignment horizontal="left" vertical="center" wrapText="1"/>
      <protection hidden="1"/>
    </xf>
    <xf numFmtId="0" fontId="97" fillId="0" borderId="150" xfId="90" applyFont="1" applyBorder="1" applyProtection="1">
      <protection hidden="1"/>
    </xf>
    <xf numFmtId="0" fontId="0" fillId="0" borderId="0" xfId="0"/>
    <xf numFmtId="0" fontId="0" fillId="3" borderId="0" xfId="0" applyFill="1"/>
    <xf numFmtId="0" fontId="0" fillId="3" borderId="23" xfId="0" applyFill="1" applyBorder="1"/>
    <xf numFmtId="0" fontId="9" fillId="3" borderId="3" xfId="5" applyFont="1" applyFill="1" applyBorder="1" applyAlignment="1">
      <alignment horizontal="right" wrapText="1"/>
    </xf>
    <xf numFmtId="0" fontId="20" fillId="3" borderId="3" xfId="5" applyFont="1" applyFill="1" applyBorder="1" applyAlignment="1" applyProtection="1">
      <alignment horizontal="center" wrapText="1"/>
      <protection locked="0"/>
    </xf>
    <xf numFmtId="0" fontId="15" fillId="3" borderId="0" xfId="0" applyFont="1" applyFill="1" applyAlignment="1">
      <alignment horizontal="left" vertical="center" wrapText="1"/>
    </xf>
    <xf numFmtId="0" fontId="20" fillId="3" borderId="0" xfId="5" applyFont="1" applyFill="1" applyAlignment="1">
      <alignment horizontal="center" wrapText="1"/>
    </xf>
    <xf numFmtId="0" fontId="20" fillId="3" borderId="3" xfId="5" applyFont="1" applyFill="1" applyBorder="1" applyAlignment="1">
      <alignment horizontal="center" wrapText="1"/>
    </xf>
    <xf numFmtId="0" fontId="9" fillId="3" borderId="3" xfId="5" quotePrefix="1" applyFont="1" applyFill="1" applyBorder="1" applyAlignment="1">
      <alignment horizontal="right" wrapText="1"/>
    </xf>
    <xf numFmtId="0" fontId="6" fillId="3" borderId="0" xfId="13" applyFont="1" applyFill="1" applyAlignment="1">
      <alignment horizontal="left" vertical="top"/>
    </xf>
    <xf numFmtId="0" fontId="6" fillId="3" borderId="23" xfId="13" applyFont="1" applyFill="1" applyBorder="1" applyAlignment="1">
      <alignment horizontal="left" vertical="top"/>
    </xf>
    <xf numFmtId="0" fontId="6" fillId="3" borderId="0" xfId="13" applyFont="1" applyFill="1" applyAlignment="1">
      <alignment horizontal="right" vertical="center" wrapText="1"/>
    </xf>
    <xf numFmtId="0" fontId="6" fillId="3" borderId="0" xfId="13" applyFont="1" applyFill="1" applyAlignment="1">
      <alignment horizontal="left" wrapText="1"/>
    </xf>
    <xf numFmtId="0" fontId="9" fillId="3" borderId="0" xfId="13" applyFont="1" applyFill="1" applyAlignment="1">
      <alignment horizontal="left" vertical="center"/>
    </xf>
    <xf numFmtId="0" fontId="6" fillId="3" borderId="23" xfId="13" applyFont="1" applyFill="1" applyBorder="1" applyAlignment="1">
      <alignment horizontal="left" vertical="center"/>
    </xf>
    <xf numFmtId="0" fontId="6" fillId="3" borderId="0" xfId="13" applyFont="1" applyFill="1" applyAlignment="1">
      <alignment horizontal="left" vertical="center"/>
    </xf>
    <xf numFmtId="0" fontId="9" fillId="2" borderId="10" xfId="13" applyFont="1" applyFill="1" applyBorder="1" applyAlignment="1">
      <alignment horizontal="left" vertical="center"/>
    </xf>
    <xf numFmtId="0" fontId="9" fillId="3" borderId="0" xfId="13" applyFont="1" applyFill="1" applyAlignment="1">
      <alignment horizontal="left"/>
    </xf>
    <xf numFmtId="0" fontId="6" fillId="3" borderId="0" xfId="13" applyFont="1" applyFill="1" applyAlignment="1">
      <alignment horizontal="left" vertical="center" indent="1"/>
    </xf>
    <xf numFmtId="0" fontId="9" fillId="2" borderId="0" xfId="13" applyFont="1" applyFill="1" applyAlignment="1">
      <alignment horizontal="left" vertical="center"/>
    </xf>
    <xf numFmtId="0" fontId="61" fillId="3" borderId="0" xfId="13" applyFont="1" applyFill="1" applyAlignment="1">
      <alignment horizontal="left" vertical="center"/>
    </xf>
    <xf numFmtId="0" fontId="9" fillId="2" borderId="23" xfId="13" applyFont="1" applyFill="1" applyBorder="1" applyAlignment="1">
      <alignment horizontal="left" vertical="center"/>
    </xf>
    <xf numFmtId="3" fontId="6" fillId="3" borderId="0" xfId="13" applyNumberFormat="1" applyFont="1" applyFill="1" applyAlignment="1">
      <alignment horizontal="left" vertical="center"/>
    </xf>
    <xf numFmtId="3" fontId="9" fillId="3" borderId="23" xfId="5" applyNumberFormat="1" applyFont="1" applyFill="1" applyBorder="1" applyAlignment="1" applyProtection="1">
      <alignment horizontal="right"/>
      <protection locked="0"/>
    </xf>
    <xf numFmtId="0" fontId="36" fillId="0" borderId="0" xfId="4" applyFont="1"/>
    <xf numFmtId="0" fontId="1" fillId="0" borderId="0" xfId="4" applyFont="1" applyAlignment="1">
      <alignment horizontal="left" vertical="center" wrapText="1"/>
    </xf>
    <xf numFmtId="0" fontId="12" fillId="3" borderId="0" xfId="72" applyFill="1"/>
    <xf numFmtId="0" fontId="6" fillId="0" borderId="0" xfId="0" applyFont="1"/>
    <xf numFmtId="3" fontId="6" fillId="3" borderId="23" xfId="13" applyNumberFormat="1" applyFont="1" applyFill="1" applyBorder="1" applyAlignment="1">
      <alignment horizontal="right" vertical="top"/>
    </xf>
    <xf numFmtId="0" fontId="6" fillId="3" borderId="10" xfId="13" applyFont="1" applyFill="1" applyBorder="1" applyAlignment="1">
      <alignment horizontal="right" wrapText="1"/>
    </xf>
    <xf numFmtId="0" fontId="6" fillId="3" borderId="0" xfId="13" applyFont="1" applyFill="1" applyAlignment="1">
      <alignment horizontal="right" wrapText="1"/>
    </xf>
    <xf numFmtId="167" fontId="6" fillId="3" borderId="23" xfId="13" applyNumberFormat="1" applyFont="1" applyFill="1" applyBorder="1" applyAlignment="1">
      <alignment horizontal="right"/>
    </xf>
    <xf numFmtId="0" fontId="6" fillId="3" borderId="10" xfId="13" applyFont="1" applyFill="1" applyBorder="1" applyAlignment="1">
      <alignment horizontal="right"/>
    </xf>
    <xf numFmtId="0" fontId="47" fillId="3" borderId="0" xfId="13" applyFont="1" applyFill="1" applyAlignment="1">
      <alignment horizontal="right" vertical="center" wrapText="1"/>
    </xf>
    <xf numFmtId="0" fontId="47" fillId="3" borderId="0" xfId="13" applyFont="1" applyFill="1" applyAlignment="1">
      <alignment horizontal="right" vertical="center"/>
    </xf>
    <xf numFmtId="0" fontId="6" fillId="2" borderId="10" xfId="13" applyFont="1" applyFill="1" applyBorder="1" applyAlignment="1">
      <alignment horizontal="right" vertical="center"/>
    </xf>
    <xf numFmtId="0" fontId="6" fillId="2" borderId="0" xfId="13" applyFont="1" applyFill="1" applyAlignment="1">
      <alignment horizontal="right" vertical="center"/>
    </xf>
    <xf numFmtId="0" fontId="6" fillId="2" borderId="23" xfId="13" applyFont="1" applyFill="1" applyBorder="1" applyAlignment="1">
      <alignment horizontal="right" vertical="center"/>
    </xf>
    <xf numFmtId="167" fontId="6" fillId="3" borderId="10" xfId="13" applyNumberFormat="1" applyFont="1" applyFill="1" applyBorder="1" applyAlignment="1">
      <alignment horizontal="right" wrapText="1"/>
    </xf>
    <xf numFmtId="0" fontId="13" fillId="3" borderId="0" xfId="13" applyFont="1" applyFill="1" applyAlignment="1">
      <alignment horizontal="left"/>
    </xf>
    <xf numFmtId="3" fontId="27" fillId="0" borderId="0" xfId="95" applyNumberFormat="1" applyFont="1" applyAlignment="1">
      <alignment horizontal="right" wrapText="1"/>
    </xf>
    <xf numFmtId="166" fontId="6" fillId="0" borderId="3" xfId="4" applyNumberFormat="1" applyFont="1" applyBorder="1" applyAlignment="1">
      <alignment horizontal="right" vertical="center"/>
    </xf>
    <xf numFmtId="3" fontId="6" fillId="0" borderId="4" xfId="4" applyNumberFormat="1" applyFont="1" applyBorder="1" applyAlignment="1">
      <alignment horizontal="right"/>
    </xf>
    <xf numFmtId="3" fontId="6" fillId="0" borderId="0" xfId="4" applyNumberFormat="1" applyFont="1" applyAlignment="1">
      <alignment horizontal="right"/>
    </xf>
    <xf numFmtId="49" fontId="1" fillId="0" borderId="0" xfId="62" applyNumberFormat="1" applyFont="1" applyAlignment="1" applyProtection="1"/>
    <xf numFmtId="0" fontId="136" fillId="0" borderId="0" xfId="1" applyFont="1"/>
    <xf numFmtId="0" fontId="137" fillId="0" borderId="0" xfId="0" applyFont="1"/>
    <xf numFmtId="1" fontId="89" fillId="0" borderId="0" xfId="0" applyNumberFormat="1" applyFont="1" applyAlignment="1">
      <alignment horizontal="center"/>
    </xf>
    <xf numFmtId="3" fontId="6" fillId="0" borderId="0" xfId="95" applyNumberFormat="1" applyFont="1" applyAlignment="1">
      <alignment horizontal="center"/>
    </xf>
    <xf numFmtId="168" fontId="6" fillId="0" borderId="0" xfId="95" applyNumberFormat="1" applyFont="1" applyAlignment="1">
      <alignment horizontal="left"/>
    </xf>
    <xf numFmtId="3" fontId="63" fillId="0" borderId="0" xfId="0" applyNumberFormat="1" applyFont="1" applyAlignment="1">
      <alignment horizontal="right"/>
    </xf>
    <xf numFmtId="166" fontId="111" fillId="0" borderId="0" xfId="0" applyNumberFormat="1" applyFont="1"/>
    <xf numFmtId="3" fontId="51" fillId="2" borderId="9" xfId="95" applyNumberFormat="1" applyFont="1" applyFill="1" applyBorder="1" applyAlignment="1">
      <alignment horizontal="center" vertical="center"/>
    </xf>
    <xf numFmtId="3" fontId="51" fillId="2" borderId="12" xfId="95" applyNumberFormat="1" applyFont="1" applyFill="1" applyBorder="1" applyAlignment="1">
      <alignment horizontal="center" vertical="center"/>
    </xf>
    <xf numFmtId="3" fontId="51" fillId="2" borderId="10" xfId="95" applyNumberFormat="1" applyFont="1" applyFill="1" applyBorder="1" applyAlignment="1">
      <alignment horizontal="center" vertical="center"/>
    </xf>
    <xf numFmtId="0" fontId="51" fillId="2" borderId="10" xfId="95" applyFont="1" applyFill="1" applyBorder="1" applyAlignment="1">
      <alignment horizontal="center" vertical="center"/>
    </xf>
    <xf numFmtId="3" fontId="51" fillId="0" borderId="7" xfId="95" applyNumberFormat="1" applyFont="1" applyBorder="1" applyAlignment="1">
      <alignment horizontal="center" vertical="center"/>
    </xf>
    <xf numFmtId="3" fontId="51" fillId="0" borderId="13" xfId="95" applyNumberFormat="1" applyFont="1" applyBorder="1" applyAlignment="1">
      <alignment horizontal="center"/>
    </xf>
    <xf numFmtId="3" fontId="51" fillId="0" borderId="0" xfId="95" applyNumberFormat="1" applyFont="1" applyAlignment="1">
      <alignment horizontal="center"/>
    </xf>
    <xf numFmtId="0" fontId="51" fillId="0" borderId="0" xfId="95" applyFont="1" applyAlignment="1">
      <alignment horizontal="center" vertical="center"/>
    </xf>
    <xf numFmtId="0" fontId="10" fillId="0" borderId="0" xfId="95" applyFont="1" applyAlignment="1">
      <alignment horizontal="center" vertical="center"/>
    </xf>
    <xf numFmtId="0" fontId="63" fillId="0" borderId="0" xfId="0" quotePrefix="1" applyFont="1"/>
    <xf numFmtId="0" fontId="110" fillId="0" borderId="0" xfId="0" applyFont="1"/>
    <xf numFmtId="0" fontId="51" fillId="0" borderId="0" xfId="0" applyFont="1"/>
    <xf numFmtId="3" fontId="51" fillId="0" borderId="13" xfId="95" applyNumberFormat="1" applyFont="1" applyBorder="1" applyAlignment="1">
      <alignment horizontal="center" vertical="center"/>
    </xf>
    <xf numFmtId="3" fontId="51" fillId="0" borderId="0" xfId="95" applyNumberFormat="1" applyFont="1" applyAlignment="1">
      <alignment horizontal="center" vertical="center"/>
    </xf>
    <xf numFmtId="0" fontId="106" fillId="0" borderId="0" xfId="0" applyFont="1"/>
    <xf numFmtId="0" fontId="10" fillId="0" borderId="53" xfId="95" applyFont="1" applyBorder="1" applyAlignment="1">
      <alignment horizontal="center" vertical="center"/>
    </xf>
    <xf numFmtId="0" fontId="10" fillId="0" borderId="56" xfId="95" applyFont="1" applyBorder="1" applyAlignment="1">
      <alignment horizontal="center" vertical="center"/>
    </xf>
    <xf numFmtId="0" fontId="10" fillId="0" borderId="55" xfId="95" applyFont="1" applyBorder="1" applyAlignment="1">
      <alignment horizontal="center" vertical="center"/>
    </xf>
    <xf numFmtId="0" fontId="10" fillId="0" borderId="57" xfId="95" applyFont="1" applyBorder="1" applyAlignment="1">
      <alignment horizontal="center" vertical="center"/>
    </xf>
    <xf numFmtId="0" fontId="10" fillId="0" borderId="11" xfId="0" applyFont="1" applyBorder="1" applyAlignment="1">
      <alignment horizontal="center"/>
    </xf>
    <xf numFmtId="0" fontId="131" fillId="0" borderId="0" xfId="0" applyFont="1"/>
    <xf numFmtId="0" fontId="97" fillId="0" borderId="0" xfId="95" applyFont="1"/>
    <xf numFmtId="0" fontId="6" fillId="0" borderId="0" xfId="95" applyFont="1" applyAlignment="1">
      <alignment horizontal="left"/>
    </xf>
    <xf numFmtId="3" fontId="52" fillId="0" borderId="0" xfId="0" applyNumberFormat="1" applyFont="1"/>
    <xf numFmtId="3" fontId="52" fillId="0" borderId="0" xfId="0" applyNumberFormat="1" applyFont="1" applyAlignment="1">
      <alignment horizontal="center"/>
    </xf>
    <xf numFmtId="3" fontId="138" fillId="0" borderId="0" xfId="0" applyNumberFormat="1" applyFont="1"/>
    <xf numFmtId="3" fontId="125" fillId="0" borderId="0" xfId="0" applyNumberFormat="1" applyFont="1" applyAlignment="1">
      <alignment horizontal="center"/>
    </xf>
    <xf numFmtId="3" fontId="6" fillId="0" borderId="0" xfId="0" applyNumberFormat="1" applyFont="1" applyAlignment="1">
      <alignment horizontal="center"/>
    </xf>
    <xf numFmtId="3" fontId="19" fillId="2" borderId="16" xfId="95" applyNumberFormat="1" applyFont="1" applyFill="1" applyBorder="1" applyAlignment="1">
      <alignment horizontal="left"/>
    </xf>
    <xf numFmtId="3" fontId="19" fillId="2" borderId="0" xfId="95" applyNumberFormat="1" applyFont="1" applyFill="1" applyAlignment="1">
      <alignment horizontal="left"/>
    </xf>
    <xf numFmtId="3" fontId="1" fillId="0" borderId="3" xfId="95" applyNumberFormat="1" applyFont="1" applyBorder="1" applyAlignment="1">
      <alignment horizontal="left"/>
    </xf>
    <xf numFmtId="3" fontId="1" fillId="0" borderId="0" xfId="95" applyNumberFormat="1" applyFont="1" applyAlignment="1">
      <alignment horizontal="left"/>
    </xf>
    <xf numFmtId="3" fontId="1" fillId="2" borderId="0" xfId="95" applyNumberFormat="1" applyFont="1" applyFill="1" applyAlignment="1">
      <alignment horizontal="left"/>
    </xf>
    <xf numFmtId="0" fontId="1" fillId="2" borderId="0" xfId="95" applyFont="1" applyFill="1"/>
    <xf numFmtId="0" fontId="63" fillId="0" borderId="0" xfId="95" applyFont="1" applyAlignment="1">
      <alignment horizontal="right" wrapText="1"/>
    </xf>
    <xf numFmtId="3" fontId="27" fillId="0" borderId="20" xfId="95" applyNumberFormat="1" applyFont="1" applyBorder="1" applyAlignment="1">
      <alignment horizontal="right" wrapText="1"/>
    </xf>
    <xf numFmtId="0" fontId="27" fillId="0" borderId="20" xfId="95" applyFont="1" applyBorder="1" applyAlignment="1">
      <alignment horizontal="right" wrapText="1"/>
    </xf>
    <xf numFmtId="0" fontId="29" fillId="0" borderId="20" xfId="95" applyFont="1" applyBorder="1"/>
    <xf numFmtId="3" fontId="97" fillId="0" borderId="0" xfId="95" applyNumberFormat="1" applyFont="1"/>
    <xf numFmtId="166" fontId="89" fillId="0" borderId="0" xfId="0" applyNumberFormat="1" applyFont="1"/>
    <xf numFmtId="3" fontId="89" fillId="0" borderId="0" xfId="0" applyNumberFormat="1" applyFont="1"/>
    <xf numFmtId="3" fontId="140" fillId="0" borderId="0" xfId="100" applyNumberFormat="1" applyFont="1" applyBorder="1">
      <alignment horizontal="right" vertical="center"/>
    </xf>
    <xf numFmtId="166" fontId="6" fillId="0" borderId="0" xfId="5" applyNumberFormat="1" applyFont="1" applyAlignment="1" applyProtection="1">
      <alignment horizontal="right"/>
      <protection locked="0"/>
    </xf>
    <xf numFmtId="166" fontId="6" fillId="0" borderId="0" xfId="0" applyNumberFormat="1" applyFont="1" applyAlignment="1">
      <alignment wrapText="1"/>
    </xf>
    <xf numFmtId="0" fontId="27" fillId="0" borderId="20" xfId="95" applyFont="1" applyBorder="1" applyAlignment="1">
      <alignment horizontal="center"/>
    </xf>
    <xf numFmtId="3" fontId="6" fillId="0" borderId="0" xfId="5" applyNumberFormat="1" applyFont="1" applyAlignment="1" applyProtection="1">
      <alignment horizontal="center"/>
      <protection locked="0"/>
    </xf>
    <xf numFmtId="39" fontId="140" fillId="0" borderId="0" xfId="100" applyNumberFormat="1" applyFont="1" applyBorder="1">
      <alignment horizontal="right" vertical="center"/>
    </xf>
    <xf numFmtId="0" fontId="63" fillId="0" borderId="0" xfId="0" applyFont="1" applyAlignment="1">
      <alignment wrapText="1"/>
    </xf>
    <xf numFmtId="0" fontId="11" fillId="0" borderId="0" xfId="95" applyFont="1" applyAlignment="1">
      <alignment horizontal="right"/>
    </xf>
    <xf numFmtId="167" fontId="1" fillId="0" borderId="0" xfId="95" applyNumberFormat="1" applyFont="1"/>
    <xf numFmtId="167" fontId="11" fillId="0" borderId="0" xfId="95" applyNumberFormat="1" applyFont="1"/>
    <xf numFmtId="3" fontId="141" fillId="0" borderId="0" xfId="95" applyNumberFormat="1" applyFont="1" applyAlignment="1">
      <alignment horizontal="right" indent="1"/>
    </xf>
    <xf numFmtId="3" fontId="59" fillId="0" borderId="0" xfId="95" applyNumberFormat="1" applyFont="1"/>
    <xf numFmtId="3" fontId="11" fillId="0" borderId="0" xfId="95" applyNumberFormat="1" applyFont="1" applyAlignment="1">
      <alignment horizontal="right" indent="1"/>
    </xf>
    <xf numFmtId="0" fontId="59" fillId="0" borderId="0" xfId="95" applyFont="1" applyAlignment="1">
      <alignment horizontal="center" vertical="center"/>
    </xf>
    <xf numFmtId="0" fontId="42" fillId="0" borderId="0" xfId="95" applyFont="1" applyAlignment="1">
      <alignment horizontal="right"/>
    </xf>
    <xf numFmtId="9" fontId="42" fillId="0" borderId="0" xfId="89" applyFont="1" applyFill="1"/>
    <xf numFmtId="9" fontId="11" fillId="0" borderId="0" xfId="89" applyFont="1" applyFill="1"/>
    <xf numFmtId="1" fontId="0" fillId="0" borderId="0" xfId="0" applyNumberFormat="1"/>
    <xf numFmtId="3" fontId="11" fillId="0" borderId="0" xfId="95" applyNumberFormat="1" applyFont="1" applyAlignment="1">
      <alignment horizontal="right" vertical="center"/>
    </xf>
    <xf numFmtId="0" fontId="59" fillId="0" borderId="0" xfId="95" applyFont="1" applyAlignment="1">
      <alignment horizontal="right" vertical="center"/>
    </xf>
    <xf numFmtId="0" fontId="59" fillId="0" borderId="0" xfId="95" applyFont="1" applyAlignment="1">
      <alignment vertical="center"/>
    </xf>
    <xf numFmtId="167" fontId="9" fillId="0" borderId="23" xfId="95" applyNumberFormat="1" applyFont="1" applyBorder="1" applyAlignment="1">
      <alignment horizontal="right" vertical="center"/>
    </xf>
    <xf numFmtId="167" fontId="9" fillId="0" borderId="53" xfId="95" applyNumberFormat="1" applyFont="1" applyBorder="1" applyAlignment="1">
      <alignment horizontal="right" vertical="center"/>
    </xf>
    <xf numFmtId="167" fontId="0" fillId="0" borderId="0" xfId="0" applyNumberFormat="1"/>
    <xf numFmtId="0" fontId="1" fillId="0" borderId="0" xfId="95" applyFont="1" applyAlignment="1">
      <alignment horizontal="left" vertical="center"/>
    </xf>
    <xf numFmtId="0" fontId="1" fillId="0" borderId="0" xfId="95" applyFont="1" applyAlignment="1">
      <alignment horizontal="left" vertical="center" wrapText="1"/>
    </xf>
    <xf numFmtId="0" fontId="19" fillId="0" borderId="4" xfId="95" applyFont="1" applyBorder="1" applyAlignment="1">
      <alignment horizontal="left" vertical="center"/>
    </xf>
    <xf numFmtId="0" fontId="15" fillId="0" borderId="0" xfId="95" applyFont="1" applyAlignment="1">
      <alignment horizontal="right"/>
    </xf>
    <xf numFmtId="0" fontId="0" fillId="0" borderId="0" xfId="0" quotePrefix="1"/>
    <xf numFmtId="3" fontId="97" fillId="0" borderId="0" xfId="36" applyNumberFormat="1" applyFont="1" applyAlignment="1">
      <alignment horizontal="left"/>
    </xf>
    <xf numFmtId="3" fontId="142" fillId="0" borderId="0" xfId="36" applyNumberFormat="1" applyFont="1" applyAlignment="1">
      <alignment horizontal="right"/>
    </xf>
    <xf numFmtId="1" fontId="6" fillId="0" borderId="0" xfId="95" applyNumberFormat="1" applyFont="1" applyAlignment="1">
      <alignment horizontal="right" vertical="center"/>
    </xf>
    <xf numFmtId="0" fontId="6" fillId="0" borderId="0" xfId="95" applyFont="1" applyAlignment="1">
      <alignment horizontal="left" vertical="center" indent="1"/>
    </xf>
    <xf numFmtId="0" fontId="6" fillId="0" borderId="0" xfId="95" applyFont="1" applyAlignment="1">
      <alignment horizontal="right" indent="1"/>
    </xf>
    <xf numFmtId="0" fontId="6" fillId="0" borderId="0" xfId="95" applyFont="1" applyAlignment="1">
      <alignment horizontal="center" vertical="center"/>
    </xf>
    <xf numFmtId="1" fontId="9" fillId="2" borderId="0" xfId="95" applyNumberFormat="1" applyFont="1" applyFill="1"/>
    <xf numFmtId="0" fontId="9" fillId="2" borderId="0" xfId="95" applyFont="1" applyFill="1" applyAlignment="1">
      <alignment vertical="center"/>
    </xf>
    <xf numFmtId="3" fontId="9" fillId="2" borderId="0" xfId="95" applyNumberFormat="1" applyFont="1" applyFill="1"/>
    <xf numFmtId="0" fontId="6" fillId="0" borderId="3" xfId="95" applyFont="1" applyBorder="1" applyAlignment="1">
      <alignment vertical="center"/>
    </xf>
    <xf numFmtId="3" fontId="9" fillId="0" borderId="0" xfId="34" applyNumberFormat="1" applyFont="1" applyAlignment="1">
      <alignment horizontal="center"/>
    </xf>
    <xf numFmtId="3" fontId="9" fillId="0" borderId="0" xfId="34" applyNumberFormat="1" applyFont="1" applyAlignment="1">
      <alignment horizontal="left"/>
    </xf>
    <xf numFmtId="3" fontId="9" fillId="0" borderId="0" xfId="34" applyNumberFormat="1" applyFont="1"/>
    <xf numFmtId="0" fontId="6" fillId="0" borderId="0" xfId="34" applyFont="1"/>
    <xf numFmtId="0" fontId="9" fillId="0" borderId="0" xfId="34" applyFont="1"/>
    <xf numFmtId="0" fontId="143" fillId="0" borderId="0" xfId="0" applyFont="1"/>
    <xf numFmtId="0" fontId="143" fillId="0" borderId="0" xfId="0" applyFont="1" applyAlignment="1">
      <alignment horizontal="left"/>
    </xf>
    <xf numFmtId="0" fontId="144" fillId="0" borderId="0" xfId="0" applyFont="1"/>
    <xf numFmtId="0" fontId="13" fillId="3" borderId="0" xfId="13" applyFont="1" applyFill="1" applyAlignment="1">
      <alignment horizontal="left"/>
    </xf>
    <xf numFmtId="1" fontId="9" fillId="2" borderId="0" xfId="67" applyNumberFormat="1" applyFont="1" applyFill="1" applyAlignment="1">
      <alignment horizontal="right" indent="1"/>
    </xf>
    <xf numFmtId="1" fontId="9" fillId="2" borderId="0" xfId="67" applyNumberFormat="1" applyFont="1" applyFill="1" applyAlignment="1">
      <alignment horizontal="right" vertical="center" indent="1"/>
    </xf>
    <xf numFmtId="0" fontId="14" fillId="3" borderId="0" xfId="42" applyFont="1" applyFill="1" applyBorder="1"/>
    <xf numFmtId="0" fontId="14" fillId="3" borderId="0" xfId="42" applyFont="1" applyFill="1" applyBorder="1" applyAlignment="1">
      <alignment vertical="center"/>
    </xf>
    <xf numFmtId="0" fontId="8" fillId="3" borderId="55" xfId="42" applyFont="1" applyFill="1" applyBorder="1"/>
    <xf numFmtId="0" fontId="14" fillId="0" borderId="0" xfId="1" applyFont="1" applyBorder="1"/>
    <xf numFmtId="0" fontId="30" fillId="3" borderId="0" xfId="5" applyFont="1" applyFill="1" applyAlignment="1" applyProtection="1">
      <alignment horizontal="left"/>
      <protection locked="0"/>
    </xf>
    <xf numFmtId="9" fontId="6" fillId="0" borderId="33" xfId="91" applyFont="1" applyFill="1" applyBorder="1" applyAlignment="1" applyProtection="1">
      <alignment horizontal="right" vertical="center"/>
      <protection hidden="1"/>
    </xf>
    <xf numFmtId="9" fontId="6" fillId="0" borderId="32" xfId="91" applyFont="1" applyFill="1" applyBorder="1" applyAlignment="1" applyProtection="1">
      <alignment horizontal="right" vertical="center"/>
      <protection hidden="1"/>
    </xf>
    <xf numFmtId="0" fontId="9" fillId="0" borderId="70" xfId="90" applyFont="1" applyBorder="1" applyAlignment="1" applyProtection="1">
      <alignment horizontal="right" wrapText="1"/>
      <protection hidden="1"/>
    </xf>
    <xf numFmtId="0" fontId="9" fillId="0" borderId="69" xfId="90" applyFont="1" applyBorder="1" applyAlignment="1" applyProtection="1">
      <alignment horizontal="right" wrapText="1"/>
      <protection hidden="1"/>
    </xf>
    <xf numFmtId="2" fontId="9" fillId="0" borderId="34" xfId="90" applyNumberFormat="1" applyFont="1" applyBorder="1" applyAlignment="1" applyProtection="1">
      <alignment horizontal="right" wrapText="1"/>
      <protection hidden="1"/>
    </xf>
    <xf numFmtId="0" fontId="97" fillId="0" borderId="0" xfId="90" applyFont="1" applyAlignment="1" applyProtection="1">
      <alignment vertical="center"/>
      <protection hidden="1"/>
    </xf>
    <xf numFmtId="0" fontId="97" fillId="0" borderId="31" xfId="90" applyFont="1" applyBorder="1" applyAlignment="1" applyProtection="1">
      <alignment vertical="center"/>
      <protection hidden="1"/>
    </xf>
    <xf numFmtId="167" fontId="6" fillId="0" borderId="29" xfId="92" applyNumberFormat="1" applyFont="1" applyBorder="1" applyAlignment="1">
      <alignment vertical="center"/>
    </xf>
    <xf numFmtId="167" fontId="6" fillId="0" borderId="29" xfId="90" applyNumberFormat="1" applyFont="1" applyBorder="1" applyAlignment="1" applyProtection="1">
      <alignment horizontal="right" vertical="center"/>
      <protection locked="0"/>
    </xf>
    <xf numFmtId="167" fontId="6" fillId="0" borderId="29" xfId="90" applyNumberFormat="1" applyFont="1" applyBorder="1" applyAlignment="1" applyProtection="1">
      <alignment horizontal="right" vertical="center"/>
      <protection hidden="1"/>
    </xf>
    <xf numFmtId="167" fontId="6" fillId="0" borderId="32" xfId="90" applyNumberFormat="1" applyFont="1" applyBorder="1" applyAlignment="1" applyProtection="1">
      <alignment horizontal="right" vertical="center"/>
      <protection hidden="1"/>
    </xf>
    <xf numFmtId="167" fontId="6" fillId="0" borderId="73" xfId="92" applyNumberFormat="1" applyFont="1" applyBorder="1" applyAlignment="1">
      <alignment vertical="center"/>
    </xf>
    <xf numFmtId="167" fontId="6" fillId="0" borderId="73" xfId="90" applyNumberFormat="1" applyFont="1" applyBorder="1" applyAlignment="1" applyProtection="1">
      <alignment horizontal="right" vertical="center"/>
      <protection locked="0"/>
    </xf>
    <xf numFmtId="167" fontId="6" fillId="0" borderId="73" xfId="90" applyNumberFormat="1" applyFont="1" applyBorder="1" applyAlignment="1" applyProtection="1">
      <alignment horizontal="right" vertical="center"/>
      <protection hidden="1"/>
    </xf>
    <xf numFmtId="167" fontId="6" fillId="0" borderId="34" xfId="90" applyNumberFormat="1" applyFont="1" applyBorder="1" applyAlignment="1" applyProtection="1">
      <alignment horizontal="right" vertical="center"/>
      <protection hidden="1"/>
    </xf>
    <xf numFmtId="166" fontId="9" fillId="11" borderId="29" xfId="90" applyNumberFormat="1" applyFont="1" applyFill="1" applyBorder="1" applyAlignment="1" applyProtection="1">
      <alignment horizontal="right" vertical="center"/>
      <protection hidden="1"/>
    </xf>
    <xf numFmtId="166" fontId="9" fillId="11" borderId="32" xfId="90" applyNumberFormat="1" applyFont="1" applyFill="1" applyBorder="1" applyAlignment="1" applyProtection="1">
      <alignment horizontal="right" vertical="center"/>
      <protection hidden="1"/>
    </xf>
    <xf numFmtId="166" fontId="9" fillId="0" borderId="0" xfId="90" applyNumberFormat="1" applyFont="1" applyAlignment="1" applyProtection="1">
      <alignment horizontal="right" vertical="center"/>
      <protection hidden="1"/>
    </xf>
    <xf numFmtId="166" fontId="9" fillId="0" borderId="31" xfId="90" applyNumberFormat="1" applyFont="1" applyBorder="1" applyAlignment="1" applyProtection="1">
      <alignment horizontal="right" vertical="center"/>
      <protection hidden="1"/>
    </xf>
    <xf numFmtId="166" fontId="9" fillId="11" borderId="0" xfId="90" applyNumberFormat="1" applyFont="1" applyFill="1" applyAlignment="1" applyProtection="1">
      <alignment horizontal="right" vertical="center"/>
      <protection hidden="1"/>
    </xf>
    <xf numFmtId="166" fontId="9" fillId="11" borderId="31" xfId="90" applyNumberFormat="1" applyFont="1" applyFill="1" applyBorder="1" applyAlignment="1" applyProtection="1">
      <alignment horizontal="right" vertical="center"/>
      <protection hidden="1"/>
    </xf>
    <xf numFmtId="166" fontId="6" fillId="0" borderId="31" xfId="90" applyNumberFormat="1" applyFont="1" applyBorder="1" applyAlignment="1" applyProtection="1">
      <alignment horizontal="right" vertical="center"/>
      <protection hidden="1"/>
    </xf>
    <xf numFmtId="9" fontId="6" fillId="0" borderId="78" xfId="91" applyFont="1" applyFill="1" applyBorder="1" applyAlignment="1" applyProtection="1">
      <alignment horizontal="right" vertical="center"/>
      <protection hidden="1"/>
    </xf>
    <xf numFmtId="9" fontId="6" fillId="0" borderId="77" xfId="91" applyFont="1" applyFill="1" applyBorder="1" applyAlignment="1" applyProtection="1">
      <alignment horizontal="right" vertical="center"/>
      <protection hidden="1"/>
    </xf>
    <xf numFmtId="9" fontId="6" fillId="0" borderId="43" xfId="91" applyFont="1" applyFill="1" applyBorder="1" applyAlignment="1" applyProtection="1">
      <alignment horizontal="right" vertical="center"/>
      <protection hidden="1"/>
    </xf>
    <xf numFmtId="9" fontId="9" fillId="0" borderId="78" xfId="91" applyFont="1" applyFill="1" applyBorder="1" applyAlignment="1" applyProtection="1">
      <alignment horizontal="right" vertical="center"/>
      <protection hidden="1"/>
    </xf>
    <xf numFmtId="9" fontId="9" fillId="0" borderId="77" xfId="91" applyFont="1" applyFill="1" applyBorder="1" applyAlignment="1" applyProtection="1">
      <alignment horizontal="right" vertical="center"/>
      <protection hidden="1"/>
    </xf>
    <xf numFmtId="9" fontId="9" fillId="0" borderId="43" xfId="91" applyFont="1" applyFill="1" applyBorder="1" applyAlignment="1" applyProtection="1">
      <alignment horizontal="right" vertical="center"/>
      <protection hidden="1"/>
    </xf>
    <xf numFmtId="9" fontId="9" fillId="0" borderId="42" xfId="91" applyFont="1" applyFill="1" applyBorder="1" applyAlignment="1" applyProtection="1">
      <alignment horizontal="right" vertical="center"/>
      <protection hidden="1"/>
    </xf>
    <xf numFmtId="9" fontId="9" fillId="0" borderId="83" xfId="91" applyFont="1" applyFill="1" applyBorder="1" applyAlignment="1" applyProtection="1">
      <alignment horizontal="right" vertical="center"/>
      <protection hidden="1"/>
    </xf>
    <xf numFmtId="9" fontId="9" fillId="0" borderId="84" xfId="91" applyFont="1" applyFill="1" applyBorder="1" applyAlignment="1" applyProtection="1">
      <alignment horizontal="right" vertical="center"/>
      <protection hidden="1"/>
    </xf>
    <xf numFmtId="9" fontId="9" fillId="0" borderId="83" xfId="91" quotePrefix="1" applyFont="1" applyFill="1" applyBorder="1" applyAlignment="1" applyProtection="1">
      <alignment horizontal="right" vertical="center"/>
      <protection hidden="1"/>
    </xf>
    <xf numFmtId="9" fontId="9" fillId="0" borderId="82" xfId="91" applyFont="1" applyFill="1" applyBorder="1" applyAlignment="1" applyProtection="1">
      <alignment horizontal="right" vertical="center"/>
      <protection hidden="1"/>
    </xf>
    <xf numFmtId="9" fontId="9" fillId="0" borderId="29" xfId="91" applyFont="1" applyFill="1" applyBorder="1" applyAlignment="1" applyProtection="1">
      <alignment horizontal="right" vertical="center"/>
      <protection hidden="1"/>
    </xf>
    <xf numFmtId="9" fontId="9" fillId="0" borderId="29" xfId="91" quotePrefix="1" applyFont="1" applyFill="1" applyBorder="1" applyAlignment="1" applyProtection="1">
      <alignment horizontal="right" vertical="center"/>
      <protection hidden="1"/>
    </xf>
    <xf numFmtId="9" fontId="9" fillId="0" borderId="81" xfId="91" applyFont="1" applyFill="1" applyBorder="1" applyAlignment="1" applyProtection="1">
      <alignment horizontal="right" vertical="center"/>
      <protection hidden="1"/>
    </xf>
    <xf numFmtId="9" fontId="9" fillId="0" borderId="76" xfId="91" applyFont="1" applyFill="1" applyBorder="1" applyAlignment="1" applyProtection="1">
      <alignment horizontal="right" vertical="center"/>
      <protection hidden="1"/>
    </xf>
    <xf numFmtId="9" fontId="9" fillId="0" borderId="81" xfId="91" quotePrefix="1" applyFont="1" applyFill="1" applyBorder="1" applyAlignment="1" applyProtection="1">
      <alignment horizontal="right" vertical="center"/>
      <protection hidden="1"/>
    </xf>
    <xf numFmtId="9" fontId="9" fillId="0" borderId="34" xfId="91" quotePrefix="1" applyFont="1" applyFill="1" applyBorder="1" applyAlignment="1" applyProtection="1">
      <alignment horizontal="right" vertical="center"/>
      <protection hidden="1"/>
    </xf>
    <xf numFmtId="9" fontId="9" fillId="0" borderId="34" xfId="91" applyFont="1" applyFill="1" applyBorder="1" applyAlignment="1" applyProtection="1">
      <alignment horizontal="right" vertical="center"/>
      <protection hidden="1"/>
    </xf>
    <xf numFmtId="9" fontId="6" fillId="0" borderId="92" xfId="93" applyFont="1" applyFill="1" applyBorder="1" applyAlignment="1" applyProtection="1">
      <alignment horizontal="right" vertical="center"/>
      <protection hidden="1"/>
    </xf>
    <xf numFmtId="9" fontId="6" fillId="0" borderId="91" xfId="93" applyFont="1" applyFill="1" applyBorder="1" applyAlignment="1" applyProtection="1">
      <alignment horizontal="right" vertical="center"/>
      <protection hidden="1"/>
    </xf>
    <xf numFmtId="9" fontId="6" fillId="0" borderId="90" xfId="93" applyFont="1" applyFill="1" applyBorder="1" applyAlignment="1" applyProtection="1">
      <alignment horizontal="right" vertical="center"/>
      <protection hidden="1"/>
    </xf>
    <xf numFmtId="9" fontId="6" fillId="0" borderId="89" xfId="93" applyFont="1" applyFill="1" applyBorder="1" applyAlignment="1" applyProtection="1">
      <alignment horizontal="right" vertical="center"/>
      <protection hidden="1"/>
    </xf>
    <xf numFmtId="9" fontId="6" fillId="0" borderId="92" xfId="91" applyFont="1" applyFill="1" applyBorder="1" applyAlignment="1" applyProtection="1">
      <alignment horizontal="right" vertical="center"/>
      <protection hidden="1"/>
    </xf>
    <xf numFmtId="9" fontId="6" fillId="0" borderId="91" xfId="91" applyFont="1" applyFill="1" applyBorder="1" applyAlignment="1" applyProtection="1">
      <alignment horizontal="right" vertical="center"/>
      <protection hidden="1"/>
    </xf>
    <xf numFmtId="9" fontId="9" fillId="7" borderId="92" xfId="93" applyFont="1" applyFill="1" applyBorder="1" applyAlignment="1" applyProtection="1">
      <alignment horizontal="right" vertical="center"/>
      <protection hidden="1"/>
    </xf>
    <xf numFmtId="9" fontId="9" fillId="7" borderId="91" xfId="93" applyFont="1" applyFill="1" applyBorder="1" applyAlignment="1" applyProtection="1">
      <alignment horizontal="right" vertical="center"/>
      <protection hidden="1"/>
    </xf>
    <xf numFmtId="9" fontId="9" fillId="0" borderId="92" xfId="93" applyFont="1" applyFill="1" applyBorder="1" applyAlignment="1" applyProtection="1">
      <alignment horizontal="right" vertical="center"/>
      <protection hidden="1"/>
    </xf>
    <xf numFmtId="9" fontId="9" fillId="0" borderId="91" xfId="93" applyFont="1" applyFill="1" applyBorder="1" applyAlignment="1" applyProtection="1">
      <alignment horizontal="right" vertical="center"/>
      <protection hidden="1"/>
    </xf>
    <xf numFmtId="9" fontId="6" fillId="0" borderId="90" xfId="91" applyFont="1" applyFill="1" applyBorder="1" applyAlignment="1" applyProtection="1">
      <alignment horizontal="right" vertical="center"/>
      <protection hidden="1"/>
    </xf>
    <xf numFmtId="9" fontId="6" fillId="0" borderId="89" xfId="91" applyFont="1" applyFill="1" applyBorder="1" applyAlignment="1" applyProtection="1">
      <alignment horizontal="right" vertical="center"/>
      <protection hidden="1"/>
    </xf>
    <xf numFmtId="9" fontId="6" fillId="0" borderId="61" xfId="91" applyFont="1" applyFill="1" applyBorder="1" applyAlignment="1" applyProtection="1">
      <alignment horizontal="right" vertical="center"/>
      <protection hidden="1"/>
    </xf>
    <xf numFmtId="9" fontId="6" fillId="0" borderId="60" xfId="91" applyFont="1" applyFill="1" applyBorder="1" applyAlignment="1" applyProtection="1">
      <alignment horizontal="right" vertical="center"/>
      <protection hidden="1"/>
    </xf>
    <xf numFmtId="9" fontId="6" fillId="0" borderId="60" xfId="91" quotePrefix="1" applyFont="1" applyFill="1" applyBorder="1" applyAlignment="1" applyProtection="1">
      <alignment horizontal="right" vertical="center"/>
      <protection hidden="1"/>
    </xf>
    <xf numFmtId="166" fontId="6" fillId="0" borderId="32" xfId="90" applyNumberFormat="1" applyFont="1" applyBorder="1" applyAlignment="1" applyProtection="1">
      <alignment horizontal="right" vertical="center"/>
      <protection hidden="1"/>
    </xf>
    <xf numFmtId="9" fontId="6" fillId="0" borderId="33" xfId="93" applyFont="1" applyFill="1" applyBorder="1" applyAlignment="1" applyProtection="1">
      <alignment horizontal="right" vertical="center"/>
      <protection hidden="1"/>
    </xf>
    <xf numFmtId="1" fontId="6" fillId="0" borderId="54" xfId="92" applyNumberFormat="1" applyFont="1" applyBorder="1" applyAlignment="1">
      <alignment vertical="center"/>
    </xf>
    <xf numFmtId="167" fontId="6" fillId="0" borderId="0" xfId="92" applyNumberFormat="1" applyFont="1" applyAlignment="1">
      <alignment vertical="center"/>
    </xf>
    <xf numFmtId="167" fontId="6" fillId="0" borderId="0" xfId="90" applyNumberFormat="1" applyFont="1" applyAlignment="1" applyProtection="1">
      <alignment horizontal="right" vertical="center"/>
      <protection locked="0"/>
    </xf>
    <xf numFmtId="167" fontId="6" fillId="0" borderId="0" xfId="90" applyNumberFormat="1" applyFont="1" applyAlignment="1" applyProtection="1">
      <alignment horizontal="right" vertical="center"/>
      <protection hidden="1"/>
    </xf>
    <xf numFmtId="167" fontId="6" fillId="0" borderId="54" xfId="92" applyNumberFormat="1" applyFont="1" applyBorder="1" applyAlignment="1">
      <alignment vertical="center"/>
    </xf>
    <xf numFmtId="167" fontId="6" fillId="0" borderId="54" xfId="90" applyNumberFormat="1" applyFont="1" applyBorder="1" applyAlignment="1" applyProtection="1">
      <alignment horizontal="right" vertical="center"/>
      <protection locked="0"/>
    </xf>
    <xf numFmtId="167" fontId="6" fillId="0" borderId="54" xfId="90" applyNumberFormat="1" applyFont="1" applyBorder="1" applyAlignment="1" applyProtection="1">
      <alignment horizontal="right" vertical="center"/>
      <protection hidden="1"/>
    </xf>
    <xf numFmtId="167" fontId="9" fillId="12" borderId="29" xfId="90" applyNumberFormat="1" applyFont="1" applyFill="1" applyBorder="1" applyAlignment="1" applyProtection="1">
      <alignment horizontal="right" vertical="center"/>
      <protection hidden="1"/>
    </xf>
    <xf numFmtId="166" fontId="9" fillId="12" borderId="29" xfId="90" applyNumberFormat="1" applyFont="1" applyFill="1" applyBorder="1" applyAlignment="1" applyProtection="1">
      <alignment horizontal="right" vertical="center"/>
      <protection hidden="1"/>
    </xf>
    <xf numFmtId="1" fontId="6" fillId="0" borderId="29" xfId="92" applyNumberFormat="1" applyFont="1" applyBorder="1" applyAlignment="1">
      <alignment vertical="center"/>
    </xf>
    <xf numFmtId="3" fontId="6" fillId="0" borderId="0" xfId="92" applyNumberFormat="1" applyFont="1" applyAlignment="1">
      <alignment vertical="center"/>
    </xf>
    <xf numFmtId="3" fontId="6" fillId="0" borderId="54" xfId="92" applyNumberFormat="1" applyFont="1" applyBorder="1" applyAlignment="1">
      <alignment horizontal="right" vertical="center"/>
    </xf>
    <xf numFmtId="3" fontId="6" fillId="0" borderId="54" xfId="90" applyNumberFormat="1" applyFont="1" applyBorder="1" applyAlignment="1" applyProtection="1">
      <alignment horizontal="right" vertical="center"/>
      <protection locked="0"/>
    </xf>
    <xf numFmtId="3" fontId="6" fillId="0" borderId="54" xfId="90" applyNumberFormat="1" applyFont="1" applyBorder="1" applyAlignment="1" applyProtection="1">
      <alignment horizontal="right" vertical="center"/>
      <protection hidden="1"/>
    </xf>
    <xf numFmtId="3" fontId="9" fillId="12" borderId="29" xfId="90" applyNumberFormat="1" applyFont="1" applyFill="1" applyBorder="1" applyAlignment="1" applyProtection="1">
      <alignment horizontal="right" vertical="center"/>
      <protection hidden="1"/>
    </xf>
    <xf numFmtId="2" fontId="9" fillId="0" borderId="100" xfId="90" applyNumberFormat="1" applyFont="1" applyBorder="1" applyAlignment="1" applyProtection="1">
      <alignment horizontal="right" wrapText="1"/>
      <protection hidden="1"/>
    </xf>
    <xf numFmtId="9" fontId="6" fillId="0" borderId="99" xfId="91" applyFont="1" applyFill="1" applyBorder="1" applyAlignment="1" applyProtection="1">
      <alignment horizontal="right" vertical="center"/>
      <protection hidden="1"/>
    </xf>
    <xf numFmtId="9" fontId="6" fillId="0" borderId="98" xfId="91" applyFont="1" applyFill="1" applyBorder="1" applyAlignment="1" applyProtection="1">
      <alignment horizontal="right" vertical="center"/>
      <protection hidden="1"/>
    </xf>
    <xf numFmtId="9" fontId="9" fillId="7" borderId="99" xfId="93" applyFont="1" applyFill="1" applyBorder="1" applyAlignment="1" applyProtection="1">
      <alignment horizontal="right" vertical="center"/>
      <protection hidden="1"/>
    </xf>
    <xf numFmtId="9" fontId="9" fillId="7" borderId="98" xfId="93" applyFont="1" applyFill="1" applyBorder="1" applyAlignment="1" applyProtection="1">
      <alignment horizontal="right" vertical="center"/>
      <protection hidden="1"/>
    </xf>
    <xf numFmtId="9" fontId="9" fillId="0" borderId="99" xfId="93" applyFont="1" applyFill="1" applyBorder="1" applyAlignment="1" applyProtection="1">
      <alignment horizontal="right" vertical="center"/>
      <protection hidden="1"/>
    </xf>
    <xf numFmtId="9" fontId="9" fillId="0" borderId="98" xfId="93" applyFont="1" applyFill="1" applyBorder="1" applyAlignment="1" applyProtection="1">
      <alignment horizontal="right" vertical="center"/>
      <protection hidden="1"/>
    </xf>
    <xf numFmtId="9" fontId="6" fillId="0" borderId="97" xfId="91" applyFont="1" applyFill="1" applyBorder="1" applyAlignment="1" applyProtection="1">
      <alignment horizontal="right" vertical="center"/>
      <protection hidden="1"/>
    </xf>
    <xf numFmtId="9" fontId="6" fillId="0" borderId="96" xfId="91" applyFont="1" applyFill="1" applyBorder="1" applyAlignment="1" applyProtection="1">
      <alignment horizontal="right" vertical="center"/>
      <protection hidden="1"/>
    </xf>
    <xf numFmtId="9" fontId="6" fillId="0" borderId="97" xfId="93" applyFont="1" applyFill="1" applyBorder="1" applyAlignment="1" applyProtection="1">
      <alignment horizontal="right" vertical="center"/>
      <protection hidden="1"/>
    </xf>
    <xf numFmtId="9" fontId="6" fillId="0" borderId="109" xfId="91" applyFont="1" applyFill="1" applyBorder="1" applyAlignment="1" applyProtection="1">
      <alignment horizontal="right" vertical="center"/>
      <protection hidden="1"/>
    </xf>
    <xf numFmtId="9" fontId="6" fillId="0" borderId="108" xfId="91" applyFont="1" applyFill="1" applyBorder="1" applyAlignment="1" applyProtection="1">
      <alignment horizontal="right" vertical="center"/>
      <protection hidden="1"/>
    </xf>
    <xf numFmtId="9" fontId="6" fillId="0" borderId="108" xfId="91" quotePrefix="1" applyFont="1" applyFill="1" applyBorder="1" applyAlignment="1" applyProtection="1">
      <alignment horizontal="right" vertical="center"/>
      <protection hidden="1"/>
    </xf>
    <xf numFmtId="9" fontId="9" fillId="7" borderId="109" xfId="93" applyFont="1" applyFill="1" applyBorder="1" applyAlignment="1" applyProtection="1">
      <alignment horizontal="right" vertical="center"/>
      <protection hidden="1"/>
    </xf>
    <xf numFmtId="9" fontId="9" fillId="7" borderId="108" xfId="93" applyFont="1" applyFill="1" applyBorder="1" applyAlignment="1" applyProtection="1">
      <alignment horizontal="right" vertical="center"/>
      <protection hidden="1"/>
    </xf>
    <xf numFmtId="9" fontId="9" fillId="7" borderId="43" xfId="93" applyFont="1" applyFill="1" applyBorder="1" applyAlignment="1" applyProtection="1">
      <alignment horizontal="right" vertical="center"/>
      <protection hidden="1"/>
    </xf>
    <xf numFmtId="9" fontId="9" fillId="0" borderId="109" xfId="93" applyFont="1" applyFill="1" applyBorder="1" applyAlignment="1" applyProtection="1">
      <alignment horizontal="right" vertical="center"/>
      <protection hidden="1"/>
    </xf>
    <xf numFmtId="9" fontId="9" fillId="0" borderId="108" xfId="93" applyFont="1" applyFill="1" applyBorder="1" applyAlignment="1" applyProtection="1">
      <alignment horizontal="right" vertical="center"/>
      <protection hidden="1"/>
    </xf>
    <xf numFmtId="9" fontId="9" fillId="0" borderId="43" xfId="93" applyFont="1" applyFill="1" applyBorder="1" applyAlignment="1" applyProtection="1">
      <alignment horizontal="right" vertical="center"/>
      <protection hidden="1"/>
    </xf>
    <xf numFmtId="1" fontId="6" fillId="0" borderId="43" xfId="91" applyNumberFormat="1" applyFont="1" applyFill="1" applyBorder="1" applyAlignment="1" applyProtection="1">
      <alignment horizontal="right" vertical="center"/>
      <protection hidden="1"/>
    </xf>
    <xf numFmtId="1" fontId="6" fillId="0" borderId="108" xfId="91" applyNumberFormat="1" applyFont="1" applyFill="1" applyBorder="1" applyAlignment="1" applyProtection="1">
      <alignment horizontal="right" vertical="center"/>
      <protection hidden="1"/>
    </xf>
    <xf numFmtId="9" fontId="6" fillId="0" borderId="104" xfId="91" applyFont="1" applyFill="1" applyBorder="1" applyAlignment="1" applyProtection="1">
      <alignment horizontal="right" vertical="center"/>
      <protection hidden="1"/>
    </xf>
    <xf numFmtId="9" fontId="6" fillId="0" borderId="103" xfId="91" applyFont="1" applyFill="1" applyBorder="1" applyAlignment="1" applyProtection="1">
      <alignment horizontal="right" vertical="center"/>
      <protection hidden="1"/>
    </xf>
    <xf numFmtId="9" fontId="6" fillId="0" borderId="42" xfId="91" quotePrefix="1" applyFont="1" applyFill="1" applyBorder="1" applyAlignment="1" applyProtection="1">
      <alignment horizontal="right" vertical="center"/>
      <protection hidden="1"/>
    </xf>
    <xf numFmtId="9" fontId="6" fillId="0" borderId="103" xfId="91" quotePrefix="1" applyFont="1" applyFill="1" applyBorder="1" applyAlignment="1" applyProtection="1">
      <alignment horizontal="right" vertical="center"/>
      <protection hidden="1"/>
    </xf>
    <xf numFmtId="167" fontId="6" fillId="0" borderId="29" xfId="92" applyNumberFormat="1" applyFont="1" applyBorder="1" applyAlignment="1">
      <alignment horizontal="right" vertical="center"/>
    </xf>
    <xf numFmtId="167" fontId="6" fillId="0" borderId="32" xfId="92" applyNumberFormat="1" applyFont="1" applyBorder="1" applyAlignment="1">
      <alignment horizontal="right" vertical="center"/>
    </xf>
    <xf numFmtId="167" fontId="6" fillId="0" borderId="0" xfId="92" applyNumberFormat="1" applyFont="1" applyAlignment="1">
      <alignment horizontal="right" vertical="center"/>
    </xf>
    <xf numFmtId="167" fontId="6" fillId="0" borderId="31" xfId="90" applyNumberFormat="1" applyFont="1" applyBorder="1" applyAlignment="1" applyProtection="1">
      <alignment horizontal="right" vertical="center"/>
      <protection hidden="1"/>
    </xf>
    <xf numFmtId="9" fontId="6" fillId="0" borderId="120" xfId="91" applyFont="1" applyFill="1" applyBorder="1" applyAlignment="1" applyProtection="1">
      <alignment horizontal="right" vertical="center"/>
      <protection hidden="1"/>
    </xf>
    <xf numFmtId="9" fontId="6" fillId="0" borderId="119" xfId="91" applyFont="1" applyFill="1" applyBorder="1" applyAlignment="1" applyProtection="1">
      <alignment horizontal="right" vertical="center"/>
      <protection hidden="1"/>
    </xf>
    <xf numFmtId="9" fontId="9" fillId="7" borderId="120" xfId="93" applyFont="1" applyFill="1" applyBorder="1" applyAlignment="1" applyProtection="1">
      <alignment horizontal="right" vertical="center"/>
      <protection hidden="1"/>
    </xf>
    <xf numFmtId="9" fontId="9" fillId="7" borderId="119" xfId="93" applyFont="1" applyFill="1" applyBorder="1" applyAlignment="1" applyProtection="1">
      <alignment horizontal="right" vertical="center"/>
      <protection hidden="1"/>
    </xf>
    <xf numFmtId="9" fontId="9" fillId="0" borderId="120" xfId="93" applyFont="1" applyFill="1" applyBorder="1" applyAlignment="1" applyProtection="1">
      <alignment horizontal="right" vertical="center"/>
      <protection hidden="1"/>
    </xf>
    <xf numFmtId="9" fontId="9" fillId="0" borderId="119" xfId="93" applyFont="1" applyFill="1" applyBorder="1" applyAlignment="1" applyProtection="1">
      <alignment horizontal="right" vertical="center"/>
      <protection hidden="1"/>
    </xf>
    <xf numFmtId="9" fontId="6" fillId="0" borderId="118" xfId="91" applyFont="1" applyFill="1" applyBorder="1" applyAlignment="1" applyProtection="1">
      <alignment horizontal="right" vertical="center"/>
      <protection hidden="1"/>
    </xf>
    <xf numFmtId="9" fontId="6" fillId="0" borderId="117" xfId="91" applyFont="1" applyFill="1" applyBorder="1" applyAlignment="1" applyProtection="1">
      <alignment horizontal="right" vertical="center"/>
      <protection hidden="1"/>
    </xf>
    <xf numFmtId="167" fontId="6" fillId="0" borderId="31" xfId="92" applyNumberFormat="1" applyFont="1" applyBorder="1" applyAlignment="1">
      <alignment vertical="center"/>
    </xf>
    <xf numFmtId="166" fontId="6" fillId="0" borderId="0" xfId="90" applyNumberFormat="1" applyFont="1" applyBorder="1" applyAlignment="1" applyProtection="1">
      <alignment horizontal="right" vertical="center"/>
      <protection hidden="1"/>
    </xf>
    <xf numFmtId="166" fontId="9" fillId="7" borderId="152" xfId="90" applyNumberFormat="1" applyFont="1" applyFill="1" applyBorder="1" applyAlignment="1" applyProtection="1">
      <alignment horizontal="right"/>
      <protection hidden="1"/>
    </xf>
    <xf numFmtId="166" fontId="9" fillId="7" borderId="0" xfId="90" applyNumberFormat="1" applyFont="1" applyFill="1" applyBorder="1" applyAlignment="1" applyProtection="1">
      <alignment horizontal="right"/>
      <protection hidden="1"/>
    </xf>
    <xf numFmtId="166" fontId="6" fillId="0" borderId="0" xfId="90" applyNumberFormat="1" applyFont="1" applyFill="1" applyBorder="1" applyAlignment="1" applyProtection="1">
      <alignment horizontal="right"/>
      <protection hidden="1"/>
    </xf>
    <xf numFmtId="166" fontId="6" fillId="0" borderId="0" xfId="90" applyNumberFormat="1" applyFont="1" applyFill="1" applyBorder="1" applyAlignment="1" applyProtection="1">
      <alignment horizontal="right" vertical="center" wrapText="1"/>
      <protection hidden="1"/>
    </xf>
    <xf numFmtId="166" fontId="6" fillId="0" borderId="0" xfId="90" applyNumberFormat="1" applyFont="1" applyFill="1" applyAlignment="1" applyProtection="1">
      <alignment horizontal="right" vertical="center" wrapText="1"/>
      <protection hidden="1"/>
    </xf>
    <xf numFmtId="166" fontId="6" fillId="0" borderId="0" xfId="92" applyNumberFormat="1" applyFont="1" applyFill="1" applyAlignment="1">
      <alignment horizontal="right" vertical="top"/>
    </xf>
    <xf numFmtId="9" fontId="14" fillId="0" borderId="0" xfId="3" applyFont="1" applyFill="1" applyBorder="1" applyAlignment="1">
      <alignment vertical="center"/>
    </xf>
    <xf numFmtId="170" fontId="19" fillId="0" borderId="0" xfId="50" applyNumberFormat="1" applyFont="1" applyFill="1" applyBorder="1" applyAlignment="1">
      <alignment horizontal="right" vertical="center"/>
    </xf>
    <xf numFmtId="170" fontId="1" fillId="0" borderId="0" xfId="50" applyNumberFormat="1" applyFont="1" applyFill="1" applyBorder="1" applyAlignment="1">
      <alignment horizontal="center" vertical="center"/>
    </xf>
    <xf numFmtId="173" fontId="1" fillId="0" borderId="0" xfId="50" applyNumberFormat="1" applyFont="1" applyFill="1" applyBorder="1" applyAlignment="1">
      <alignment horizontal="right" vertical="center" indent="1"/>
    </xf>
    <xf numFmtId="167" fontId="1" fillId="0" borderId="0" xfId="50" applyNumberFormat="1" applyFont="1" applyFill="1" applyBorder="1" applyAlignment="1">
      <alignment horizontal="center" vertical="center"/>
    </xf>
    <xf numFmtId="9" fontId="58" fillId="0" borderId="0" xfId="3" applyFont="1" applyFill="1" applyBorder="1"/>
    <xf numFmtId="9" fontId="20" fillId="0" borderId="0" xfId="3" applyFont="1" applyFill="1" applyBorder="1" applyAlignment="1">
      <alignment horizontal="center" vertical="center" wrapText="1" readingOrder="1"/>
    </xf>
    <xf numFmtId="9" fontId="20" fillId="0" borderId="0" xfId="3" applyFont="1" applyFill="1" applyBorder="1" applyAlignment="1">
      <alignment vertical="center" readingOrder="1"/>
    </xf>
    <xf numFmtId="0" fontId="47" fillId="0" borderId="0" xfId="90" applyFont="1" applyAlignment="1" applyProtection="1">
      <alignment vertical="center"/>
      <protection hidden="1"/>
    </xf>
    <xf numFmtId="0" fontId="34" fillId="3" borderId="28" xfId="90" applyFont="1" applyFill="1" applyBorder="1" applyAlignment="1">
      <alignment vertical="center"/>
    </xf>
    <xf numFmtId="0" fontId="34" fillId="3" borderId="7" xfId="90" applyFont="1" applyFill="1" applyBorder="1" applyAlignment="1">
      <alignment vertical="center"/>
    </xf>
    <xf numFmtId="0" fontId="1" fillId="0" borderId="0" xfId="0" applyFont="1" applyAlignment="1">
      <alignment vertical="center"/>
    </xf>
    <xf numFmtId="3" fontId="6" fillId="0" borderId="0" xfId="5" applyNumberFormat="1" applyFont="1" applyFill="1" applyAlignment="1" applyProtection="1">
      <alignment horizontal="right"/>
      <protection locked="0"/>
    </xf>
    <xf numFmtId="3" fontId="9" fillId="0" borderId="0" xfId="5" applyNumberFormat="1" applyFont="1" applyFill="1" applyAlignment="1" applyProtection="1">
      <alignment horizontal="right"/>
      <protection locked="0"/>
    </xf>
    <xf numFmtId="3" fontId="9" fillId="2" borderId="0" xfId="95" applyNumberFormat="1" applyFont="1" applyFill="1" applyBorder="1" applyAlignment="1">
      <alignment horizontal="right"/>
    </xf>
    <xf numFmtId="0" fontId="47" fillId="3" borderId="0" xfId="13" applyFont="1" applyFill="1" applyAlignment="1"/>
    <xf numFmtId="0" fontId="36" fillId="0" borderId="0" xfId="4" applyFont="1"/>
    <xf numFmtId="0" fontId="19" fillId="0" borderId="0" xfId="4" applyFont="1" applyAlignment="1">
      <alignment horizontal="left" vertical="top" wrapText="1"/>
    </xf>
    <xf numFmtId="0" fontId="1" fillId="0" borderId="0" xfId="4" applyFont="1" applyAlignment="1">
      <alignment horizontal="left" vertical="center" wrapText="1"/>
    </xf>
    <xf numFmtId="0" fontId="34" fillId="0" borderId="0" xfId="4" applyFont="1" applyAlignment="1">
      <alignment horizontal="left" vertical="center" wrapText="1"/>
    </xf>
    <xf numFmtId="0" fontId="27" fillId="3" borderId="15" xfId="97" applyFont="1" applyFill="1" applyBorder="1" applyAlignment="1">
      <alignment horizontal="center"/>
    </xf>
    <xf numFmtId="0" fontId="27" fillId="3" borderId="14" xfId="97" applyFont="1" applyFill="1" applyBorder="1" applyAlignment="1">
      <alignment horizontal="center"/>
    </xf>
    <xf numFmtId="0" fontId="114" fillId="3" borderId="23" xfId="90" applyFont="1" applyFill="1" applyBorder="1" applyAlignment="1">
      <alignment horizontal="left" wrapText="1"/>
    </xf>
    <xf numFmtId="0" fontId="98" fillId="3" borderId="23" xfId="90" applyFont="1" applyFill="1" applyBorder="1" applyAlignment="1">
      <alignment horizontal="left" wrapText="1"/>
    </xf>
    <xf numFmtId="0" fontId="98" fillId="3" borderId="0" xfId="90" applyFont="1" applyFill="1" applyAlignment="1">
      <alignment horizontal="left" wrapText="1"/>
    </xf>
    <xf numFmtId="0" fontId="98" fillId="3" borderId="0" xfId="97" applyFont="1" applyFill="1" applyAlignment="1">
      <alignment horizontal="left" wrapText="1"/>
    </xf>
    <xf numFmtId="0" fontId="27" fillId="3" borderId="0" xfId="97" applyFont="1" applyFill="1" applyAlignment="1">
      <alignment horizontal="center" vertical="center"/>
    </xf>
    <xf numFmtId="0" fontId="27" fillId="3" borderId="10" xfId="97" applyFont="1" applyFill="1" applyBorder="1" applyAlignment="1">
      <alignment horizontal="center" vertical="center"/>
    </xf>
    <xf numFmtId="0" fontId="27" fillId="3" borderId="57" xfId="97" applyFont="1" applyFill="1" applyBorder="1" applyAlignment="1">
      <alignment horizontal="center" wrapText="1"/>
    </xf>
    <xf numFmtId="0" fontId="30" fillId="3" borderId="55" xfId="97" applyFont="1" applyFill="1" applyBorder="1" applyAlignment="1">
      <alignment horizontal="center" wrapText="1"/>
    </xf>
    <xf numFmtId="0" fontId="30" fillId="3" borderId="56" xfId="97" applyFont="1" applyFill="1" applyBorder="1" applyAlignment="1">
      <alignment horizontal="center" wrapText="1"/>
    </xf>
    <xf numFmtId="0" fontId="27" fillId="3" borderId="57" xfId="97" applyFont="1" applyFill="1" applyBorder="1" applyAlignment="1">
      <alignment horizontal="center"/>
    </xf>
    <xf numFmtId="0" fontId="30" fillId="3" borderId="55" xfId="97" applyFont="1" applyFill="1" applyBorder="1" applyAlignment="1">
      <alignment horizontal="center"/>
    </xf>
    <xf numFmtId="0" fontId="30" fillId="3" borderId="56" xfId="97" applyFont="1" applyFill="1" applyBorder="1" applyAlignment="1">
      <alignment horizontal="center"/>
    </xf>
    <xf numFmtId="0" fontId="98" fillId="3" borderId="0" xfId="97" applyFont="1" applyFill="1" applyAlignment="1">
      <alignment horizontal="left" vertical="top" wrapText="1"/>
    </xf>
    <xf numFmtId="0" fontId="124" fillId="9" borderId="10" xfId="97" applyFont="1" applyFill="1" applyBorder="1" applyAlignment="1">
      <alignment horizontal="center" vertical="center"/>
    </xf>
    <xf numFmtId="0" fontId="27" fillId="3" borderId="11" xfId="97" applyFont="1" applyFill="1" applyBorder="1" applyAlignment="1">
      <alignment horizontal="center" wrapText="1"/>
    </xf>
    <xf numFmtId="0" fontId="30" fillId="3" borderId="10" xfId="97" applyFont="1" applyFill="1" applyBorder="1" applyAlignment="1">
      <alignment horizontal="center" wrapText="1"/>
    </xf>
    <xf numFmtId="0" fontId="30" fillId="3" borderId="12" xfId="97" applyFont="1" applyFill="1" applyBorder="1" applyAlignment="1">
      <alignment horizontal="center" wrapText="1"/>
    </xf>
    <xf numFmtId="0" fontId="27" fillId="3" borderId="11" xfId="97" applyFont="1" applyFill="1" applyBorder="1" applyAlignment="1">
      <alignment horizontal="center"/>
    </xf>
    <xf numFmtId="0" fontId="30" fillId="3" borderId="10" xfId="97" applyFont="1" applyFill="1" applyBorder="1" applyAlignment="1">
      <alignment horizontal="center"/>
    </xf>
    <xf numFmtId="0" fontId="30" fillId="3" borderId="12" xfId="97" applyFont="1" applyFill="1" applyBorder="1" applyAlignment="1">
      <alignment horizontal="center"/>
    </xf>
    <xf numFmtId="0" fontId="71" fillId="3" borderId="23" xfId="12" applyFont="1" applyFill="1" applyBorder="1" applyAlignment="1">
      <alignment horizontal="left" vertical="center"/>
    </xf>
    <xf numFmtId="0" fontId="30" fillId="3" borderId="23" xfId="12" quotePrefix="1" applyFont="1" applyFill="1" applyBorder="1" applyAlignment="1">
      <alignment horizontal="left" vertical="center"/>
    </xf>
    <xf numFmtId="0" fontId="108" fillId="0" borderId="23" xfId="0" applyFont="1" applyBorder="1" applyAlignment="1">
      <alignment vertical="center"/>
    </xf>
    <xf numFmtId="0" fontId="0" fillId="0" borderId="23" xfId="0" applyBorder="1" applyAlignment="1">
      <alignment vertical="center"/>
    </xf>
    <xf numFmtId="0" fontId="30" fillId="3" borderId="0" xfId="12" quotePrefix="1" applyFont="1" applyFill="1" applyAlignment="1">
      <alignment horizontal="left" vertical="center" wrapText="1"/>
    </xf>
    <xf numFmtId="0" fontId="108" fillId="0" borderId="0" xfId="0" applyFont="1" applyAlignment="1">
      <alignment wrapText="1"/>
    </xf>
    <xf numFmtId="0" fontId="0" fillId="0" borderId="0" xfId="0" applyAlignment="1">
      <alignment wrapText="1"/>
    </xf>
    <xf numFmtId="0" fontId="30" fillId="3" borderId="0" xfId="12" quotePrefix="1" applyFont="1" applyFill="1" applyAlignment="1">
      <alignment horizontal="left" vertical="center"/>
    </xf>
    <xf numFmtId="3" fontId="98" fillId="0" borderId="0" xfId="90" applyNumberFormat="1" applyFont="1" applyAlignment="1" applyProtection="1">
      <alignment horizontal="left" vertical="center"/>
      <protection hidden="1"/>
    </xf>
    <xf numFmtId="3" fontId="98" fillId="0" borderId="29" xfId="90" applyNumberFormat="1" applyFont="1" applyBorder="1" applyAlignment="1" applyProtection="1">
      <alignment horizontal="left" vertical="center"/>
      <protection hidden="1"/>
    </xf>
    <xf numFmtId="0" fontId="97" fillId="0" borderId="0" xfId="90" applyFont="1" applyAlignment="1" applyProtection="1">
      <alignment horizontal="left"/>
      <protection hidden="1"/>
    </xf>
    <xf numFmtId="0" fontId="97" fillId="0" borderId="26" xfId="90" applyFont="1" applyBorder="1" applyAlignment="1" applyProtection="1">
      <alignment horizontal="left"/>
      <protection hidden="1"/>
    </xf>
    <xf numFmtId="0" fontId="97" fillId="0" borderId="75" xfId="90" applyFont="1" applyBorder="1" applyAlignment="1" applyProtection="1">
      <alignment horizontal="left"/>
      <protection hidden="1"/>
    </xf>
    <xf numFmtId="0" fontId="97" fillId="0" borderId="74" xfId="90" applyFont="1" applyBorder="1" applyAlignment="1" applyProtection="1">
      <alignment horizontal="left"/>
      <protection hidden="1"/>
    </xf>
    <xf numFmtId="0" fontId="9" fillId="0" borderId="72" xfId="90" applyFont="1" applyBorder="1" applyAlignment="1" applyProtection="1">
      <alignment horizontal="center" vertical="center" wrapText="1"/>
      <protection hidden="1"/>
    </xf>
    <xf numFmtId="0" fontId="9" fillId="0" borderId="71" xfId="90" applyFont="1" applyBorder="1" applyAlignment="1" applyProtection="1">
      <alignment horizontal="center" vertical="center" wrapText="1"/>
      <protection hidden="1"/>
    </xf>
    <xf numFmtId="0" fontId="97" fillId="0" borderId="75" xfId="90" applyFont="1" applyBorder="1" applyAlignment="1" applyProtection="1">
      <alignment horizontal="right"/>
      <protection hidden="1"/>
    </xf>
    <xf numFmtId="0" fontId="97" fillId="0" borderId="74" xfId="90" applyFont="1" applyBorder="1" applyAlignment="1" applyProtection="1">
      <alignment horizontal="right"/>
      <protection hidden="1"/>
    </xf>
    <xf numFmtId="0" fontId="9" fillId="0" borderId="0" xfId="90" applyFont="1" applyAlignment="1" applyProtection="1">
      <alignment horizontal="center" vertical="center" wrapText="1"/>
      <protection hidden="1"/>
    </xf>
    <xf numFmtId="0" fontId="97" fillId="0" borderId="31" xfId="90" applyFont="1" applyBorder="1" applyAlignment="1" applyProtection="1">
      <alignment horizontal="left"/>
      <protection hidden="1"/>
    </xf>
    <xf numFmtId="0" fontId="9" fillId="0" borderId="43" xfId="90" applyFont="1" applyBorder="1" applyAlignment="1" applyProtection="1">
      <alignment horizontal="center" vertical="center" wrapText="1"/>
      <protection hidden="1"/>
    </xf>
    <xf numFmtId="0" fontId="9" fillId="0" borderId="77" xfId="90" applyFont="1" applyBorder="1" applyAlignment="1" applyProtection="1">
      <alignment horizontal="center" vertical="center" wrapText="1"/>
      <protection hidden="1"/>
    </xf>
    <xf numFmtId="0" fontId="97" fillId="0" borderId="88" xfId="90" applyFont="1" applyBorder="1" applyAlignment="1" applyProtection="1">
      <alignment horizontal="left"/>
      <protection hidden="1"/>
    </xf>
    <xf numFmtId="0" fontId="97" fillId="0" borderId="87" xfId="90" applyFont="1" applyBorder="1" applyAlignment="1" applyProtection="1">
      <alignment horizontal="left"/>
      <protection hidden="1"/>
    </xf>
    <xf numFmtId="0" fontId="97" fillId="0" borderId="33" xfId="90" applyFont="1" applyBorder="1" applyAlignment="1" applyProtection="1">
      <alignment horizontal="left"/>
      <protection hidden="1"/>
    </xf>
    <xf numFmtId="0" fontId="97" fillId="0" borderId="95" xfId="90" applyFont="1" applyBorder="1" applyAlignment="1" applyProtection="1">
      <alignment horizontal="left"/>
      <protection hidden="1"/>
    </xf>
    <xf numFmtId="0" fontId="97" fillId="0" borderId="94" xfId="90" applyFont="1" applyBorder="1" applyAlignment="1" applyProtection="1">
      <alignment horizontal="left"/>
      <protection hidden="1"/>
    </xf>
    <xf numFmtId="0" fontId="9" fillId="0" borderId="92" xfId="90" applyFont="1" applyBorder="1" applyAlignment="1" applyProtection="1">
      <alignment horizontal="center" vertical="center" wrapText="1"/>
      <protection hidden="1"/>
    </xf>
    <xf numFmtId="0" fontId="9" fillId="0" borderId="91" xfId="90" applyFont="1" applyBorder="1" applyAlignment="1" applyProtection="1">
      <alignment horizontal="center" vertical="center" wrapText="1"/>
      <protection hidden="1"/>
    </xf>
    <xf numFmtId="0" fontId="9" fillId="0" borderId="60" xfId="90" applyFont="1" applyBorder="1" applyAlignment="1" applyProtection="1">
      <alignment horizontal="center" vertical="center" wrapText="1"/>
      <protection hidden="1"/>
    </xf>
    <xf numFmtId="0" fontId="97" fillId="0" borderId="64" xfId="90" applyFont="1" applyBorder="1" applyAlignment="1" applyProtection="1">
      <alignment horizontal="left"/>
      <protection hidden="1"/>
    </xf>
    <xf numFmtId="0" fontId="97" fillId="0" borderId="63" xfId="90" applyFont="1" applyBorder="1" applyAlignment="1" applyProtection="1">
      <alignment horizontal="left"/>
      <protection hidden="1"/>
    </xf>
    <xf numFmtId="0" fontId="104" fillId="0" borderId="0" xfId="90" applyFont="1" applyAlignment="1" applyProtection="1">
      <alignment horizontal="left"/>
      <protection hidden="1"/>
    </xf>
    <xf numFmtId="0" fontId="97" fillId="0" borderId="102" xfId="90" applyFont="1" applyBorder="1" applyAlignment="1" applyProtection="1">
      <alignment horizontal="left"/>
      <protection hidden="1"/>
    </xf>
    <xf numFmtId="0" fontId="97" fillId="0" borderId="101" xfId="90" applyFont="1" applyBorder="1" applyAlignment="1" applyProtection="1">
      <alignment horizontal="left"/>
      <protection hidden="1"/>
    </xf>
    <xf numFmtId="0" fontId="97" fillId="0" borderId="107" xfId="90" applyFont="1" applyBorder="1" applyAlignment="1" applyProtection="1">
      <alignment horizontal="left"/>
      <protection hidden="1"/>
    </xf>
    <xf numFmtId="0" fontId="97" fillId="0" borderId="106" xfId="90" applyFont="1" applyBorder="1" applyAlignment="1" applyProtection="1">
      <alignment horizontal="left"/>
      <protection hidden="1"/>
    </xf>
    <xf numFmtId="0" fontId="9" fillId="0" borderId="108" xfId="90" applyFont="1" applyBorder="1" applyAlignment="1" applyProtection="1">
      <alignment horizontal="center" vertical="center" wrapText="1"/>
      <protection hidden="1"/>
    </xf>
    <xf numFmtId="0" fontId="97" fillId="0" borderId="116" xfId="90" applyFont="1" applyBorder="1" applyAlignment="1" applyProtection="1">
      <alignment horizontal="left"/>
      <protection hidden="1"/>
    </xf>
    <xf numFmtId="0" fontId="97" fillId="0" borderId="115" xfId="90" applyFont="1" applyBorder="1" applyAlignment="1" applyProtection="1">
      <alignment horizontal="left"/>
      <protection hidden="1"/>
    </xf>
    <xf numFmtId="0" fontId="97" fillId="0" borderId="123" xfId="90" applyFont="1" applyBorder="1" applyAlignment="1" applyProtection="1">
      <alignment horizontal="left"/>
      <protection hidden="1"/>
    </xf>
    <xf numFmtId="0" fontId="97" fillId="0" borderId="122" xfId="90" applyFont="1" applyBorder="1" applyAlignment="1" applyProtection="1">
      <alignment horizontal="left"/>
      <protection hidden="1"/>
    </xf>
    <xf numFmtId="0" fontId="97" fillId="0" borderId="130" xfId="90" applyFont="1" applyBorder="1" applyAlignment="1" applyProtection="1">
      <alignment horizontal="left"/>
      <protection hidden="1"/>
    </xf>
    <xf numFmtId="0" fontId="97" fillId="0" borderId="129" xfId="90" applyFont="1" applyBorder="1" applyAlignment="1" applyProtection="1">
      <alignment horizontal="left"/>
      <protection hidden="1"/>
    </xf>
    <xf numFmtId="3" fontId="61" fillId="0" borderId="0" xfId="90" applyNumberFormat="1" applyFont="1" applyAlignment="1" applyProtection="1">
      <alignment horizontal="left" vertical="center" wrapText="1"/>
      <protection hidden="1"/>
    </xf>
    <xf numFmtId="0" fontId="61" fillId="0" borderId="0" xfId="90" applyFont="1" applyAlignment="1" applyProtection="1">
      <alignment horizontal="left" vertical="center" wrapText="1"/>
      <protection hidden="1"/>
    </xf>
    <xf numFmtId="0" fontId="9" fillId="0" borderId="131" xfId="90" applyFont="1" applyBorder="1" applyAlignment="1" applyProtection="1">
      <alignment horizontal="center" wrapText="1"/>
      <protection hidden="1"/>
    </xf>
    <xf numFmtId="0" fontId="97" fillId="0" borderId="38" xfId="90" applyFont="1" applyBorder="1" applyAlignment="1" applyProtection="1">
      <alignment horizontal="left"/>
      <protection hidden="1"/>
    </xf>
    <xf numFmtId="0" fontId="9" fillId="0" borderId="46" xfId="72" applyFont="1" applyBorder="1" applyAlignment="1">
      <alignment horizontal="left" vertical="center" wrapText="1" readingOrder="1"/>
    </xf>
    <xf numFmtId="0" fontId="9" fillId="0" borderId="45" xfId="72" applyFont="1" applyBorder="1" applyAlignment="1">
      <alignment horizontal="left" vertical="center" wrapText="1" readingOrder="1"/>
    </xf>
    <xf numFmtId="0" fontId="6" fillId="0" borderId="0" xfId="72" applyFont="1" applyAlignment="1" applyProtection="1">
      <alignment horizontal="left"/>
      <protection hidden="1"/>
    </xf>
    <xf numFmtId="0" fontId="97" fillId="0" borderId="149" xfId="90" applyFont="1" applyBorder="1" applyAlignment="1" applyProtection="1">
      <alignment horizontal="left"/>
      <protection hidden="1"/>
    </xf>
    <xf numFmtId="0" fontId="97" fillId="0" borderId="148" xfId="90" applyFont="1" applyBorder="1" applyAlignment="1" applyProtection="1">
      <alignment horizontal="left"/>
      <protection hidden="1"/>
    </xf>
    <xf numFmtId="0" fontId="10" fillId="0" borderId="57" xfId="95" applyFont="1" applyBorder="1" applyAlignment="1">
      <alignment horizontal="center"/>
    </xf>
    <xf numFmtId="0" fontId="10" fillId="0" borderId="55" xfId="0" applyFont="1" applyBorder="1" applyAlignment="1">
      <alignment horizontal="center"/>
    </xf>
    <xf numFmtId="0" fontId="10" fillId="0" borderId="56" xfId="0" applyFont="1" applyBorder="1" applyAlignment="1">
      <alignment horizontal="center"/>
    </xf>
    <xf numFmtId="0" fontId="6" fillId="0" borderId="0" xfId="95" applyFont="1" applyAlignment="1">
      <alignment vertical="center" wrapText="1"/>
    </xf>
    <xf numFmtId="0" fontId="9" fillId="2" borderId="0" xfId="95" applyFont="1" applyFill="1" applyAlignment="1">
      <alignment vertical="center" wrapText="1"/>
    </xf>
    <xf numFmtId="0" fontId="9" fillId="0" borderId="0" xfId="34" applyFont="1" applyAlignment="1">
      <alignment horizontal="right" wrapText="1"/>
    </xf>
    <xf numFmtId="0" fontId="131" fillId="0" borderId="0" xfId="0" applyFont="1" applyAlignment="1">
      <alignment horizontal="right" wrapText="1"/>
    </xf>
    <xf numFmtId="0" fontId="1" fillId="0" borderId="0" xfId="34" applyFont="1" applyFill="1" applyAlignment="1">
      <alignment wrapText="1"/>
    </xf>
    <xf numFmtId="0" fontId="9" fillId="2" borderId="55" xfId="13" applyFont="1" applyFill="1" applyBorder="1" applyAlignment="1">
      <alignment horizontal="left" vertical="top"/>
    </xf>
    <xf numFmtId="16" fontId="105" fillId="3" borderId="23" xfId="13" quotePrefix="1" applyNumberFormat="1" applyFont="1" applyFill="1" applyBorder="1" applyAlignment="1">
      <alignment horizontal="center" vertical="center"/>
    </xf>
    <xf numFmtId="16" fontId="36" fillId="3" borderId="10" xfId="13" quotePrefix="1" applyNumberFormat="1" applyFont="1" applyFill="1" applyBorder="1" applyAlignment="1">
      <alignment horizontal="center" vertical="center"/>
    </xf>
    <xf numFmtId="0" fontId="6" fillId="3" borderId="23" xfId="13" applyFont="1" applyFill="1" applyBorder="1" applyAlignment="1">
      <alignment horizontal="left" vertical="center"/>
    </xf>
    <xf numFmtId="0" fontId="6" fillId="3" borderId="0" xfId="13" applyFont="1" applyFill="1" applyAlignment="1">
      <alignment horizontal="left" vertical="center"/>
    </xf>
    <xf numFmtId="0" fontId="9" fillId="2" borderId="0" xfId="13" applyFont="1" applyFill="1" applyAlignment="1">
      <alignment horizontal="left" vertical="center"/>
    </xf>
    <xf numFmtId="0" fontId="61" fillId="3" borderId="0" xfId="13" quotePrefix="1" applyFont="1" applyFill="1" applyAlignment="1">
      <alignment horizontal="left" vertical="center"/>
    </xf>
    <xf numFmtId="0" fontId="61" fillId="3" borderId="0" xfId="13" applyFont="1" applyFill="1" applyAlignment="1">
      <alignment horizontal="left" vertical="center"/>
    </xf>
    <xf numFmtId="0" fontId="6" fillId="3" borderId="0" xfId="13" applyFont="1" applyFill="1" applyAlignment="1">
      <alignment horizontal="left" vertical="center" indent="1"/>
    </xf>
    <xf numFmtId="0" fontId="47" fillId="3" borderId="0" xfId="13" applyFont="1" applyFill="1" applyAlignment="1">
      <alignment horizontal="left" vertical="center"/>
    </xf>
    <xf numFmtId="0" fontId="49" fillId="2" borderId="10" xfId="13" applyFont="1" applyFill="1" applyBorder="1" applyAlignment="1">
      <alignment horizontal="left" vertical="center"/>
    </xf>
    <xf numFmtId="0" fontId="9" fillId="2" borderId="10" xfId="13" applyFont="1" applyFill="1" applyBorder="1" applyAlignment="1">
      <alignment horizontal="left" vertical="center"/>
    </xf>
    <xf numFmtId="0" fontId="36" fillId="3" borderId="10" xfId="13" applyFont="1" applyFill="1" applyBorder="1" applyAlignment="1">
      <alignment horizontal="center" vertical="center"/>
    </xf>
    <xf numFmtId="0" fontId="6" fillId="3" borderId="0" xfId="13" quotePrefix="1" applyFont="1" applyFill="1" applyAlignment="1">
      <alignment horizontal="left" vertical="center" indent="1"/>
    </xf>
    <xf numFmtId="0" fontId="9" fillId="3" borderId="0" xfId="13" applyFont="1" applyFill="1" applyAlignment="1">
      <alignment horizontal="left"/>
    </xf>
    <xf numFmtId="0" fontId="49" fillId="2" borderId="0" xfId="13" applyFont="1" applyFill="1" applyAlignment="1">
      <alignment horizontal="left" vertical="center"/>
    </xf>
    <xf numFmtId="0" fontId="30" fillId="3" borderId="23" xfId="13" applyFont="1" applyFill="1" applyBorder="1" applyAlignment="1">
      <alignment horizontal="left"/>
    </xf>
    <xf numFmtId="0" fontId="110" fillId="3" borderId="0" xfId="13" applyFont="1" applyFill="1" applyAlignment="1">
      <alignment horizontal="left"/>
    </xf>
    <xf numFmtId="0" fontId="49" fillId="2" borderId="23" xfId="13" applyFont="1" applyFill="1" applyBorder="1" applyAlignment="1">
      <alignment horizontal="left" vertical="center"/>
    </xf>
    <xf numFmtId="0" fontId="9" fillId="2" borderId="23" xfId="13" applyFont="1" applyFill="1" applyBorder="1" applyAlignment="1">
      <alignment horizontal="left" vertical="center"/>
    </xf>
    <xf numFmtId="3" fontId="47" fillId="2" borderId="10" xfId="13" applyNumberFormat="1" applyFont="1" applyFill="1" applyBorder="1" applyAlignment="1">
      <alignment horizontal="left" vertical="center"/>
    </xf>
    <xf numFmtId="3" fontId="6" fillId="2" borderId="10" xfId="13" applyNumberFormat="1" applyFont="1" applyFill="1" applyBorder="1" applyAlignment="1">
      <alignment horizontal="left" vertical="center"/>
    </xf>
    <xf numFmtId="0" fontId="6" fillId="3" borderId="23" xfId="5" applyFont="1" applyFill="1" applyBorder="1" applyAlignment="1">
      <alignment horizontal="left"/>
    </xf>
    <xf numFmtId="0" fontId="6" fillId="3" borderId="23" xfId="96" applyFont="1" applyFill="1" applyBorder="1" applyAlignment="1"/>
    <xf numFmtId="0" fontId="0" fillId="3" borderId="23" xfId="0" applyFill="1" applyBorder="1"/>
    <xf numFmtId="0" fontId="6" fillId="3" borderId="0" xfId="96" applyFont="1" applyFill="1" applyAlignment="1"/>
    <xf numFmtId="0" fontId="9" fillId="3" borderId="0" xfId="41" applyFont="1" applyFill="1" applyAlignment="1">
      <alignment horizontal="left" vertical="center"/>
    </xf>
    <xf numFmtId="0" fontId="36" fillId="3" borderId="55" xfId="13" applyFont="1" applyFill="1" applyBorder="1" applyAlignment="1">
      <alignment horizontal="right" vertical="center" wrapText="1"/>
    </xf>
    <xf numFmtId="0" fontId="47" fillId="0" borderId="0" xfId="13" applyFont="1" applyFill="1" applyAlignment="1">
      <alignment horizontal="left" vertical="top" wrapText="1"/>
    </xf>
    <xf numFmtId="0" fontId="6" fillId="0" borderId="0" xfId="13" applyFont="1" applyFill="1" applyAlignment="1">
      <alignment horizontal="left" vertical="top" wrapText="1"/>
    </xf>
    <xf numFmtId="0" fontId="6" fillId="2" borderId="23" xfId="13" applyFont="1" applyFill="1" applyBorder="1" applyAlignment="1">
      <alignment horizontal="left" vertical="center"/>
    </xf>
    <xf numFmtId="0" fontId="47" fillId="2" borderId="0" xfId="13" applyFont="1" applyFill="1" applyAlignment="1">
      <alignment horizontal="left" vertical="center"/>
    </xf>
    <xf numFmtId="0" fontId="6" fillId="2" borderId="0" xfId="13" applyFont="1" applyFill="1" applyAlignment="1">
      <alignment horizontal="left" vertical="center"/>
    </xf>
    <xf numFmtId="3" fontId="6" fillId="3" borderId="0" xfId="13" applyNumberFormat="1" applyFont="1" applyFill="1" applyAlignment="1">
      <alignment horizontal="left" vertical="center"/>
    </xf>
    <xf numFmtId="0" fontId="105" fillId="3" borderId="0" xfId="13" applyFont="1" applyFill="1" applyAlignment="1">
      <alignment horizontal="center" vertical="center"/>
    </xf>
    <xf numFmtId="0" fontId="47" fillId="0" borderId="0" xfId="13" applyFont="1" applyFill="1" applyAlignment="1">
      <alignment horizontal="left" wrapText="1"/>
    </xf>
    <xf numFmtId="0" fontId="6" fillId="0" borderId="0" xfId="13" applyFont="1" applyFill="1" applyAlignment="1">
      <alignment horizontal="left" wrapText="1"/>
    </xf>
    <xf numFmtId="0" fontId="6" fillId="3" borderId="0" xfId="13" applyFont="1" applyFill="1" applyAlignment="1">
      <alignment horizontal="left"/>
    </xf>
    <xf numFmtId="0" fontId="6" fillId="3" borderId="0" xfId="13" applyFont="1" applyFill="1" applyAlignment="1">
      <alignment horizontal="left" wrapText="1"/>
    </xf>
    <xf numFmtId="0" fontId="6" fillId="3" borderId="23" xfId="13" applyFont="1" applyFill="1" applyBorder="1" applyAlignment="1">
      <alignment horizontal="left" wrapText="1"/>
    </xf>
    <xf numFmtId="0" fontId="13" fillId="3" borderId="0" xfId="13" applyFont="1" applyFill="1" applyAlignment="1">
      <alignment horizontal="left"/>
    </xf>
    <xf numFmtId="0" fontId="6" fillId="0" borderId="23" xfId="72" applyFont="1" applyBorder="1" applyAlignment="1">
      <alignment horizontal="left" vertical="center"/>
    </xf>
    <xf numFmtId="0" fontId="6" fillId="0" borderId="0" xfId="72" applyFont="1" applyAlignment="1">
      <alignment horizontal="left" vertical="center"/>
    </xf>
    <xf numFmtId="0" fontId="6" fillId="2" borderId="10" xfId="72" applyFont="1" applyFill="1" applyBorder="1" applyAlignment="1">
      <alignment horizontal="left" vertical="center"/>
    </xf>
    <xf numFmtId="0" fontId="9" fillId="3" borderId="0" xfId="13" applyFont="1" applyFill="1" applyAlignment="1">
      <alignment horizontal="left" vertical="center"/>
    </xf>
    <xf numFmtId="0" fontId="6" fillId="3" borderId="10" xfId="13" applyFont="1" applyFill="1" applyBorder="1" applyAlignment="1">
      <alignment horizontal="left" wrapText="1"/>
    </xf>
    <xf numFmtId="0" fontId="6" fillId="3" borderId="55" xfId="13" applyFont="1" applyFill="1" applyBorder="1" applyAlignment="1">
      <alignment horizontal="left" wrapText="1"/>
    </xf>
    <xf numFmtId="0" fontId="9" fillId="2" borderId="55" xfId="13" applyFont="1" applyFill="1" applyBorder="1" applyAlignment="1">
      <alignment horizontal="left" wrapText="1"/>
    </xf>
    <xf numFmtId="0" fontId="47" fillId="3" borderId="0" xfId="13" applyFont="1" applyFill="1" applyAlignment="1">
      <alignment horizontal="left" wrapText="1"/>
    </xf>
    <xf numFmtId="0" fontId="6" fillId="3" borderId="0" xfId="13" quotePrefix="1" applyFont="1" applyFill="1" applyAlignment="1">
      <alignment horizontal="left"/>
    </xf>
    <xf numFmtId="0" fontId="47" fillId="3" borderId="0" xfId="13" applyFont="1" applyFill="1" applyAlignment="1">
      <alignment horizontal="left"/>
    </xf>
    <xf numFmtId="0" fontId="6" fillId="0" borderId="0" xfId="72" applyFont="1"/>
    <xf numFmtId="16" fontId="6" fillId="3" borderId="10" xfId="13" quotePrefix="1" applyNumberFormat="1" applyFont="1" applyFill="1" applyBorder="1" applyAlignment="1">
      <alignment horizontal="center" vertical="center"/>
    </xf>
    <xf numFmtId="0" fontId="6" fillId="3" borderId="0" xfId="13" applyFont="1" applyFill="1" applyAlignment="1">
      <alignment horizontal="left" vertical="top"/>
    </xf>
    <xf numFmtId="0" fontId="6" fillId="3" borderId="10" xfId="13" applyFont="1" applyFill="1" applyBorder="1" applyAlignment="1">
      <alignment horizontal="center" vertical="center"/>
    </xf>
    <xf numFmtId="0" fontId="6" fillId="3" borderId="0" xfId="13" applyFont="1" applyFill="1" applyAlignment="1">
      <alignment horizontal="right" vertical="center" wrapText="1"/>
    </xf>
    <xf numFmtId="0" fontId="6" fillId="3" borderId="10" xfId="13" applyFont="1" applyFill="1" applyBorder="1" applyAlignment="1">
      <alignment horizontal="right" vertical="center" wrapText="1"/>
    </xf>
    <xf numFmtId="0" fontId="6" fillId="3" borderId="23" xfId="13" applyFont="1" applyFill="1" applyBorder="1" applyAlignment="1">
      <alignment horizontal="left" vertical="top"/>
    </xf>
    <xf numFmtId="0" fontId="128" fillId="0" borderId="0" xfId="0" applyFont="1"/>
    <xf numFmtId="0" fontId="24" fillId="0" borderId="0" xfId="0" applyFont="1"/>
    <xf numFmtId="0" fontId="6" fillId="3" borderId="10" xfId="13" applyFont="1" applyFill="1" applyBorder="1" applyAlignment="1">
      <alignment horizontal="left" vertical="top"/>
    </xf>
    <xf numFmtId="0" fontId="6" fillId="0" borderId="0" xfId="0" applyFont="1"/>
    <xf numFmtId="0" fontId="6" fillId="3" borderId="23" xfId="5" applyFont="1" applyFill="1" applyBorder="1" applyAlignment="1">
      <alignment horizontal="left" vertical="center" wrapText="1" indent="1"/>
    </xf>
    <xf numFmtId="16" fontId="9" fillId="3" borderId="0" xfId="5" applyNumberFormat="1" applyFont="1" applyFill="1" applyAlignment="1" applyProtection="1">
      <alignment horizontal="center"/>
      <protection locked="0"/>
    </xf>
    <xf numFmtId="0" fontId="9" fillId="3" borderId="0" xfId="5" applyFont="1" applyFill="1" applyAlignment="1" applyProtection="1">
      <alignment horizontal="right" wrapText="1"/>
      <protection locked="0"/>
    </xf>
    <xf numFmtId="0" fontId="9" fillId="3" borderId="3" xfId="5" applyFont="1" applyFill="1" applyBorder="1" applyAlignment="1" applyProtection="1">
      <alignment horizontal="right" wrapText="1"/>
      <protection locked="0"/>
    </xf>
    <xf numFmtId="0" fontId="9" fillId="3" borderId="0" xfId="5" applyFont="1" applyFill="1" applyAlignment="1">
      <alignment horizontal="right" wrapText="1"/>
    </xf>
    <xf numFmtId="0" fontId="9" fillId="3" borderId="3" xfId="5" applyFont="1" applyFill="1" applyBorder="1" applyAlignment="1">
      <alignment horizontal="right" wrapText="1"/>
    </xf>
    <xf numFmtId="0" fontId="9" fillId="3" borderId="0" xfId="0" applyFont="1" applyFill="1" applyAlignment="1">
      <alignment horizontal="center" wrapText="1"/>
    </xf>
    <xf numFmtId="0" fontId="9" fillId="3" borderId="10" xfId="0" applyFont="1" applyFill="1" applyBorder="1" applyAlignment="1">
      <alignment horizontal="center" wrapText="1"/>
    </xf>
    <xf numFmtId="0" fontId="0" fillId="3" borderId="0" xfId="0" applyFill="1" applyAlignment="1">
      <alignment horizontal="center" wrapText="1"/>
    </xf>
    <xf numFmtId="0" fontId="0" fillId="3" borderId="10" xfId="0" applyFill="1" applyBorder="1" applyAlignment="1">
      <alignment horizontal="center" wrapText="1"/>
    </xf>
    <xf numFmtId="0" fontId="6" fillId="3" borderId="23" xfId="0" applyFont="1" applyFill="1" applyBorder="1" applyAlignment="1">
      <alignment horizontal="right" wrapText="1"/>
    </xf>
    <xf numFmtId="0" fontId="0" fillId="3" borderId="20" xfId="0" applyFill="1" applyBorder="1" applyAlignment="1">
      <alignment horizontal="right" wrapText="1"/>
    </xf>
    <xf numFmtId="0" fontId="13" fillId="0" borderId="0" xfId="5" applyFont="1" applyAlignment="1">
      <alignment vertical="center"/>
    </xf>
    <xf numFmtId="0" fontId="20" fillId="3" borderId="0" xfId="5" applyFont="1" applyFill="1" applyAlignment="1" applyProtection="1">
      <alignment horizontal="center" wrapText="1"/>
      <protection locked="0"/>
    </xf>
    <xf numFmtId="0" fontId="20" fillId="3" borderId="3" xfId="5" applyFont="1" applyFill="1" applyBorder="1" applyAlignment="1" applyProtection="1">
      <alignment horizontal="center" wrapText="1"/>
      <protection locked="0"/>
    </xf>
    <xf numFmtId="0" fontId="16" fillId="3" borderId="0" xfId="5" applyFont="1" applyFill="1" applyAlignment="1">
      <alignment horizontal="center"/>
    </xf>
    <xf numFmtId="0" fontId="13" fillId="3" borderId="0" xfId="0" applyFont="1" applyFill="1" applyAlignment="1">
      <alignment horizontal="left" vertical="center" wrapText="1"/>
    </xf>
    <xf numFmtId="0" fontId="30" fillId="3" borderId="23" xfId="5" applyFont="1" applyFill="1" applyBorder="1" applyAlignment="1">
      <alignment horizontal="left" vertical="top" wrapText="1"/>
    </xf>
    <xf numFmtId="0" fontId="30" fillId="0" borderId="0" xfId="5" quotePrefix="1" applyFont="1" applyAlignment="1">
      <alignment wrapText="1"/>
    </xf>
    <xf numFmtId="0" fontId="20" fillId="3" borderId="0" xfId="5" applyFont="1" applyFill="1" applyAlignment="1">
      <alignment horizontal="center" wrapText="1"/>
    </xf>
    <xf numFmtId="0" fontId="20" fillId="3" borderId="3" xfId="5" applyFont="1" applyFill="1" applyBorder="1" applyAlignment="1">
      <alignment horizontal="center" wrapText="1"/>
    </xf>
    <xf numFmtId="0" fontId="20" fillId="3" borderId="0" xfId="5" applyFont="1" applyFill="1" applyAlignment="1">
      <alignment horizontal="center"/>
    </xf>
    <xf numFmtId="0" fontId="30" fillId="3" borderId="23" xfId="5" applyFont="1" applyFill="1" applyBorder="1" applyAlignment="1">
      <alignment horizontal="left" vertical="center" wrapText="1"/>
    </xf>
    <xf numFmtId="0" fontId="9" fillId="3" borderId="3" xfId="5" quotePrefix="1" applyFont="1" applyFill="1" applyBorder="1" applyAlignment="1">
      <alignment horizontal="right" wrapText="1"/>
    </xf>
    <xf numFmtId="3" fontId="1" fillId="0" borderId="10" xfId="0" applyNumberFormat="1" applyFont="1" applyBorder="1" applyAlignment="1">
      <alignment horizontal="center" wrapText="1"/>
    </xf>
    <xf numFmtId="0" fontId="1" fillId="0" borderId="0" xfId="27" applyFont="1" applyAlignment="1">
      <alignment horizontal="center" vertical="center" wrapText="1"/>
    </xf>
    <xf numFmtId="0" fontId="19" fillId="0" borderId="3" xfId="61" applyFont="1" applyBorder="1"/>
    <xf numFmtId="0" fontId="5" fillId="0" borderId="0" xfId="42" applyFont="1" applyAlignment="1">
      <alignment horizontal="left" vertical="top" wrapText="1"/>
    </xf>
    <xf numFmtId="0" fontId="3" fillId="0" borderId="0" xfId="42" applyAlignment="1">
      <alignment horizontal="left" vertical="top" wrapText="1"/>
    </xf>
  </cellXfs>
  <cellStyles count="101">
    <cellStyle name="=C:\WINNT35\SYSTEM32\COMMAND.COM" xfId="77" xr:uid="{00000000-0005-0000-0000-000000000000}"/>
    <cellStyle name="=C:\WINNT35\SYSTEM32\COMMAND.COM 10" xfId="63" xr:uid="{00000000-0005-0000-0000-000001000000}"/>
    <cellStyle name="=C:\WINNT35\SYSTEM32\COMMAND.COM 10 3" xfId="12" xr:uid="{00000000-0005-0000-0000-000002000000}"/>
    <cellStyle name="=C:\WINNT35\SYSTEM32\COMMAND.COM 12" xfId="13" xr:uid="{00000000-0005-0000-0000-000003000000}"/>
    <cellStyle name="=C:\WINNT35\SYSTEM32\COMMAND.COM 13" xfId="14" xr:uid="{00000000-0005-0000-0000-000004000000}"/>
    <cellStyle name="=C:\WINNT35\SYSTEM32\COMMAND.COM 2 2" xfId="5" xr:uid="{00000000-0005-0000-0000-000005000000}"/>
    <cellStyle name="=C:\WINNT35\SYSTEM32\COMMAND.COM 2 2 3 2" xfId="64" xr:uid="{00000000-0005-0000-0000-000006000000}"/>
    <cellStyle name="=C:\WINNT35\SYSTEM32\COMMAND.COM 2 2 4" xfId="46" xr:uid="{00000000-0005-0000-0000-000007000000}"/>
    <cellStyle name="=C:\WINNT35\SYSTEM32\COMMAND.COM 3 5" xfId="57" xr:uid="{00000000-0005-0000-0000-000008000000}"/>
    <cellStyle name="=C:\WINNT35\SYSTEM32\COMMAND.COM 9" xfId="45" xr:uid="{00000000-0005-0000-0000-000009000000}"/>
    <cellStyle name="Comma 2" xfId="50" xr:uid="{00000000-0005-0000-0000-00000A000000}"/>
    <cellStyle name="Comma 2 7 9 2" xfId="49" xr:uid="{00000000-0005-0000-0000-00000B000000}"/>
    <cellStyle name="Comma 3" xfId="73" xr:uid="{00000000-0005-0000-0000-00000C000000}"/>
    <cellStyle name="Comma 3 5" xfId="76" xr:uid="{00000000-0005-0000-0000-00000D000000}"/>
    <cellStyle name="Comma 4" xfId="85" xr:uid="{00000000-0005-0000-0000-00000E000000}"/>
    <cellStyle name="Comma 4 2 2" xfId="25" xr:uid="{00000000-0005-0000-0000-00000F000000}"/>
    <cellStyle name="Comma 5" xfId="99" xr:uid="{3CBE63C8-2903-4965-9E2D-59C1D588618F}"/>
    <cellStyle name="Comma 5 2" xfId="52" xr:uid="{00000000-0005-0000-0000-000010000000}"/>
    <cellStyle name="Heading 1 2 2 2" xfId="54" xr:uid="{00000000-0005-0000-0000-000011000000}"/>
    <cellStyle name="Heading 2 2 2 2" xfId="55" xr:uid="{00000000-0005-0000-0000-000012000000}"/>
    <cellStyle name="HeadingTable" xfId="58" xr:uid="{00000000-0005-0000-0000-000013000000}"/>
    <cellStyle name="HeadingTable 2" xfId="70" xr:uid="{00000000-0005-0000-0000-000014000000}"/>
    <cellStyle name="Hyperlink" xfId="62" xr:uid="{00000000-0005-0000-0000-000015000000}"/>
    <cellStyle name="Normal" xfId="0" builtinId="0"/>
    <cellStyle name="Normal 10 10" xfId="42" xr:uid="{00000000-0005-0000-0000-000017000000}"/>
    <cellStyle name="Normal 10 10 2 3" xfId="61" xr:uid="{00000000-0005-0000-0000-000018000000}"/>
    <cellStyle name="Normal 10 10 3 2" xfId="60" xr:uid="{00000000-0005-0000-0000-000019000000}"/>
    <cellStyle name="Normal 10 2 4 3" xfId="4" xr:uid="{00000000-0005-0000-0000-00001A000000}"/>
    <cellStyle name="Normal 11 2 2" xfId="19" xr:uid="{00000000-0005-0000-0000-00001B000000}"/>
    <cellStyle name="Normal 11 2 3" xfId="17" xr:uid="{00000000-0005-0000-0000-00001C000000}"/>
    <cellStyle name="Normal 12" xfId="43" xr:uid="{00000000-0005-0000-0000-00001D000000}"/>
    <cellStyle name="Normal 13 3 3" xfId="40" xr:uid="{00000000-0005-0000-0000-00001E000000}"/>
    <cellStyle name="Normal 14 3 2" xfId="11" xr:uid="{00000000-0005-0000-0000-00001F000000}"/>
    <cellStyle name="Normal 15" xfId="29" xr:uid="{00000000-0005-0000-0000-000020000000}"/>
    <cellStyle name="Normal 15 2" xfId="32" xr:uid="{00000000-0005-0000-0000-000021000000}"/>
    <cellStyle name="Normal 18 2" xfId="27" xr:uid="{00000000-0005-0000-0000-000022000000}"/>
    <cellStyle name="Normal 18 3" xfId="51" xr:uid="{00000000-0005-0000-0000-000023000000}"/>
    <cellStyle name="Normal 2" xfId="1" xr:uid="{00000000-0005-0000-0000-000024000000}"/>
    <cellStyle name="Normal 2 10 2" xfId="87" xr:uid="{B1384D27-0378-426A-BFD1-C54BE9BBBBFC}"/>
    <cellStyle name="Normal 2 10 3" xfId="26" xr:uid="{00000000-0005-0000-0000-000025000000}"/>
    <cellStyle name="Normal 2 100" xfId="65" xr:uid="{00000000-0005-0000-0000-000026000000}"/>
    <cellStyle name="Normal 2 100 6" xfId="48" xr:uid="{00000000-0005-0000-0000-000027000000}"/>
    <cellStyle name="Normal 2 100 6 3" xfId="7" xr:uid="{00000000-0005-0000-0000-000028000000}"/>
    <cellStyle name="Normal 2 2" xfId="82" xr:uid="{00000000-0005-0000-0000-000029000000}"/>
    <cellStyle name="Normal 2 2 4 2" xfId="53" xr:uid="{00000000-0005-0000-0000-00002A000000}"/>
    <cellStyle name="Normal 2 3" xfId="84" xr:uid="{00000000-0005-0000-0000-00002B000000}"/>
    <cellStyle name="Normal 2 3 6" xfId="34" xr:uid="{00000000-0005-0000-0000-00002C000000}"/>
    <cellStyle name="Normal 2 4" xfId="78" xr:uid="{00000000-0005-0000-0000-00002D000000}"/>
    <cellStyle name="Normal 2 5" xfId="97" xr:uid="{82B31307-E0E3-459B-AF79-CCBAE2A33570}"/>
    <cellStyle name="Normal 2 6 2" xfId="95" xr:uid="{6292115F-03E5-4D1A-8856-96008B153F48}"/>
    <cellStyle name="Normal 2 6 6" xfId="33" xr:uid="{00000000-0005-0000-0000-00002E000000}"/>
    <cellStyle name="Normal 2 9" xfId="67" xr:uid="{00000000-0005-0000-0000-00002F000000}"/>
    <cellStyle name="Normal 2 9 2" xfId="10" xr:uid="{00000000-0005-0000-0000-000030000000}"/>
    <cellStyle name="Normal 22" xfId="44" xr:uid="{00000000-0005-0000-0000-000031000000}"/>
    <cellStyle name="Normal 23" xfId="37" xr:uid="{00000000-0005-0000-0000-000032000000}"/>
    <cellStyle name="Normal 3" xfId="2" xr:uid="{00000000-0005-0000-0000-000033000000}"/>
    <cellStyle name="Normal 3 2" xfId="75" xr:uid="{00000000-0005-0000-0000-000034000000}"/>
    <cellStyle name="Normal 3 2 2" xfId="88" xr:uid="{347F706D-CDCD-4323-B712-C37993BD9A5D}"/>
    <cellStyle name="Normal 3 3" xfId="79" xr:uid="{00000000-0005-0000-0000-000035000000}"/>
    <cellStyle name="Normal 4" xfId="72" xr:uid="{00000000-0005-0000-0000-000036000000}"/>
    <cellStyle name="Normal 4 2" xfId="80" xr:uid="{00000000-0005-0000-0000-000037000000}"/>
    <cellStyle name="Normal 47 6" xfId="15" xr:uid="{00000000-0005-0000-0000-000038000000}"/>
    <cellStyle name="Normal 5" xfId="81" xr:uid="{00000000-0005-0000-0000-000039000000}"/>
    <cellStyle name="Normal 5 2 2" xfId="20" xr:uid="{00000000-0005-0000-0000-00003A000000}"/>
    <cellStyle name="Normal 50 6" xfId="41" xr:uid="{00000000-0005-0000-0000-00003B000000}"/>
    <cellStyle name="Normal 531" xfId="86" xr:uid="{3F1F463D-EF1E-4E26-8B21-0CEEB15BE9CD}"/>
    <cellStyle name="Normal 540" xfId="16" xr:uid="{00000000-0005-0000-0000-00003C000000}"/>
    <cellStyle name="Normal 6" xfId="83" xr:uid="{00000000-0005-0000-0000-00003D000000}"/>
    <cellStyle name="Normal 8 2 2" xfId="30" xr:uid="{00000000-0005-0000-0000-00003E000000}"/>
    <cellStyle name="Normal 8 3 2" xfId="31" xr:uid="{00000000-0005-0000-0000-00003F000000}"/>
    <cellStyle name="Normal 9 2 2" xfId="21" xr:uid="{00000000-0005-0000-0000-000040000000}"/>
    <cellStyle name="Normal 9 3 2" xfId="23" xr:uid="{00000000-0005-0000-0000-000041000000}"/>
    <cellStyle name="Normal_Loans &amp; Impairment" xfId="96" xr:uid="{0D598776-37BE-4D7E-951A-D091B4177CBD}"/>
    <cellStyle name="Normal_Q1 Interim report" xfId="8" xr:uid="{00000000-0005-0000-0000-000042000000}"/>
    <cellStyle name="Normal_Q1 Interim report 2" xfId="90" xr:uid="{8046899F-28F6-4CB9-A9B7-1BBBDE6197FC}"/>
    <cellStyle name="Normal_Q1 Interim report 3" xfId="92" xr:uid="{7B624D4A-0B06-4F1B-840A-3FBF6A3C1C41}"/>
    <cellStyle name="Normal_Unibank" xfId="36" xr:uid="{00000000-0005-0000-0000-000044000000}"/>
    <cellStyle name="Normal_Unibank 2 2" xfId="38" xr:uid="{00000000-0005-0000-0000-000045000000}"/>
    <cellStyle name="optionalExposure" xfId="56" xr:uid="{00000000-0005-0000-0000-000046000000}"/>
    <cellStyle name="optionalExposure 2" xfId="69" xr:uid="{00000000-0005-0000-0000-000047000000}"/>
    <cellStyle name="Percent" xfId="68" builtinId="5"/>
    <cellStyle name="Percent 10 2" xfId="28" xr:uid="{00000000-0005-0000-0000-000049000000}"/>
    <cellStyle name="Percent 10 3" xfId="59" xr:uid="{00000000-0005-0000-0000-00004A000000}"/>
    <cellStyle name="Percent 13" xfId="47" xr:uid="{00000000-0005-0000-0000-00004B000000}"/>
    <cellStyle name="Percent 2" xfId="3" xr:uid="{00000000-0005-0000-0000-00004C000000}"/>
    <cellStyle name="Percent 2 2" xfId="89" xr:uid="{3C5729AA-2AAE-441C-8A11-BE81094CA190}"/>
    <cellStyle name="Percent 2 2 6" xfId="35" xr:uid="{00000000-0005-0000-0000-00004D000000}"/>
    <cellStyle name="Percent 2 2 7" xfId="9" xr:uid="{00000000-0005-0000-0000-00004E000000}"/>
    <cellStyle name="Percent 2 3" xfId="39" xr:uid="{00000000-0005-0000-0000-00004F000000}"/>
    <cellStyle name="Percent 2 3 2" xfId="74" xr:uid="{00000000-0005-0000-0000-000050000000}"/>
    <cellStyle name="Percent 2 4" xfId="98" xr:uid="{315EACB3-F6C7-4060-A853-DAE42F044501}"/>
    <cellStyle name="Percent 3" xfId="94" xr:uid="{0EEC73A8-6978-4C07-9F5D-9E64C440F739}"/>
    <cellStyle name="Percent 3 11" xfId="66" xr:uid="{00000000-0005-0000-0000-000051000000}"/>
    <cellStyle name="Percent 5" xfId="91" xr:uid="{29D1F0A5-9F47-4A78-BD4B-155D1717DCD8}"/>
    <cellStyle name="Percent 7 2 2" xfId="22" xr:uid="{00000000-0005-0000-0000-000052000000}"/>
    <cellStyle name="Percent 7 3 2" xfId="24" xr:uid="{00000000-0005-0000-0000-000053000000}"/>
    <cellStyle name="Percent 8 2 4 3" xfId="6" xr:uid="{00000000-0005-0000-0000-000054000000}"/>
    <cellStyle name="Percent 9 2 3" xfId="18" xr:uid="{00000000-0005-0000-0000-000055000000}"/>
    <cellStyle name="Procent" xfId="93" xr:uid="{071151F7-B41C-4DDD-9C75-6764AB811F69}"/>
    <cellStyle name="SAPDataCell" xfId="100" xr:uid="{DA31E7A5-99A6-4CDA-AF9F-304F682B8FCE}"/>
    <cellStyle name="Tusental 3" xfId="71" xr:uid="{00000000-0005-0000-0000-000056000000}"/>
  </cellStyles>
  <dxfs count="0"/>
  <tableStyles count="0" defaultTableStyle="TableStyleMedium2" defaultPivotStyle="PivotStyleLight16"/>
  <colors>
    <mruColors>
      <color rgb="FFFFCCCC"/>
      <color rgb="FF000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externalLink" Target="externalLinks/externalLink60.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externalLink" Target="externalLinks/externalLink6.xml"/><Relationship Id="rId68" Type="http://schemas.openxmlformats.org/officeDocument/2006/relationships/externalLink" Target="externalLinks/externalLink11.xml"/><Relationship Id="rId84" Type="http://schemas.openxmlformats.org/officeDocument/2006/relationships/externalLink" Target="externalLinks/externalLink27.xml"/><Relationship Id="rId89" Type="http://schemas.openxmlformats.org/officeDocument/2006/relationships/externalLink" Target="externalLinks/externalLink32.xml"/><Relationship Id="rId112" Type="http://schemas.openxmlformats.org/officeDocument/2006/relationships/externalLink" Target="externalLinks/externalLink55.xml"/><Relationship Id="rId133" Type="http://schemas.openxmlformats.org/officeDocument/2006/relationships/externalLink" Target="externalLinks/externalLink76.xml"/><Relationship Id="rId138" Type="http://schemas.openxmlformats.org/officeDocument/2006/relationships/externalLink" Target="externalLinks/externalLink81.xml"/><Relationship Id="rId154" Type="http://schemas.openxmlformats.org/officeDocument/2006/relationships/externalLink" Target="externalLinks/externalLink97.xml"/><Relationship Id="rId159" Type="http://schemas.openxmlformats.org/officeDocument/2006/relationships/externalLink" Target="externalLinks/externalLink102.xml"/><Relationship Id="rId175" Type="http://schemas.openxmlformats.org/officeDocument/2006/relationships/externalLink" Target="externalLinks/externalLink118.xml"/><Relationship Id="rId170" Type="http://schemas.openxmlformats.org/officeDocument/2006/relationships/externalLink" Target="externalLinks/externalLink113.xml"/><Relationship Id="rId16" Type="http://schemas.openxmlformats.org/officeDocument/2006/relationships/worksheet" Target="worksheets/sheet16.xml"/><Relationship Id="rId107" Type="http://schemas.openxmlformats.org/officeDocument/2006/relationships/externalLink" Target="externalLinks/externalLink50.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externalLink" Target="externalLinks/externalLink1.xml"/><Relationship Id="rId74" Type="http://schemas.openxmlformats.org/officeDocument/2006/relationships/externalLink" Target="externalLinks/externalLink17.xml"/><Relationship Id="rId79" Type="http://schemas.openxmlformats.org/officeDocument/2006/relationships/externalLink" Target="externalLinks/externalLink22.xml"/><Relationship Id="rId102" Type="http://schemas.openxmlformats.org/officeDocument/2006/relationships/externalLink" Target="externalLinks/externalLink45.xml"/><Relationship Id="rId123" Type="http://schemas.openxmlformats.org/officeDocument/2006/relationships/externalLink" Target="externalLinks/externalLink66.xml"/><Relationship Id="rId128" Type="http://schemas.openxmlformats.org/officeDocument/2006/relationships/externalLink" Target="externalLinks/externalLink71.xml"/><Relationship Id="rId144" Type="http://schemas.openxmlformats.org/officeDocument/2006/relationships/externalLink" Target="externalLinks/externalLink87.xml"/><Relationship Id="rId149" Type="http://schemas.openxmlformats.org/officeDocument/2006/relationships/externalLink" Target="externalLinks/externalLink92.xml"/><Relationship Id="rId5" Type="http://schemas.openxmlformats.org/officeDocument/2006/relationships/worksheet" Target="worksheets/sheet5.xml"/><Relationship Id="rId90" Type="http://schemas.openxmlformats.org/officeDocument/2006/relationships/externalLink" Target="externalLinks/externalLink33.xml"/><Relationship Id="rId95" Type="http://schemas.openxmlformats.org/officeDocument/2006/relationships/externalLink" Target="externalLinks/externalLink38.xml"/><Relationship Id="rId160" Type="http://schemas.openxmlformats.org/officeDocument/2006/relationships/externalLink" Target="externalLinks/externalLink103.xml"/><Relationship Id="rId165" Type="http://schemas.openxmlformats.org/officeDocument/2006/relationships/externalLink" Target="externalLinks/externalLink108.xml"/><Relationship Id="rId181" Type="http://schemas.openxmlformats.org/officeDocument/2006/relationships/theme" Target="theme/theme1.xml"/><Relationship Id="rId186" Type="http://schemas.openxmlformats.org/officeDocument/2006/relationships/customXml" Target="../customXml/item2.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externalLink" Target="externalLinks/externalLink7.xml"/><Relationship Id="rId69" Type="http://schemas.openxmlformats.org/officeDocument/2006/relationships/externalLink" Target="externalLinks/externalLink12.xml"/><Relationship Id="rId113" Type="http://schemas.openxmlformats.org/officeDocument/2006/relationships/externalLink" Target="externalLinks/externalLink56.xml"/><Relationship Id="rId118" Type="http://schemas.openxmlformats.org/officeDocument/2006/relationships/externalLink" Target="externalLinks/externalLink61.xml"/><Relationship Id="rId134" Type="http://schemas.openxmlformats.org/officeDocument/2006/relationships/externalLink" Target="externalLinks/externalLink77.xml"/><Relationship Id="rId139" Type="http://schemas.openxmlformats.org/officeDocument/2006/relationships/externalLink" Target="externalLinks/externalLink82.xml"/><Relationship Id="rId80" Type="http://schemas.openxmlformats.org/officeDocument/2006/relationships/externalLink" Target="externalLinks/externalLink23.xml"/><Relationship Id="rId85" Type="http://schemas.openxmlformats.org/officeDocument/2006/relationships/externalLink" Target="externalLinks/externalLink28.xml"/><Relationship Id="rId150" Type="http://schemas.openxmlformats.org/officeDocument/2006/relationships/externalLink" Target="externalLinks/externalLink93.xml"/><Relationship Id="rId155" Type="http://schemas.openxmlformats.org/officeDocument/2006/relationships/externalLink" Target="externalLinks/externalLink98.xml"/><Relationship Id="rId171" Type="http://schemas.openxmlformats.org/officeDocument/2006/relationships/externalLink" Target="externalLinks/externalLink114.xml"/><Relationship Id="rId176" Type="http://schemas.openxmlformats.org/officeDocument/2006/relationships/externalLink" Target="externalLinks/externalLink119.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externalLink" Target="externalLinks/externalLink2.xml"/><Relationship Id="rId103" Type="http://schemas.openxmlformats.org/officeDocument/2006/relationships/externalLink" Target="externalLinks/externalLink46.xml"/><Relationship Id="rId108" Type="http://schemas.openxmlformats.org/officeDocument/2006/relationships/externalLink" Target="externalLinks/externalLink51.xml"/><Relationship Id="rId124" Type="http://schemas.openxmlformats.org/officeDocument/2006/relationships/externalLink" Target="externalLinks/externalLink67.xml"/><Relationship Id="rId129" Type="http://schemas.openxmlformats.org/officeDocument/2006/relationships/externalLink" Target="externalLinks/externalLink72.xml"/><Relationship Id="rId54" Type="http://schemas.openxmlformats.org/officeDocument/2006/relationships/worksheet" Target="worksheets/sheet54.xml"/><Relationship Id="rId70" Type="http://schemas.openxmlformats.org/officeDocument/2006/relationships/externalLink" Target="externalLinks/externalLink13.xml"/><Relationship Id="rId75" Type="http://schemas.openxmlformats.org/officeDocument/2006/relationships/externalLink" Target="externalLinks/externalLink18.xml"/><Relationship Id="rId91" Type="http://schemas.openxmlformats.org/officeDocument/2006/relationships/externalLink" Target="externalLinks/externalLink34.xml"/><Relationship Id="rId96" Type="http://schemas.openxmlformats.org/officeDocument/2006/relationships/externalLink" Target="externalLinks/externalLink39.xml"/><Relationship Id="rId140" Type="http://schemas.openxmlformats.org/officeDocument/2006/relationships/externalLink" Target="externalLinks/externalLink83.xml"/><Relationship Id="rId145" Type="http://schemas.openxmlformats.org/officeDocument/2006/relationships/externalLink" Target="externalLinks/externalLink88.xml"/><Relationship Id="rId161" Type="http://schemas.openxmlformats.org/officeDocument/2006/relationships/externalLink" Target="externalLinks/externalLink104.xml"/><Relationship Id="rId166" Type="http://schemas.openxmlformats.org/officeDocument/2006/relationships/externalLink" Target="externalLinks/externalLink109.xml"/><Relationship Id="rId182" Type="http://schemas.openxmlformats.org/officeDocument/2006/relationships/styles" Target="styles.xml"/><Relationship Id="rId187"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externalLink" Target="externalLinks/externalLink57.xml"/><Relationship Id="rId119" Type="http://schemas.openxmlformats.org/officeDocument/2006/relationships/externalLink" Target="externalLinks/externalLink62.xml"/><Relationship Id="rId44" Type="http://schemas.openxmlformats.org/officeDocument/2006/relationships/worksheet" Target="worksheets/sheet44.xml"/><Relationship Id="rId60" Type="http://schemas.openxmlformats.org/officeDocument/2006/relationships/externalLink" Target="externalLinks/externalLink3.xml"/><Relationship Id="rId65" Type="http://schemas.openxmlformats.org/officeDocument/2006/relationships/externalLink" Target="externalLinks/externalLink8.xml"/><Relationship Id="rId81" Type="http://schemas.openxmlformats.org/officeDocument/2006/relationships/externalLink" Target="externalLinks/externalLink24.xml"/><Relationship Id="rId86" Type="http://schemas.openxmlformats.org/officeDocument/2006/relationships/externalLink" Target="externalLinks/externalLink29.xml"/><Relationship Id="rId130" Type="http://schemas.openxmlformats.org/officeDocument/2006/relationships/externalLink" Target="externalLinks/externalLink73.xml"/><Relationship Id="rId135" Type="http://schemas.openxmlformats.org/officeDocument/2006/relationships/externalLink" Target="externalLinks/externalLink78.xml"/><Relationship Id="rId151" Type="http://schemas.openxmlformats.org/officeDocument/2006/relationships/externalLink" Target="externalLinks/externalLink94.xml"/><Relationship Id="rId156" Type="http://schemas.openxmlformats.org/officeDocument/2006/relationships/externalLink" Target="externalLinks/externalLink99.xml"/><Relationship Id="rId177" Type="http://schemas.openxmlformats.org/officeDocument/2006/relationships/externalLink" Target="externalLinks/externalLink120.xml"/><Relationship Id="rId172" Type="http://schemas.openxmlformats.org/officeDocument/2006/relationships/externalLink" Target="externalLinks/externalLink11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externalLink" Target="externalLinks/externalLink52.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9.xml"/><Relationship Id="rId97" Type="http://schemas.openxmlformats.org/officeDocument/2006/relationships/externalLink" Target="externalLinks/externalLink40.xml"/><Relationship Id="rId104" Type="http://schemas.openxmlformats.org/officeDocument/2006/relationships/externalLink" Target="externalLinks/externalLink47.xml"/><Relationship Id="rId120" Type="http://schemas.openxmlformats.org/officeDocument/2006/relationships/externalLink" Target="externalLinks/externalLink63.xml"/><Relationship Id="rId125" Type="http://schemas.openxmlformats.org/officeDocument/2006/relationships/externalLink" Target="externalLinks/externalLink68.xml"/><Relationship Id="rId141" Type="http://schemas.openxmlformats.org/officeDocument/2006/relationships/externalLink" Target="externalLinks/externalLink84.xml"/><Relationship Id="rId146" Type="http://schemas.openxmlformats.org/officeDocument/2006/relationships/externalLink" Target="externalLinks/externalLink89.xml"/><Relationship Id="rId167" Type="http://schemas.openxmlformats.org/officeDocument/2006/relationships/externalLink" Target="externalLinks/externalLink110.xml"/><Relationship Id="rId7" Type="http://schemas.openxmlformats.org/officeDocument/2006/relationships/worksheet" Target="worksheets/sheet7.xml"/><Relationship Id="rId71" Type="http://schemas.openxmlformats.org/officeDocument/2006/relationships/externalLink" Target="externalLinks/externalLink14.xml"/><Relationship Id="rId92" Type="http://schemas.openxmlformats.org/officeDocument/2006/relationships/externalLink" Target="externalLinks/externalLink35.xml"/><Relationship Id="rId162" Type="http://schemas.openxmlformats.org/officeDocument/2006/relationships/externalLink" Target="externalLinks/externalLink105.xml"/><Relationship Id="rId183" Type="http://schemas.openxmlformats.org/officeDocument/2006/relationships/sharedStrings" Target="sharedStrings.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externalLink" Target="externalLinks/externalLink9.xml"/><Relationship Id="rId87" Type="http://schemas.openxmlformats.org/officeDocument/2006/relationships/externalLink" Target="externalLinks/externalLink30.xml"/><Relationship Id="rId110" Type="http://schemas.openxmlformats.org/officeDocument/2006/relationships/externalLink" Target="externalLinks/externalLink53.xml"/><Relationship Id="rId115" Type="http://schemas.openxmlformats.org/officeDocument/2006/relationships/externalLink" Target="externalLinks/externalLink58.xml"/><Relationship Id="rId131" Type="http://schemas.openxmlformats.org/officeDocument/2006/relationships/externalLink" Target="externalLinks/externalLink74.xml"/><Relationship Id="rId136" Type="http://schemas.openxmlformats.org/officeDocument/2006/relationships/externalLink" Target="externalLinks/externalLink79.xml"/><Relationship Id="rId157" Type="http://schemas.openxmlformats.org/officeDocument/2006/relationships/externalLink" Target="externalLinks/externalLink100.xml"/><Relationship Id="rId178" Type="http://schemas.openxmlformats.org/officeDocument/2006/relationships/externalLink" Target="externalLinks/externalLink121.xml"/><Relationship Id="rId61" Type="http://schemas.openxmlformats.org/officeDocument/2006/relationships/externalLink" Target="externalLinks/externalLink4.xml"/><Relationship Id="rId82" Type="http://schemas.openxmlformats.org/officeDocument/2006/relationships/externalLink" Target="externalLinks/externalLink25.xml"/><Relationship Id="rId152" Type="http://schemas.openxmlformats.org/officeDocument/2006/relationships/externalLink" Target="externalLinks/externalLink95.xml"/><Relationship Id="rId173" Type="http://schemas.openxmlformats.org/officeDocument/2006/relationships/externalLink" Target="externalLinks/externalLink116.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externalLink" Target="externalLinks/externalLink20.xml"/><Relationship Id="rId100" Type="http://schemas.openxmlformats.org/officeDocument/2006/relationships/externalLink" Target="externalLinks/externalLink43.xml"/><Relationship Id="rId105" Type="http://schemas.openxmlformats.org/officeDocument/2006/relationships/externalLink" Target="externalLinks/externalLink48.xml"/><Relationship Id="rId126" Type="http://schemas.openxmlformats.org/officeDocument/2006/relationships/externalLink" Target="externalLinks/externalLink69.xml"/><Relationship Id="rId147" Type="http://schemas.openxmlformats.org/officeDocument/2006/relationships/externalLink" Target="externalLinks/externalLink90.xml"/><Relationship Id="rId168" Type="http://schemas.openxmlformats.org/officeDocument/2006/relationships/externalLink" Target="externalLinks/externalLink11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15.xml"/><Relationship Id="rId93" Type="http://schemas.openxmlformats.org/officeDocument/2006/relationships/externalLink" Target="externalLinks/externalLink36.xml"/><Relationship Id="rId98" Type="http://schemas.openxmlformats.org/officeDocument/2006/relationships/externalLink" Target="externalLinks/externalLink41.xml"/><Relationship Id="rId121" Type="http://schemas.openxmlformats.org/officeDocument/2006/relationships/externalLink" Target="externalLinks/externalLink64.xml"/><Relationship Id="rId142" Type="http://schemas.openxmlformats.org/officeDocument/2006/relationships/externalLink" Target="externalLinks/externalLink85.xml"/><Relationship Id="rId163" Type="http://schemas.openxmlformats.org/officeDocument/2006/relationships/externalLink" Target="externalLinks/externalLink106.xml"/><Relationship Id="rId184" Type="http://schemas.openxmlformats.org/officeDocument/2006/relationships/calcChain" Target="calcChain.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externalLink" Target="externalLinks/externalLink10.xml"/><Relationship Id="rId116" Type="http://schemas.openxmlformats.org/officeDocument/2006/relationships/externalLink" Target="externalLinks/externalLink59.xml"/><Relationship Id="rId137" Type="http://schemas.openxmlformats.org/officeDocument/2006/relationships/externalLink" Target="externalLinks/externalLink80.xml"/><Relationship Id="rId158" Type="http://schemas.openxmlformats.org/officeDocument/2006/relationships/externalLink" Target="externalLinks/externalLink101.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externalLink" Target="externalLinks/externalLink5.xml"/><Relationship Id="rId83" Type="http://schemas.openxmlformats.org/officeDocument/2006/relationships/externalLink" Target="externalLinks/externalLink26.xml"/><Relationship Id="rId88" Type="http://schemas.openxmlformats.org/officeDocument/2006/relationships/externalLink" Target="externalLinks/externalLink31.xml"/><Relationship Id="rId111" Type="http://schemas.openxmlformats.org/officeDocument/2006/relationships/externalLink" Target="externalLinks/externalLink54.xml"/><Relationship Id="rId132" Type="http://schemas.openxmlformats.org/officeDocument/2006/relationships/externalLink" Target="externalLinks/externalLink75.xml"/><Relationship Id="rId153" Type="http://schemas.openxmlformats.org/officeDocument/2006/relationships/externalLink" Target="externalLinks/externalLink96.xml"/><Relationship Id="rId174" Type="http://schemas.openxmlformats.org/officeDocument/2006/relationships/externalLink" Target="externalLinks/externalLink117.xml"/><Relationship Id="rId179" Type="http://schemas.openxmlformats.org/officeDocument/2006/relationships/externalLink" Target="externalLinks/externalLink12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externalLink" Target="externalLinks/externalLink49.xml"/><Relationship Id="rId127" Type="http://schemas.openxmlformats.org/officeDocument/2006/relationships/externalLink" Target="externalLinks/externalLink70.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externalLink" Target="externalLinks/externalLink16.xml"/><Relationship Id="rId78" Type="http://schemas.openxmlformats.org/officeDocument/2006/relationships/externalLink" Target="externalLinks/externalLink21.xml"/><Relationship Id="rId94" Type="http://schemas.openxmlformats.org/officeDocument/2006/relationships/externalLink" Target="externalLinks/externalLink37.xml"/><Relationship Id="rId99" Type="http://schemas.openxmlformats.org/officeDocument/2006/relationships/externalLink" Target="externalLinks/externalLink42.xml"/><Relationship Id="rId101" Type="http://schemas.openxmlformats.org/officeDocument/2006/relationships/externalLink" Target="externalLinks/externalLink44.xml"/><Relationship Id="rId122" Type="http://schemas.openxmlformats.org/officeDocument/2006/relationships/externalLink" Target="externalLinks/externalLink65.xml"/><Relationship Id="rId143" Type="http://schemas.openxmlformats.org/officeDocument/2006/relationships/externalLink" Target="externalLinks/externalLink86.xml"/><Relationship Id="rId148" Type="http://schemas.openxmlformats.org/officeDocument/2006/relationships/externalLink" Target="externalLinks/externalLink91.xml"/><Relationship Id="rId164" Type="http://schemas.openxmlformats.org/officeDocument/2006/relationships/externalLink" Target="externalLinks/externalLink107.xml"/><Relationship Id="rId169" Type="http://schemas.openxmlformats.org/officeDocument/2006/relationships/externalLink" Target="externalLinks/externalLink112.xml"/><Relationship Id="rId185"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externalLink" Target="externalLinks/externalLink12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5.xml.rels><?xml version="1.0" encoding="UTF-8" standalone="yes"?>
<Relationships xmlns="http://schemas.openxmlformats.org/package/2006/relationships"><Relationship Id="rId2" Type="http://schemas.openxmlformats.org/officeDocument/2006/relationships/chartUserShapes" Target="../drawings/drawing15.xml"/><Relationship Id="rId1" Type="http://schemas.openxmlformats.org/officeDocument/2006/relationships/themeOverride" Target="../theme/themeOverride2.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'Lending amount by sector'!$B$3</c:f>
              <c:strCache>
                <c:ptCount val="1"/>
                <c:pt idx="0">
                  <c:v>Corporate</c:v>
                </c:pt>
              </c:strCache>
            </c:strRef>
          </c:tx>
          <c:spPr>
            <a:solidFill>
              <a:schemeClr val="accent1"/>
            </a:solidFill>
            <a:ln>
              <a:noFill/>
            </a:ln>
            <a:effectLst/>
          </c:spPr>
          <c:invertIfNegative val="0"/>
          <c:cat>
            <c:strRef>
              <c:f>'Lending amount by sector'!$A$12:$A$32</c:f>
              <c:strCache>
                <c:ptCount val="21"/>
                <c:pt idx="0">
                  <c:v>Q3/15</c:v>
                </c:pt>
                <c:pt idx="1">
                  <c:v>Q4/15</c:v>
                </c:pt>
                <c:pt idx="2">
                  <c:v>Q1/16</c:v>
                </c:pt>
                <c:pt idx="3">
                  <c:v>Q2/16</c:v>
                </c:pt>
                <c:pt idx="4">
                  <c:v>Q3/16</c:v>
                </c:pt>
                <c:pt idx="5">
                  <c:v>Q4/16</c:v>
                </c:pt>
                <c:pt idx="6">
                  <c:v>Q1/17</c:v>
                </c:pt>
                <c:pt idx="7">
                  <c:v>Q2/17</c:v>
                </c:pt>
                <c:pt idx="8">
                  <c:v>Q3/17</c:v>
                </c:pt>
                <c:pt idx="9">
                  <c:v>Q4/17</c:v>
                </c:pt>
                <c:pt idx="10">
                  <c:v>Q1/18*</c:v>
                </c:pt>
                <c:pt idx="11">
                  <c:v>Q2/18</c:v>
                </c:pt>
                <c:pt idx="12">
                  <c:v>Q3/18</c:v>
                </c:pt>
                <c:pt idx="13">
                  <c:v>Q4/18</c:v>
                </c:pt>
                <c:pt idx="14">
                  <c:v>Q1/19</c:v>
                </c:pt>
                <c:pt idx="15">
                  <c:v>Q2/19</c:v>
                </c:pt>
                <c:pt idx="16">
                  <c:v>Q3/19</c:v>
                </c:pt>
                <c:pt idx="17">
                  <c:v>Q4/19</c:v>
                </c:pt>
                <c:pt idx="18">
                  <c:v>Q1/20</c:v>
                </c:pt>
                <c:pt idx="19">
                  <c:v>Q2/20</c:v>
                </c:pt>
                <c:pt idx="20">
                  <c:v>Q3/20</c:v>
                </c:pt>
              </c:strCache>
            </c:strRef>
          </c:cat>
          <c:val>
            <c:numRef>
              <c:f>'Lending amount by sector'!$B$12:$B$32</c:f>
              <c:numCache>
                <c:formatCode>#,##0</c:formatCode>
                <c:ptCount val="21"/>
                <c:pt idx="0">
                  <c:v>146.06525389121373</c:v>
                </c:pt>
                <c:pt idx="1">
                  <c:v>145.26866887731182</c:v>
                </c:pt>
                <c:pt idx="2">
                  <c:v>143.54878025743486</c:v>
                </c:pt>
                <c:pt idx="3">
                  <c:v>143.11938331443403</c:v>
                </c:pt>
                <c:pt idx="4">
                  <c:v>135.61674948061395</c:v>
                </c:pt>
                <c:pt idx="5">
                  <c:v>133.78792034895963</c:v>
                </c:pt>
                <c:pt idx="6">
                  <c:v>135.07618043344465</c:v>
                </c:pt>
                <c:pt idx="7">
                  <c:v>133.25030835000001</c:v>
                </c:pt>
                <c:pt idx="8">
                  <c:v>132.10629931</c:v>
                </c:pt>
                <c:pt idx="9">
                  <c:v>130.71611482</c:v>
                </c:pt>
                <c:pt idx="10">
                  <c:v>128.66556386532065</c:v>
                </c:pt>
                <c:pt idx="11">
                  <c:v>131.41827084452999</c:v>
                </c:pt>
                <c:pt idx="12">
                  <c:v>131.27306471083998</c:v>
                </c:pt>
                <c:pt idx="13">
                  <c:v>130.71686340611998</c:v>
                </c:pt>
                <c:pt idx="14">
                  <c:v>133.02087509371998</c:v>
                </c:pt>
                <c:pt idx="15">
                  <c:v>132.29207485412002</c:v>
                </c:pt>
                <c:pt idx="16">
                  <c:v>131.46601130350001</c:v>
                </c:pt>
                <c:pt idx="17">
                  <c:v>132.62464494895002</c:v>
                </c:pt>
                <c:pt idx="18">
                  <c:v>131.43112524751999</c:v>
                </c:pt>
                <c:pt idx="19">
                  <c:v>133.89288135496997</c:v>
                </c:pt>
                <c:pt idx="20">
                  <c:v>131.22805975544</c:v>
                </c:pt>
              </c:numCache>
            </c:numRef>
          </c:val>
          <c:extLst>
            <c:ext xmlns:c16="http://schemas.microsoft.com/office/drawing/2014/chart" uri="{C3380CC4-5D6E-409C-BE32-E72D297353CC}">
              <c16:uniqueId val="{00000000-56EC-40C4-A743-07243A823E11}"/>
            </c:ext>
          </c:extLst>
        </c:ser>
        <c:ser>
          <c:idx val="1"/>
          <c:order val="1"/>
          <c:tx>
            <c:strRef>
              <c:f>'Lending amount by sector'!$C$3</c:f>
              <c:strCache>
                <c:ptCount val="1"/>
                <c:pt idx="0">
                  <c:v>Mortgage</c:v>
                </c:pt>
              </c:strCache>
            </c:strRef>
          </c:tx>
          <c:spPr>
            <a:solidFill>
              <a:schemeClr val="accent2"/>
            </a:solidFill>
            <a:ln>
              <a:noFill/>
            </a:ln>
            <a:effectLst/>
          </c:spPr>
          <c:invertIfNegative val="0"/>
          <c:cat>
            <c:strRef>
              <c:f>'Lending amount by sector'!$A$12:$A$32</c:f>
              <c:strCache>
                <c:ptCount val="21"/>
                <c:pt idx="0">
                  <c:v>Q3/15</c:v>
                </c:pt>
                <c:pt idx="1">
                  <c:v>Q4/15</c:v>
                </c:pt>
                <c:pt idx="2">
                  <c:v>Q1/16</c:v>
                </c:pt>
                <c:pt idx="3">
                  <c:v>Q2/16</c:v>
                </c:pt>
                <c:pt idx="4">
                  <c:v>Q3/16</c:v>
                </c:pt>
                <c:pt idx="5">
                  <c:v>Q4/16</c:v>
                </c:pt>
                <c:pt idx="6">
                  <c:v>Q1/17</c:v>
                </c:pt>
                <c:pt idx="7">
                  <c:v>Q2/17</c:v>
                </c:pt>
                <c:pt idx="8">
                  <c:v>Q3/17</c:v>
                </c:pt>
                <c:pt idx="9">
                  <c:v>Q4/17</c:v>
                </c:pt>
                <c:pt idx="10">
                  <c:v>Q1/18*</c:v>
                </c:pt>
                <c:pt idx="11">
                  <c:v>Q2/18</c:v>
                </c:pt>
                <c:pt idx="12">
                  <c:v>Q3/18</c:v>
                </c:pt>
                <c:pt idx="13">
                  <c:v>Q4/18</c:v>
                </c:pt>
                <c:pt idx="14">
                  <c:v>Q1/19</c:v>
                </c:pt>
                <c:pt idx="15">
                  <c:v>Q2/19</c:v>
                </c:pt>
                <c:pt idx="16">
                  <c:v>Q3/19</c:v>
                </c:pt>
                <c:pt idx="17">
                  <c:v>Q4/19</c:v>
                </c:pt>
                <c:pt idx="18">
                  <c:v>Q1/20</c:v>
                </c:pt>
                <c:pt idx="19">
                  <c:v>Q2/20</c:v>
                </c:pt>
                <c:pt idx="20">
                  <c:v>Q3/20</c:v>
                </c:pt>
              </c:strCache>
            </c:strRef>
          </c:cat>
          <c:val>
            <c:numRef>
              <c:f>'Lending amount by sector'!$C$12:$C$32</c:f>
              <c:numCache>
                <c:formatCode>#,##0</c:formatCode>
                <c:ptCount val="21"/>
                <c:pt idx="0">
                  <c:v>126.9985850881984</c:v>
                </c:pt>
                <c:pt idx="1">
                  <c:v>130.23153946655165</c:v>
                </c:pt>
                <c:pt idx="2">
                  <c:v>132.96892137290143</c:v>
                </c:pt>
                <c:pt idx="3">
                  <c:v>134.01874400475666</c:v>
                </c:pt>
                <c:pt idx="4">
                  <c:v>132.48569096348319</c:v>
                </c:pt>
                <c:pt idx="5">
                  <c:v>133.34060692153113</c:v>
                </c:pt>
                <c:pt idx="6">
                  <c:v>134.11164067245306</c:v>
                </c:pt>
                <c:pt idx="7">
                  <c:v>133.68191683000001</c:v>
                </c:pt>
                <c:pt idx="8">
                  <c:v>134.73789069999998</c:v>
                </c:pt>
                <c:pt idx="9">
                  <c:v>132.47711695999999</c:v>
                </c:pt>
                <c:pt idx="10">
                  <c:v>130.53787481307941</c:v>
                </c:pt>
                <c:pt idx="11">
                  <c:v>131.35802387119</c:v>
                </c:pt>
                <c:pt idx="12">
                  <c:v>132.44742941606</c:v>
                </c:pt>
                <c:pt idx="13">
                  <c:v>132.22709210359002</c:v>
                </c:pt>
                <c:pt idx="14">
                  <c:v>136.75894464826001</c:v>
                </c:pt>
                <c:pt idx="15">
                  <c:v>138.62279978706002</c:v>
                </c:pt>
                <c:pt idx="16">
                  <c:v>139.02455834269</c:v>
                </c:pt>
                <c:pt idx="17">
                  <c:v>141.78881655292</c:v>
                </c:pt>
                <c:pt idx="18">
                  <c:v>136.20837576982001</c:v>
                </c:pt>
                <c:pt idx="19">
                  <c:v>143.01398375163998</c:v>
                </c:pt>
                <c:pt idx="20">
                  <c:v>144.40581713284999</c:v>
                </c:pt>
              </c:numCache>
            </c:numRef>
          </c:val>
          <c:extLst>
            <c:ext xmlns:c16="http://schemas.microsoft.com/office/drawing/2014/chart" uri="{C3380CC4-5D6E-409C-BE32-E72D297353CC}">
              <c16:uniqueId val="{00000001-56EC-40C4-A743-07243A823E11}"/>
            </c:ext>
          </c:extLst>
        </c:ser>
        <c:ser>
          <c:idx val="2"/>
          <c:order val="2"/>
          <c:tx>
            <c:strRef>
              <c:f>'Lending amount by sector'!$D$3</c:f>
              <c:strCache>
                <c:ptCount val="1"/>
                <c:pt idx="0">
                  <c:v>Consumer</c:v>
                </c:pt>
              </c:strCache>
            </c:strRef>
          </c:tx>
          <c:spPr>
            <a:solidFill>
              <a:schemeClr val="accent3"/>
            </a:solidFill>
            <a:ln>
              <a:noFill/>
            </a:ln>
            <a:effectLst/>
          </c:spPr>
          <c:invertIfNegative val="0"/>
          <c:cat>
            <c:strRef>
              <c:f>'Lending amount by sector'!$A$12:$A$32</c:f>
              <c:strCache>
                <c:ptCount val="21"/>
                <c:pt idx="0">
                  <c:v>Q3/15</c:v>
                </c:pt>
                <c:pt idx="1">
                  <c:v>Q4/15</c:v>
                </c:pt>
                <c:pt idx="2">
                  <c:v>Q1/16</c:v>
                </c:pt>
                <c:pt idx="3">
                  <c:v>Q2/16</c:v>
                </c:pt>
                <c:pt idx="4">
                  <c:v>Q3/16</c:v>
                </c:pt>
                <c:pt idx="5">
                  <c:v>Q4/16</c:v>
                </c:pt>
                <c:pt idx="6">
                  <c:v>Q1/17</c:v>
                </c:pt>
                <c:pt idx="7">
                  <c:v>Q2/17</c:v>
                </c:pt>
                <c:pt idx="8">
                  <c:v>Q3/17</c:v>
                </c:pt>
                <c:pt idx="9">
                  <c:v>Q4/17</c:v>
                </c:pt>
                <c:pt idx="10">
                  <c:v>Q1/18*</c:v>
                </c:pt>
                <c:pt idx="11">
                  <c:v>Q2/18</c:v>
                </c:pt>
                <c:pt idx="12">
                  <c:v>Q3/18</c:v>
                </c:pt>
                <c:pt idx="13">
                  <c:v>Q4/18</c:v>
                </c:pt>
                <c:pt idx="14">
                  <c:v>Q1/19</c:v>
                </c:pt>
                <c:pt idx="15">
                  <c:v>Q2/19</c:v>
                </c:pt>
                <c:pt idx="16">
                  <c:v>Q3/19</c:v>
                </c:pt>
                <c:pt idx="17">
                  <c:v>Q4/19</c:v>
                </c:pt>
                <c:pt idx="18">
                  <c:v>Q1/20</c:v>
                </c:pt>
                <c:pt idx="19">
                  <c:v>Q2/20</c:v>
                </c:pt>
                <c:pt idx="20">
                  <c:v>Q3/20</c:v>
                </c:pt>
              </c:strCache>
            </c:strRef>
          </c:cat>
          <c:val>
            <c:numRef>
              <c:f>'Lending amount by sector'!$D$12:$D$32</c:f>
              <c:numCache>
                <c:formatCode>#,##0</c:formatCode>
                <c:ptCount val="21"/>
                <c:pt idx="0">
                  <c:v>27.996236766816811</c:v>
                </c:pt>
                <c:pt idx="1">
                  <c:v>27.918527235066406</c:v>
                </c:pt>
                <c:pt idx="2">
                  <c:v>27.623518554289621</c:v>
                </c:pt>
                <c:pt idx="3">
                  <c:v>27.698421928278758</c:v>
                </c:pt>
                <c:pt idx="4">
                  <c:v>27.486039897345165</c:v>
                </c:pt>
                <c:pt idx="5">
                  <c:v>27.758609970098743</c:v>
                </c:pt>
                <c:pt idx="6">
                  <c:v>26.83039318024306</c:v>
                </c:pt>
                <c:pt idx="7">
                  <c:v>27.125147330000004</c:v>
                </c:pt>
                <c:pt idx="8">
                  <c:v>26.504089159999999</c:v>
                </c:pt>
                <c:pt idx="9">
                  <c:v>26.107472380000001</c:v>
                </c:pt>
                <c:pt idx="10">
                  <c:v>25.460851736530003</c:v>
                </c:pt>
                <c:pt idx="11">
                  <c:v>24.950549271480003</c:v>
                </c:pt>
                <c:pt idx="12">
                  <c:v>24.950549271480003</c:v>
                </c:pt>
                <c:pt idx="13">
                  <c:v>24.802066212379998</c:v>
                </c:pt>
                <c:pt idx="14">
                  <c:v>25.804378080700001</c:v>
                </c:pt>
                <c:pt idx="15">
                  <c:v>25.858794211409997</c:v>
                </c:pt>
                <c:pt idx="16">
                  <c:v>25.683108422520018</c:v>
                </c:pt>
                <c:pt idx="17">
                  <c:v>25.375314416909998</c:v>
                </c:pt>
                <c:pt idx="18">
                  <c:v>24.113216551810002</c:v>
                </c:pt>
                <c:pt idx="19">
                  <c:v>24.212250619450003</c:v>
                </c:pt>
                <c:pt idx="20">
                  <c:v>24.265599098120003</c:v>
                </c:pt>
              </c:numCache>
            </c:numRef>
          </c:val>
          <c:extLst>
            <c:ext xmlns:c16="http://schemas.microsoft.com/office/drawing/2014/chart" uri="{C3380CC4-5D6E-409C-BE32-E72D297353CC}">
              <c16:uniqueId val="{00000002-56EC-40C4-A743-07243A823E11}"/>
            </c:ext>
          </c:extLst>
        </c:ser>
        <c:ser>
          <c:idx val="3"/>
          <c:order val="3"/>
          <c:tx>
            <c:strRef>
              <c:f>'Lending amount by sector'!$E$3</c:f>
              <c:strCache>
                <c:ptCount val="1"/>
                <c:pt idx="0">
                  <c:v>Reverse repos</c:v>
                </c:pt>
              </c:strCache>
            </c:strRef>
          </c:tx>
          <c:spPr>
            <a:solidFill>
              <a:schemeClr val="accent4"/>
            </a:solidFill>
            <a:ln>
              <a:noFill/>
            </a:ln>
            <a:effectLst/>
          </c:spPr>
          <c:invertIfNegative val="0"/>
          <c:cat>
            <c:strRef>
              <c:f>'Lending amount by sector'!$A$12:$A$32</c:f>
              <c:strCache>
                <c:ptCount val="21"/>
                <c:pt idx="0">
                  <c:v>Q3/15</c:v>
                </c:pt>
                <c:pt idx="1">
                  <c:v>Q4/15</c:v>
                </c:pt>
                <c:pt idx="2">
                  <c:v>Q1/16</c:v>
                </c:pt>
                <c:pt idx="3">
                  <c:v>Q2/16</c:v>
                </c:pt>
                <c:pt idx="4">
                  <c:v>Q3/16</c:v>
                </c:pt>
                <c:pt idx="5">
                  <c:v>Q4/16</c:v>
                </c:pt>
                <c:pt idx="6">
                  <c:v>Q1/17</c:v>
                </c:pt>
                <c:pt idx="7">
                  <c:v>Q2/17</c:v>
                </c:pt>
                <c:pt idx="8">
                  <c:v>Q3/17</c:v>
                </c:pt>
                <c:pt idx="9">
                  <c:v>Q4/17</c:v>
                </c:pt>
                <c:pt idx="10">
                  <c:v>Q1/18*</c:v>
                </c:pt>
                <c:pt idx="11">
                  <c:v>Q2/18</c:v>
                </c:pt>
                <c:pt idx="12">
                  <c:v>Q3/18</c:v>
                </c:pt>
                <c:pt idx="13">
                  <c:v>Q4/18</c:v>
                </c:pt>
                <c:pt idx="14">
                  <c:v>Q1/19</c:v>
                </c:pt>
                <c:pt idx="15">
                  <c:v>Q2/19</c:v>
                </c:pt>
                <c:pt idx="16">
                  <c:v>Q3/19</c:v>
                </c:pt>
                <c:pt idx="17">
                  <c:v>Q4/19</c:v>
                </c:pt>
                <c:pt idx="18">
                  <c:v>Q1/20</c:v>
                </c:pt>
                <c:pt idx="19">
                  <c:v>Q2/20</c:v>
                </c:pt>
                <c:pt idx="20">
                  <c:v>Q3/20</c:v>
                </c:pt>
              </c:strCache>
            </c:strRef>
          </c:cat>
          <c:val>
            <c:numRef>
              <c:f>'Lending amount by sector'!$E$12:$E$32</c:f>
              <c:numCache>
                <c:formatCode>#,##0</c:formatCode>
                <c:ptCount val="21"/>
                <c:pt idx="0">
                  <c:v>43.784286000000002</c:v>
                </c:pt>
                <c:pt idx="1">
                  <c:v>32.27364</c:v>
                </c:pt>
                <c:pt idx="2">
                  <c:v>33.897911000000001</c:v>
                </c:pt>
                <c:pt idx="3">
                  <c:v>35.677188999999998</c:v>
                </c:pt>
                <c:pt idx="4">
                  <c:v>26.457393</c:v>
                </c:pt>
                <c:pt idx="5">
                  <c:v>19.175809999999998</c:v>
                </c:pt>
                <c:pt idx="6">
                  <c:v>20.850673</c:v>
                </c:pt>
                <c:pt idx="7">
                  <c:v>16.772660999999999</c:v>
                </c:pt>
                <c:pt idx="8">
                  <c:v>17.125460539999999</c:v>
                </c:pt>
                <c:pt idx="9">
                  <c:v>16.291809659999998</c:v>
                </c:pt>
                <c:pt idx="10">
                  <c:v>23.404632350189999</c:v>
                </c:pt>
                <c:pt idx="11">
                  <c:v>22.461380844260002</c:v>
                </c:pt>
                <c:pt idx="12">
                  <c:v>24.833017554239994</c:v>
                </c:pt>
                <c:pt idx="13">
                  <c:v>16.71068194191</c:v>
                </c:pt>
                <c:pt idx="14">
                  <c:v>24.970094079229998</c:v>
                </c:pt>
                <c:pt idx="15">
                  <c:v>23.55544340989</c:v>
                </c:pt>
                <c:pt idx="16">
                  <c:v>28.73909558495</c:v>
                </c:pt>
                <c:pt idx="17">
                  <c:v>18.888836786039999</c:v>
                </c:pt>
                <c:pt idx="18">
                  <c:v>28.925086519689994</c:v>
                </c:pt>
                <c:pt idx="19">
                  <c:v>23.511333428689998</c:v>
                </c:pt>
                <c:pt idx="20">
                  <c:v>18.046136026560003</c:v>
                </c:pt>
              </c:numCache>
            </c:numRef>
          </c:val>
          <c:extLst>
            <c:ext xmlns:c16="http://schemas.microsoft.com/office/drawing/2014/chart" uri="{C3380CC4-5D6E-409C-BE32-E72D297353CC}">
              <c16:uniqueId val="{00000003-56EC-40C4-A743-07243A823E11}"/>
            </c:ext>
          </c:extLst>
        </c:ser>
        <c:ser>
          <c:idx val="4"/>
          <c:order val="4"/>
          <c:tx>
            <c:strRef>
              <c:f>'Lending amount by sector'!$F$3</c:f>
              <c:strCache>
                <c:ptCount val="1"/>
                <c:pt idx="0">
                  <c:v>Public sector</c:v>
                </c:pt>
              </c:strCache>
            </c:strRef>
          </c:tx>
          <c:spPr>
            <a:solidFill>
              <a:schemeClr val="accent5"/>
            </a:solidFill>
            <a:ln>
              <a:noFill/>
            </a:ln>
            <a:effectLst/>
          </c:spPr>
          <c:invertIfNegative val="0"/>
          <c:cat>
            <c:strRef>
              <c:f>'Lending amount by sector'!$A$12:$A$32</c:f>
              <c:strCache>
                <c:ptCount val="21"/>
                <c:pt idx="0">
                  <c:v>Q3/15</c:v>
                </c:pt>
                <c:pt idx="1">
                  <c:v>Q4/15</c:v>
                </c:pt>
                <c:pt idx="2">
                  <c:v>Q1/16</c:v>
                </c:pt>
                <c:pt idx="3">
                  <c:v>Q2/16</c:v>
                </c:pt>
                <c:pt idx="4">
                  <c:v>Q3/16</c:v>
                </c:pt>
                <c:pt idx="5">
                  <c:v>Q4/16</c:v>
                </c:pt>
                <c:pt idx="6">
                  <c:v>Q1/17</c:v>
                </c:pt>
                <c:pt idx="7">
                  <c:v>Q2/17</c:v>
                </c:pt>
                <c:pt idx="8">
                  <c:v>Q3/17</c:v>
                </c:pt>
                <c:pt idx="9">
                  <c:v>Q4/17</c:v>
                </c:pt>
                <c:pt idx="10">
                  <c:v>Q1/18*</c:v>
                </c:pt>
                <c:pt idx="11">
                  <c:v>Q2/18</c:v>
                </c:pt>
                <c:pt idx="12">
                  <c:v>Q3/18</c:v>
                </c:pt>
                <c:pt idx="13">
                  <c:v>Q4/18</c:v>
                </c:pt>
                <c:pt idx="14">
                  <c:v>Q1/19</c:v>
                </c:pt>
                <c:pt idx="15">
                  <c:v>Q2/19</c:v>
                </c:pt>
                <c:pt idx="16">
                  <c:v>Q3/19</c:v>
                </c:pt>
                <c:pt idx="17">
                  <c:v>Q4/19</c:v>
                </c:pt>
                <c:pt idx="18">
                  <c:v>Q1/20</c:v>
                </c:pt>
                <c:pt idx="19">
                  <c:v>Q2/20</c:v>
                </c:pt>
                <c:pt idx="20">
                  <c:v>Q3/20</c:v>
                </c:pt>
              </c:strCache>
            </c:strRef>
          </c:cat>
          <c:val>
            <c:numRef>
              <c:f>'Lending amount by sector'!$F$12:$F$32</c:f>
              <c:numCache>
                <c:formatCode>#,##0</c:formatCode>
                <c:ptCount val="21"/>
                <c:pt idx="0">
                  <c:v>4.4923882541233704</c:v>
                </c:pt>
                <c:pt idx="1">
                  <c:v>5.2279537354331422</c:v>
                </c:pt>
                <c:pt idx="2">
                  <c:v>4.6919572459078207</c:v>
                </c:pt>
                <c:pt idx="3">
                  <c:v>4.0664614572116209</c:v>
                </c:pt>
                <c:pt idx="4">
                  <c:v>3.6180076210775991</c:v>
                </c:pt>
                <c:pt idx="5">
                  <c:v>3.6259217990662438</c:v>
                </c:pt>
                <c:pt idx="6">
                  <c:v>3.1832180624085882</c:v>
                </c:pt>
                <c:pt idx="7">
                  <c:v>3.8497697500000005</c:v>
                </c:pt>
                <c:pt idx="8">
                  <c:v>3.2340501000000001</c:v>
                </c:pt>
                <c:pt idx="9">
                  <c:v>4.5654386300000001</c:v>
                </c:pt>
                <c:pt idx="10">
                  <c:v>2.8566860193800001</c:v>
                </c:pt>
                <c:pt idx="11">
                  <c:v>4.4071998853100007</c:v>
                </c:pt>
                <c:pt idx="12">
                  <c:v>2.9903571472699997</c:v>
                </c:pt>
                <c:pt idx="13">
                  <c:v>3.8477111596099998</c:v>
                </c:pt>
                <c:pt idx="14">
                  <c:v>5.0225599682499995</c:v>
                </c:pt>
                <c:pt idx="15">
                  <c:v>3.4543747490999999</c:v>
                </c:pt>
                <c:pt idx="16">
                  <c:v>3.35556679901</c:v>
                </c:pt>
                <c:pt idx="17">
                  <c:v>4.0620585063200005</c:v>
                </c:pt>
                <c:pt idx="18">
                  <c:v>3.3505103244000001</c:v>
                </c:pt>
                <c:pt idx="19">
                  <c:v>3.1012127122000002</c:v>
                </c:pt>
                <c:pt idx="20">
                  <c:v>2.2406829322699999</c:v>
                </c:pt>
              </c:numCache>
            </c:numRef>
          </c:val>
          <c:extLst>
            <c:ext xmlns:c16="http://schemas.microsoft.com/office/drawing/2014/chart" uri="{C3380CC4-5D6E-409C-BE32-E72D297353CC}">
              <c16:uniqueId val="{00000004-56EC-40C4-A743-07243A823E11}"/>
            </c:ext>
          </c:extLst>
        </c:ser>
        <c:dLbls>
          <c:showLegendKey val="0"/>
          <c:showVal val="0"/>
          <c:showCatName val="0"/>
          <c:showSerName val="0"/>
          <c:showPercent val="0"/>
          <c:showBubbleSize val="0"/>
        </c:dLbls>
        <c:gapWidth val="150"/>
        <c:overlap val="100"/>
        <c:axId val="798093664"/>
        <c:axId val="798092680"/>
      </c:barChart>
      <c:catAx>
        <c:axId val="7980936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mn-ea"/>
                <a:cs typeface="+mn-cs"/>
              </a:defRPr>
            </a:pPr>
            <a:endParaRPr lang="sv-SE"/>
          </a:p>
        </c:txPr>
        <c:crossAx val="798092680"/>
        <c:crosses val="autoZero"/>
        <c:auto val="1"/>
        <c:lblAlgn val="ctr"/>
        <c:lblOffset val="100"/>
        <c:noMultiLvlLbl val="0"/>
      </c:catAx>
      <c:valAx>
        <c:axId val="79809268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sv-SE"/>
          </a:p>
        </c:txPr>
        <c:crossAx val="79809366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sv-SE"/>
        </a:p>
      </c:txPr>
    </c:legend>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sv-SE"/>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183065240253089"/>
          <c:y val="7.0076055874314799E-2"/>
          <c:w val="0.75297805177154553"/>
          <c:h val="0.64578780502832878"/>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164-46D0-BC22-564D23B1FEAF}"/>
              </c:ext>
            </c:extLst>
          </c:dPt>
          <c:dPt>
            <c:idx val="1"/>
            <c:bubble3D val="0"/>
            <c:explosion val="2"/>
            <c:spPr>
              <a:solidFill>
                <a:schemeClr val="accent2"/>
              </a:solidFill>
              <a:ln w="19050">
                <a:solidFill>
                  <a:schemeClr val="lt1"/>
                </a:solidFill>
              </a:ln>
              <a:effectLst/>
            </c:spPr>
            <c:extLst>
              <c:ext xmlns:c16="http://schemas.microsoft.com/office/drawing/2014/chart" uri="{C3380CC4-5D6E-409C-BE32-E72D297353CC}">
                <c16:uniqueId val="{00000003-6164-46D0-BC22-564D23B1FEAF}"/>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164-46D0-BC22-564D23B1FEAF}"/>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164-46D0-BC22-564D23B1FEAF}"/>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164-46D0-BC22-564D23B1FEAF}"/>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164-46D0-BC22-564D23B1FEAF}"/>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164-46D0-BC22-564D23B1FEAF}"/>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164-46D0-BC22-564D23B1FEAF}"/>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164-46D0-BC22-564D23B1FEAF}"/>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164-46D0-BC22-564D23B1FEAF}"/>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6164-46D0-BC22-564D23B1FEAF}"/>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6164-46D0-BC22-564D23B1FEAF}"/>
              </c:ext>
            </c:extLst>
          </c:dPt>
          <c:dPt>
            <c:idx val="12"/>
            <c:bubble3D val="0"/>
            <c:spPr>
              <a:solidFill>
                <a:schemeClr val="accent1">
                  <a:lumMod val="80000"/>
                  <a:lumOff val="20000"/>
                </a:schemeClr>
              </a:solidFill>
              <a:ln w="19050">
                <a:solidFill>
                  <a:schemeClr val="lt1"/>
                </a:solidFill>
              </a:ln>
              <a:effectLst/>
            </c:spPr>
            <c:extLst>
              <c:ext xmlns:c16="http://schemas.microsoft.com/office/drawing/2014/chart" uri="{C3380CC4-5D6E-409C-BE32-E72D297353CC}">
                <c16:uniqueId val="{00000019-6164-46D0-BC22-564D23B1FEAF}"/>
              </c:ext>
            </c:extLst>
          </c:dPt>
          <c:dPt>
            <c:idx val="13"/>
            <c:bubble3D val="0"/>
            <c:spPr>
              <a:solidFill>
                <a:schemeClr val="accent2">
                  <a:lumMod val="80000"/>
                  <a:lumOff val="20000"/>
                </a:schemeClr>
              </a:solidFill>
              <a:ln w="19050">
                <a:solidFill>
                  <a:schemeClr val="lt1"/>
                </a:solidFill>
              </a:ln>
              <a:effectLst/>
            </c:spPr>
            <c:extLst>
              <c:ext xmlns:c16="http://schemas.microsoft.com/office/drawing/2014/chart" uri="{C3380CC4-5D6E-409C-BE32-E72D297353CC}">
                <c16:uniqueId val="{0000001B-6164-46D0-BC22-564D23B1FEAF}"/>
              </c:ext>
            </c:extLst>
          </c:dPt>
          <c:dLbls>
            <c:dLbl>
              <c:idx val="0"/>
              <c:layout>
                <c:manualLayout>
                  <c:x val="-8.73634256672398E-2"/>
                  <c:y val="2.1305446790407315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6164-46D0-BC22-564D23B1FEAF}"/>
                </c:ext>
              </c:extLst>
            </c:dLbl>
            <c:dLbl>
              <c:idx val="1"/>
              <c:layout>
                <c:manualLayout>
                  <c:x val="4.0007360797227373E-2"/>
                  <c:y val="-3.2618196903847756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6164-46D0-BC22-564D23B1FEAF}"/>
                </c:ext>
              </c:extLst>
            </c:dLbl>
            <c:dLbl>
              <c:idx val="2"/>
              <c:layout>
                <c:manualLayout>
                  <c:x val="2.3289230229914182E-2"/>
                  <c:y val="-2.6531741967296168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6164-46D0-BC22-564D23B1FEAF}"/>
                </c:ext>
              </c:extLst>
            </c:dLbl>
            <c:dLbl>
              <c:idx val="3"/>
              <c:layout>
                <c:manualLayout>
                  <c:x val="6.2706674045145558E-2"/>
                  <c:y val="-3.3047298300523081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7-6164-46D0-BC22-564D23B1FEAF}"/>
                </c:ext>
              </c:extLst>
            </c:dLbl>
            <c:dLbl>
              <c:idx val="4"/>
              <c:layout>
                <c:manualLayout>
                  <c:x val="8.9050870912013469E-2"/>
                  <c:y val="1.997916602837085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9-6164-46D0-BC22-564D23B1FEAF}"/>
                </c:ext>
              </c:extLst>
            </c:dLbl>
            <c:dLbl>
              <c:idx val="5"/>
              <c:layout>
                <c:manualLayout>
                  <c:x val="6.9725249510999954E-2"/>
                  <c:y val="4.8148392555390322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B-6164-46D0-BC22-564D23B1FEAF}"/>
                </c:ext>
              </c:extLst>
            </c:dLbl>
            <c:dLbl>
              <c:idx val="6"/>
              <c:layout>
                <c:manualLayout>
                  <c:x val="1.2174948841042935E-2"/>
                  <c:y val="6.5860332259425364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D-6164-46D0-BC22-564D23B1FEAF}"/>
                </c:ext>
              </c:extLst>
            </c:dLbl>
            <c:dLbl>
              <c:idx val="7"/>
              <c:layout>
                <c:manualLayout>
                  <c:x val="3.3515813693734596E-2"/>
                  <c:y val="2.5671582207633433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F-6164-46D0-BC22-564D23B1FEAF}"/>
                </c:ext>
              </c:extLst>
            </c:dLbl>
            <c:dLbl>
              <c:idx val="8"/>
              <c:layout>
                <c:manualLayout>
                  <c:x val="-2.2204780234598456E-2"/>
                  <c:y val="2.037318416003538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1-6164-46D0-BC22-564D23B1FEAF}"/>
                </c:ext>
              </c:extLst>
            </c:dLbl>
            <c:dLbl>
              <c:idx val="9"/>
              <c:layout>
                <c:manualLayout>
                  <c:x val="-5.0102376567138063E-2"/>
                  <c:y val="1.0991141707725931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3-6164-46D0-BC22-564D23B1FEAF}"/>
                </c:ext>
              </c:extLst>
            </c:dLbl>
            <c:dLbl>
              <c:idx val="10"/>
              <c:layout>
                <c:manualLayout>
                  <c:x val="-9.5869430064194239E-2"/>
                  <c:y val="-1.3350026240370249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5-6164-46D0-BC22-564D23B1FEAF}"/>
                </c:ext>
              </c:extLst>
            </c:dLbl>
            <c:dLbl>
              <c:idx val="11"/>
              <c:layout>
                <c:manualLayout>
                  <c:x val="-9.835056656429253E-2"/>
                  <c:y val="-9.7854802156911915E-3"/>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7-6164-46D0-BC22-564D23B1FEAF}"/>
                </c:ext>
              </c:extLst>
            </c:dLbl>
            <c:dLbl>
              <c:idx val="12"/>
              <c:layout>
                <c:manualLayout>
                  <c:x val="-7.5547830830463153E-2"/>
                  <c:y val="-1.1817681653773433E-3"/>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9-6164-46D0-BC22-564D23B1FEAF}"/>
                </c:ext>
              </c:extLst>
            </c:dLbl>
            <c:dLbl>
              <c:idx val="13"/>
              <c:layout>
                <c:manualLayout>
                  <c:x val="-6.9751421564892085E-2"/>
                  <c:y val="-3.3406465238169945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B-6164-46D0-BC22-564D23B1FEA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sv-SE"/>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'Shipping offshore oil servi '!$A$21:$A$34</c:f>
              <c:strCache>
                <c:ptCount val="14"/>
                <c:pt idx="0">
                  <c:v>Tankers (crude, product, chemical)</c:v>
                </c:pt>
                <c:pt idx="1">
                  <c:v>Dry cargo</c:v>
                </c:pt>
                <c:pt idx="2">
                  <c:v>Gas tankers</c:v>
                </c:pt>
                <c:pt idx="3">
                  <c:v>RoRo vessels</c:v>
                </c:pt>
                <c:pt idx="4">
                  <c:v>Container ships</c:v>
                </c:pt>
                <c:pt idx="5">
                  <c:v>Car carriers</c:v>
                </c:pt>
                <c:pt idx="6">
                  <c:v>Other shipping</c:v>
                </c:pt>
                <c:pt idx="7">
                  <c:v>Drilling rigs</c:v>
                </c:pt>
                <c:pt idx="8">
                  <c:v>Supply vessels</c:v>
                </c:pt>
                <c:pt idx="9">
                  <c:v>Floating production</c:v>
                </c:pt>
                <c:pt idx="10">
                  <c:v>Oil services</c:v>
                </c:pt>
                <c:pt idx="11">
                  <c:v>Cruise</c:v>
                </c:pt>
                <c:pt idx="12">
                  <c:v>Ferries</c:v>
                </c:pt>
                <c:pt idx="13">
                  <c:v>Other</c:v>
                </c:pt>
              </c:strCache>
            </c:strRef>
          </c:cat>
          <c:val>
            <c:numRef>
              <c:f>'Shipping offshore oil servi '!$B$21:$B$34</c:f>
              <c:numCache>
                <c:formatCode>0%</c:formatCode>
                <c:ptCount val="14"/>
                <c:pt idx="0">
                  <c:v>0.27721047452416425</c:v>
                </c:pt>
                <c:pt idx="1">
                  <c:v>0.11322897160747461</c:v>
                </c:pt>
                <c:pt idx="2">
                  <c:v>0.16955772460276913</c:v>
                </c:pt>
                <c:pt idx="3">
                  <c:v>2.9304284195504897E-2</c:v>
                </c:pt>
                <c:pt idx="4">
                  <c:v>3.2941142599594545E-3</c:v>
                </c:pt>
                <c:pt idx="5">
                  <c:v>5.0733627930170139E-2</c:v>
                </c:pt>
                <c:pt idx="6">
                  <c:v>8.9888606698044805E-3</c:v>
                </c:pt>
                <c:pt idx="7">
                  <c:v>9.8926368231156608E-2</c:v>
                </c:pt>
                <c:pt idx="8">
                  <c:v>7.7454293096999666E-2</c:v>
                </c:pt>
                <c:pt idx="9">
                  <c:v>1.7275754859779533E-2</c:v>
                </c:pt>
                <c:pt idx="10">
                  <c:v>2.9498473266776345E-2</c:v>
                </c:pt>
                <c:pt idx="11">
                  <c:v>4.340381524317008E-2</c:v>
                </c:pt>
                <c:pt idx="12">
                  <c:v>2.3353779913768982E-2</c:v>
                </c:pt>
                <c:pt idx="13">
                  <c:v>5.7769457598501855E-2</c:v>
                </c:pt>
              </c:numCache>
            </c:numRef>
          </c:val>
          <c:extLst>
            <c:ext xmlns:c16="http://schemas.microsoft.com/office/drawing/2014/chart" uri="{C3380CC4-5D6E-409C-BE32-E72D297353CC}">
              <c16:uniqueId val="{0000001C-6164-46D0-BC22-564D23B1FEAF}"/>
            </c:ext>
          </c:extLst>
        </c:ser>
        <c:dLbls>
          <c:showLegendKey val="0"/>
          <c:showVal val="0"/>
          <c:showCatName val="0"/>
          <c:showSerName val="0"/>
          <c:showPercent val="0"/>
          <c:showBubbleSize val="0"/>
          <c:showLeaderLines val="1"/>
        </c:dLbls>
        <c:firstSliceAng val="292"/>
      </c:pieChart>
      <c:spPr>
        <a:noFill/>
        <a:ln>
          <a:noFill/>
        </a:ln>
        <a:effectLst/>
      </c:spPr>
    </c:plotArea>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sv-SE"/>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n-GB"/>
              <a:t>Corporate Rating Distribution - Exposure</a:t>
            </a:r>
            <a:r>
              <a:rPr lang="en-GB" baseline="0"/>
              <a:t> at Default </a:t>
            </a:r>
            <a:r>
              <a:rPr lang="en-GB"/>
              <a:t>(%)</a:t>
            </a:r>
          </a:p>
        </c:rich>
      </c:tx>
      <c:layout>
        <c:manualLayout>
          <c:xMode val="edge"/>
          <c:yMode val="edge"/>
          <c:x val="0.15508259259259261"/>
          <c:y val="3.9636944444444447E-2"/>
        </c:manualLayout>
      </c:layout>
      <c:overlay val="0"/>
      <c:spPr>
        <a:noFill/>
        <a:ln w="25400">
          <a:noFill/>
        </a:ln>
      </c:spPr>
    </c:title>
    <c:autoTitleDeleted val="0"/>
    <c:plotArea>
      <c:layout>
        <c:manualLayout>
          <c:layoutTarget val="inner"/>
          <c:xMode val="edge"/>
          <c:yMode val="edge"/>
          <c:x val="7.7124281459713867E-2"/>
          <c:y val="0.18546411307593466"/>
          <c:w val="0.81176574214376807"/>
          <c:h val="0.5989989597993024"/>
        </c:manualLayout>
      </c:layout>
      <c:barChart>
        <c:barDir val="col"/>
        <c:grouping val="clustered"/>
        <c:varyColors val="0"/>
        <c:ser>
          <c:idx val="0"/>
          <c:order val="0"/>
          <c:tx>
            <c:strRef>
              <c:f>'[123]Corporate Rating distribution'!$C$15</c:f>
              <c:strCache>
                <c:ptCount val="1"/>
                <c:pt idx="0">
                  <c:v>Q3 2020</c:v>
                </c:pt>
              </c:strCache>
            </c:strRef>
          </c:tx>
          <c:spPr>
            <a:solidFill>
              <a:srgbClr val="0000A0"/>
            </a:solidFill>
            <a:ln w="25400">
              <a:noFill/>
            </a:ln>
          </c:spPr>
          <c:invertIfNegative val="0"/>
          <c:cat>
            <c:strRef>
              <c:f>'[123]Corporate Rating distribution'!$B$16:$B$33</c:f>
              <c:strCache>
                <c:ptCount val="18"/>
                <c:pt idx="0">
                  <c:v>6+</c:v>
                </c:pt>
                <c:pt idx="1">
                  <c:v>6</c:v>
                </c:pt>
                <c:pt idx="2">
                  <c:v>6-</c:v>
                </c:pt>
                <c:pt idx="3">
                  <c:v>5+</c:v>
                </c:pt>
                <c:pt idx="4">
                  <c:v>5</c:v>
                </c:pt>
                <c:pt idx="5">
                  <c:v>5-</c:v>
                </c:pt>
                <c:pt idx="6">
                  <c:v>4+</c:v>
                </c:pt>
                <c:pt idx="7">
                  <c:v>4</c:v>
                </c:pt>
                <c:pt idx="8">
                  <c:v>4-</c:v>
                </c:pt>
                <c:pt idx="9">
                  <c:v>3+</c:v>
                </c:pt>
                <c:pt idx="10">
                  <c:v>3</c:v>
                </c:pt>
                <c:pt idx="11">
                  <c:v>3-</c:v>
                </c:pt>
                <c:pt idx="12">
                  <c:v>2+</c:v>
                </c:pt>
                <c:pt idx="13">
                  <c:v>2</c:v>
                </c:pt>
                <c:pt idx="14">
                  <c:v>2-</c:v>
                </c:pt>
                <c:pt idx="15">
                  <c:v>1+</c:v>
                </c:pt>
                <c:pt idx="16">
                  <c:v>1</c:v>
                </c:pt>
                <c:pt idx="17">
                  <c:v>1-</c:v>
                </c:pt>
              </c:strCache>
            </c:strRef>
          </c:cat>
          <c:val>
            <c:numRef>
              <c:f>'[123]Corporate Rating distribution'!$C$16:$C$33</c:f>
              <c:numCache>
                <c:formatCode>General</c:formatCode>
                <c:ptCount val="18"/>
                <c:pt idx="0">
                  <c:v>5.0913335859856398E-2</c:v>
                </c:pt>
                <c:pt idx="1">
                  <c:v>5.463373503135719E-2</c:v>
                </c:pt>
                <c:pt idx="2">
                  <c:v>4.3712887894090051E-2</c:v>
                </c:pt>
                <c:pt idx="3">
                  <c:v>4.8163804428757798E-2</c:v>
                </c:pt>
                <c:pt idx="4">
                  <c:v>0.11413871209327053</c:v>
                </c:pt>
                <c:pt idx="5">
                  <c:v>0.14288985551930716</c:v>
                </c:pt>
                <c:pt idx="6">
                  <c:v>0.15596557874862993</c:v>
                </c:pt>
                <c:pt idx="7">
                  <c:v>0.15780436625418734</c:v>
                </c:pt>
                <c:pt idx="8">
                  <c:v>0.10691613682789049</c:v>
                </c:pt>
                <c:pt idx="9">
                  <c:v>4.4840600673096309E-2</c:v>
                </c:pt>
                <c:pt idx="10">
                  <c:v>2.2350476731750918E-2</c:v>
                </c:pt>
                <c:pt idx="11">
                  <c:v>2.081157689282935E-2</c:v>
                </c:pt>
                <c:pt idx="12">
                  <c:v>5.463214864882329E-3</c:v>
                </c:pt>
                <c:pt idx="13">
                  <c:v>2.4285707304920511E-3</c:v>
                </c:pt>
                <c:pt idx="14">
                  <c:v>2.2345765364038283E-3</c:v>
                </c:pt>
                <c:pt idx="15">
                  <c:v>2.6236765368150604E-3</c:v>
                </c:pt>
                <c:pt idx="16">
                  <c:v>6.2188624079133879E-4</c:v>
                </c:pt>
                <c:pt idx="17">
                  <c:v>6.1792013026108316E-4</c:v>
                </c:pt>
              </c:numCache>
            </c:numRef>
          </c:val>
          <c:extLst>
            <c:ext xmlns:c16="http://schemas.microsoft.com/office/drawing/2014/chart" uri="{C3380CC4-5D6E-409C-BE32-E72D297353CC}">
              <c16:uniqueId val="{00000000-6210-4A25-AB86-DCBBCF319CE4}"/>
            </c:ext>
          </c:extLst>
        </c:ser>
        <c:ser>
          <c:idx val="1"/>
          <c:order val="1"/>
          <c:tx>
            <c:strRef>
              <c:f>'[123]Corporate Rating distribution'!$D$15</c:f>
              <c:strCache>
                <c:ptCount val="1"/>
                <c:pt idx="0">
                  <c:v>Q2 2020</c:v>
                </c:pt>
              </c:strCache>
            </c:strRef>
          </c:tx>
          <c:spPr>
            <a:solidFill>
              <a:srgbClr val="3399FF"/>
            </a:solidFill>
            <a:ln w="25400">
              <a:noFill/>
            </a:ln>
          </c:spPr>
          <c:invertIfNegative val="0"/>
          <c:cat>
            <c:strRef>
              <c:f>'[123]Corporate Rating distribution'!$B$16:$B$33</c:f>
              <c:strCache>
                <c:ptCount val="18"/>
                <c:pt idx="0">
                  <c:v>6+</c:v>
                </c:pt>
                <c:pt idx="1">
                  <c:v>6</c:v>
                </c:pt>
                <c:pt idx="2">
                  <c:v>6-</c:v>
                </c:pt>
                <c:pt idx="3">
                  <c:v>5+</c:v>
                </c:pt>
                <c:pt idx="4">
                  <c:v>5</c:v>
                </c:pt>
                <c:pt idx="5">
                  <c:v>5-</c:v>
                </c:pt>
                <c:pt idx="6">
                  <c:v>4+</c:v>
                </c:pt>
                <c:pt idx="7">
                  <c:v>4</c:v>
                </c:pt>
                <c:pt idx="8">
                  <c:v>4-</c:v>
                </c:pt>
                <c:pt idx="9">
                  <c:v>3+</c:v>
                </c:pt>
                <c:pt idx="10">
                  <c:v>3</c:v>
                </c:pt>
                <c:pt idx="11">
                  <c:v>3-</c:v>
                </c:pt>
                <c:pt idx="12">
                  <c:v>2+</c:v>
                </c:pt>
                <c:pt idx="13">
                  <c:v>2</c:v>
                </c:pt>
                <c:pt idx="14">
                  <c:v>2-</c:v>
                </c:pt>
                <c:pt idx="15">
                  <c:v>1+</c:v>
                </c:pt>
                <c:pt idx="16">
                  <c:v>1</c:v>
                </c:pt>
                <c:pt idx="17">
                  <c:v>1-</c:v>
                </c:pt>
              </c:strCache>
            </c:strRef>
          </c:cat>
          <c:val>
            <c:numRef>
              <c:f>'[123]Corporate Rating distribution'!$D$16:$D$33</c:f>
              <c:numCache>
                <c:formatCode>General</c:formatCode>
                <c:ptCount val="18"/>
                <c:pt idx="0">
                  <c:v>4.772719414994394E-2</c:v>
                </c:pt>
                <c:pt idx="1">
                  <c:v>5.7662057527087834E-2</c:v>
                </c:pt>
                <c:pt idx="2">
                  <c:v>4.163285496059365E-2</c:v>
                </c:pt>
                <c:pt idx="3">
                  <c:v>5.6113544106697999E-2</c:v>
                </c:pt>
                <c:pt idx="4">
                  <c:v>0.12118387586802769</c:v>
                </c:pt>
                <c:pt idx="5">
                  <c:v>0.13389125174125147</c:v>
                </c:pt>
                <c:pt idx="6">
                  <c:v>0.14812371662831672</c:v>
                </c:pt>
                <c:pt idx="7">
                  <c:v>0.15291117439858581</c:v>
                </c:pt>
                <c:pt idx="8">
                  <c:v>0.11510191373912966</c:v>
                </c:pt>
                <c:pt idx="9">
                  <c:v>4.4531914382774068E-2</c:v>
                </c:pt>
                <c:pt idx="10">
                  <c:v>2.6762922902870471E-2</c:v>
                </c:pt>
                <c:pt idx="11">
                  <c:v>1.6431747058304278E-2</c:v>
                </c:pt>
                <c:pt idx="12">
                  <c:v>5.5751036406791136E-3</c:v>
                </c:pt>
                <c:pt idx="13">
                  <c:v>3.1202283865090358E-3</c:v>
                </c:pt>
                <c:pt idx="14">
                  <c:v>2.1720854405195352E-3</c:v>
                </c:pt>
                <c:pt idx="15">
                  <c:v>2.4377479367790368E-3</c:v>
                </c:pt>
                <c:pt idx="16">
                  <c:v>6.9347978151062845E-4</c:v>
                </c:pt>
                <c:pt idx="17">
                  <c:v>7.3689019452542357E-4</c:v>
                </c:pt>
              </c:numCache>
            </c:numRef>
          </c:val>
          <c:extLst>
            <c:ext xmlns:c16="http://schemas.microsoft.com/office/drawing/2014/chart" uri="{C3380CC4-5D6E-409C-BE32-E72D297353CC}">
              <c16:uniqueId val="{00000001-6210-4A25-AB86-DCBBCF319CE4}"/>
            </c:ext>
          </c:extLst>
        </c:ser>
        <c:dLbls>
          <c:showLegendKey val="0"/>
          <c:showVal val="0"/>
          <c:showCatName val="0"/>
          <c:showSerName val="0"/>
          <c:showPercent val="0"/>
          <c:showBubbleSize val="0"/>
        </c:dLbls>
        <c:gapWidth val="150"/>
        <c:axId val="169175296"/>
        <c:axId val="169233792"/>
      </c:barChart>
      <c:lineChart>
        <c:grouping val="standard"/>
        <c:varyColors val="0"/>
        <c:ser>
          <c:idx val="2"/>
          <c:order val="2"/>
          <c:tx>
            <c:v>PD-scale</c:v>
          </c:tx>
          <c:spPr>
            <a:ln w="19050">
              <a:solidFill>
                <a:schemeClr val="tx1"/>
              </a:solidFill>
            </a:ln>
          </c:spPr>
          <c:marker>
            <c:spPr>
              <a:solidFill>
                <a:schemeClr val="tx1"/>
              </a:solidFill>
              <a:ln w="19050">
                <a:solidFill>
                  <a:sysClr val="windowText" lastClr="000000"/>
                </a:solidFill>
              </a:ln>
            </c:spPr>
          </c:marker>
          <c:val>
            <c:numRef>
              <c:f>'[123]Corporate Rating distribution'!$J$2:$J$19</c:f>
              <c:numCache>
                <c:formatCode>General</c:formatCode>
                <c:ptCount val="18"/>
                <c:pt idx="0">
                  <c:v>3.6999999999999999E-4</c:v>
                </c:pt>
                <c:pt idx="1">
                  <c:v>4.2000000000000002E-4</c:v>
                </c:pt>
                <c:pt idx="2">
                  <c:v>5.9999999999999995E-4</c:v>
                </c:pt>
                <c:pt idx="3">
                  <c:v>9.6000000000000002E-4</c:v>
                </c:pt>
                <c:pt idx="4">
                  <c:v>1.49E-3</c:v>
                </c:pt>
                <c:pt idx="5">
                  <c:v>2.2100000000000002E-3</c:v>
                </c:pt>
                <c:pt idx="6">
                  <c:v>3.81E-3</c:v>
                </c:pt>
                <c:pt idx="7">
                  <c:v>4.96E-3</c:v>
                </c:pt>
                <c:pt idx="8">
                  <c:v>8.3999999999999995E-3</c:v>
                </c:pt>
                <c:pt idx="9">
                  <c:v>1.29E-2</c:v>
                </c:pt>
                <c:pt idx="10">
                  <c:v>2.0449999999999999E-2</c:v>
                </c:pt>
                <c:pt idx="11">
                  <c:v>3.6110000000000003E-2</c:v>
                </c:pt>
                <c:pt idx="12">
                  <c:v>0.10735</c:v>
                </c:pt>
                <c:pt idx="13">
                  <c:v>0.12325</c:v>
                </c:pt>
                <c:pt idx="14">
                  <c:v>0.14246</c:v>
                </c:pt>
                <c:pt idx="15">
                  <c:v>0.21617</c:v>
                </c:pt>
                <c:pt idx="16">
                  <c:v>0.27707999999999999</c:v>
                </c:pt>
                <c:pt idx="17">
                  <c:v>0.36231999999999998</c:v>
                </c:pt>
              </c:numCache>
            </c:numRef>
          </c:val>
          <c:smooth val="0"/>
          <c:extLst>
            <c:ext xmlns:c16="http://schemas.microsoft.com/office/drawing/2014/chart" uri="{C3380CC4-5D6E-409C-BE32-E72D297353CC}">
              <c16:uniqueId val="{00000002-6210-4A25-AB86-DCBBCF319CE4}"/>
            </c:ext>
          </c:extLst>
        </c:ser>
        <c:dLbls>
          <c:showLegendKey val="0"/>
          <c:showVal val="0"/>
          <c:showCatName val="0"/>
          <c:showSerName val="0"/>
          <c:showPercent val="0"/>
          <c:showBubbleSize val="0"/>
        </c:dLbls>
        <c:marker val="1"/>
        <c:smooth val="0"/>
        <c:axId val="169175296"/>
        <c:axId val="169233792"/>
      </c:lineChart>
      <c:catAx>
        <c:axId val="169175296"/>
        <c:scaling>
          <c:orientation val="minMax"/>
        </c:scaling>
        <c:delete val="0"/>
        <c:axPos val="b"/>
        <c:title>
          <c:tx>
            <c:rich>
              <a:bodyPr/>
              <a:lstStyle/>
              <a:p>
                <a:pPr>
                  <a:defRPr sz="925" b="1" i="0" u="none" strike="noStrike" baseline="0">
                    <a:solidFill>
                      <a:srgbClr val="000000"/>
                    </a:solidFill>
                    <a:latin typeface="Arial"/>
                    <a:ea typeface="Arial"/>
                    <a:cs typeface="Arial"/>
                  </a:defRPr>
                </a:pPr>
                <a:r>
                  <a:rPr lang="en-GB"/>
                  <a:t>Rating</a:t>
                </a:r>
              </a:p>
            </c:rich>
          </c:tx>
          <c:layout>
            <c:manualLayout>
              <c:xMode val="edge"/>
              <c:yMode val="edge"/>
              <c:x val="0.40211703703703705"/>
              <c:y val="0.85259555555555555"/>
            </c:manualLayout>
          </c:layout>
          <c:overlay val="0"/>
          <c:spPr>
            <a:noFill/>
            <a:ln w="25400">
              <a:noFill/>
            </a:ln>
          </c:spPr>
        </c:title>
        <c:numFmt formatCode="General" sourceLinked="1"/>
        <c:majorTickMark val="none"/>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sv-SE"/>
          </a:p>
        </c:txPr>
        <c:crossAx val="169233792"/>
        <c:crosses val="autoZero"/>
        <c:auto val="1"/>
        <c:lblAlgn val="ctr"/>
        <c:lblOffset val="100"/>
        <c:tickLblSkip val="1"/>
        <c:tickMarkSkip val="1"/>
        <c:noMultiLvlLbl val="0"/>
      </c:catAx>
      <c:valAx>
        <c:axId val="169233792"/>
        <c:scaling>
          <c:orientation val="minMax"/>
          <c:max val="0.30000000000000004"/>
        </c:scaling>
        <c:delete val="0"/>
        <c:axPos val="l"/>
        <c:majorGridlines>
          <c:spPr>
            <a:ln w="0">
              <a:solidFill>
                <a:srgbClr val="000000">
                  <a:alpha val="20000"/>
                </a:srgbClr>
              </a:solidFill>
              <a:prstDash val="sysDash"/>
            </a:ln>
          </c:spPr>
        </c:majorGridlines>
        <c:numFmt formatCode="0%" sourceLinked="0"/>
        <c:majorTickMark val="none"/>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sv-SE"/>
          </a:p>
        </c:txPr>
        <c:crossAx val="169175296"/>
        <c:crosses val="autoZero"/>
        <c:crossBetween val="between"/>
      </c:valAx>
      <c:spPr>
        <a:solidFill>
          <a:srgbClr val="FFFFFF"/>
        </a:solidFill>
        <a:ln w="25400">
          <a:noFill/>
        </a:ln>
      </c:spPr>
    </c:plotArea>
    <c:legend>
      <c:legendPos val="b"/>
      <c:overlay val="0"/>
    </c:legend>
    <c:plotVisOnly val="1"/>
    <c:dispBlanksAs val="gap"/>
    <c:showDLblsOverMax val="0"/>
  </c:chart>
  <c:spPr>
    <a:solidFill>
      <a:srgbClr val="FFFFFF"/>
    </a:solidFill>
    <a:ln w="9525">
      <a:noFill/>
    </a:ln>
  </c:spPr>
  <c:txPr>
    <a:bodyPr/>
    <a:lstStyle/>
    <a:p>
      <a:pPr>
        <a:defRPr sz="925" b="0" i="0" u="none" strike="noStrike" baseline="0">
          <a:solidFill>
            <a:srgbClr val="000000"/>
          </a:solidFill>
          <a:latin typeface="Arial"/>
          <a:ea typeface="Arial"/>
          <a:cs typeface="Arial"/>
        </a:defRPr>
      </a:pPr>
      <a:endParaRPr lang="sv-SE"/>
    </a:p>
  </c:txPr>
  <c:printSettings>
    <c:headerFooter alignWithMargins="0"/>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3.3136642867651396E-2"/>
          <c:y val="0.15799877387990083"/>
          <c:w val="0.89490015432098768"/>
          <c:h val="0.7313520572712281"/>
        </c:manualLayout>
      </c:layout>
      <c:lineChart>
        <c:grouping val="standard"/>
        <c:varyColors val="0"/>
        <c:ser>
          <c:idx val="0"/>
          <c:order val="0"/>
          <c:tx>
            <c:v>Weighted average original maturity (days)</c:v>
          </c:tx>
          <c:spPr>
            <a:ln w="25400">
              <a:solidFill>
                <a:srgbClr val="0000A0"/>
              </a:solidFill>
              <a:prstDash val="solid"/>
            </a:ln>
          </c:spPr>
          <c:marker>
            <c:symbol val="none"/>
          </c:marker>
          <c:cat>
            <c:numLit>
              <c:formatCode>General</c:formatCode>
              <c:ptCount val="129"/>
              <c:pt idx="0">
                <c:v>2010</c:v>
              </c:pt>
              <c:pt idx="12">
                <c:v>2011</c:v>
              </c:pt>
              <c:pt idx="24">
                <c:v>2012</c:v>
              </c:pt>
              <c:pt idx="36">
                <c:v>2013</c:v>
              </c:pt>
              <c:pt idx="48">
                <c:v>2014</c:v>
              </c:pt>
              <c:pt idx="60">
                <c:v>2015</c:v>
              </c:pt>
              <c:pt idx="72">
                <c:v>2016</c:v>
              </c:pt>
              <c:pt idx="84">
                <c:v>2017</c:v>
              </c:pt>
              <c:pt idx="96">
                <c:v>2018</c:v>
              </c:pt>
              <c:pt idx="108">
                <c:v>2019</c:v>
              </c:pt>
              <c:pt idx="120">
                <c:v>2020</c:v>
              </c:pt>
            </c:numLit>
          </c:cat>
          <c:val>
            <c:numLit>
              <c:formatCode>#,##0.0</c:formatCode>
              <c:ptCount val="129"/>
              <c:pt idx="0">
                <c:v>106.41190686999036</c:v>
              </c:pt>
              <c:pt idx="1">
                <c:v>99.822595112799263</c:v>
              </c:pt>
              <c:pt idx="2">
                <c:v>98.388043823614993</c:v>
              </c:pt>
              <c:pt idx="3">
                <c:v>100.87338243725036</c:v>
              </c:pt>
              <c:pt idx="4">
                <c:v>101.95754375166415</c:v>
              </c:pt>
              <c:pt idx="5">
                <c:v>104.14357390718112</c:v>
              </c:pt>
              <c:pt idx="6">
                <c:v>111.30713003457844</c:v>
              </c:pt>
              <c:pt idx="7">
                <c:v>113.40318139202274</c:v>
              </c:pt>
              <c:pt idx="8">
                <c:v>110.48178871152371</c:v>
              </c:pt>
              <c:pt idx="9">
                <c:v>106.34123596116908</c:v>
              </c:pt>
              <c:pt idx="10">
                <c:v>104.21169548700347</c:v>
              </c:pt>
              <c:pt idx="11">
                <c:v>108.56434753124208</c:v>
              </c:pt>
              <c:pt idx="12">
                <c:v>111.8400901011004</c:v>
              </c:pt>
              <c:pt idx="13">
                <c:v>109.15457230378756</c:v>
              </c:pt>
              <c:pt idx="14">
                <c:v>107.84947655256434</c:v>
              </c:pt>
              <c:pt idx="15">
                <c:v>105.93170157647626</c:v>
              </c:pt>
              <c:pt idx="16">
                <c:v>111.76499089988886</c:v>
              </c:pt>
              <c:pt idx="17">
                <c:v>111.46898638896121</c:v>
              </c:pt>
              <c:pt idx="18">
                <c:v>107.30415092451028</c:v>
              </c:pt>
              <c:pt idx="19">
                <c:v>111.3607450753813</c:v>
              </c:pt>
              <c:pt idx="20">
                <c:v>116.95486383397616</c:v>
              </c:pt>
              <c:pt idx="21">
                <c:v>116.5770137357985</c:v>
              </c:pt>
              <c:pt idx="22">
                <c:v>114.85340664539986</c:v>
              </c:pt>
              <c:pt idx="23">
                <c:v>113.62027750005464</c:v>
              </c:pt>
              <c:pt idx="24">
                <c:v>118.10150629530781</c:v>
              </c:pt>
              <c:pt idx="25">
                <c:v>127.34581630939407</c:v>
              </c:pt>
              <c:pt idx="26">
                <c:v>130.61430958842971</c:v>
              </c:pt>
              <c:pt idx="27">
                <c:v>139.58579072925309</c:v>
              </c:pt>
              <c:pt idx="28">
                <c:v>133.94515900474482</c:v>
              </c:pt>
              <c:pt idx="29">
                <c:v>125.43943325910983</c:v>
              </c:pt>
              <c:pt idx="30">
                <c:v>134.14308756607522</c:v>
              </c:pt>
              <c:pt idx="31">
                <c:v>137.36112581716696</c:v>
              </c:pt>
              <c:pt idx="32">
                <c:v>144.32714880159125</c:v>
              </c:pt>
              <c:pt idx="33">
                <c:v>145.01234397753359</c:v>
              </c:pt>
              <c:pt idx="34">
                <c:v>152.09213165571941</c:v>
              </c:pt>
              <c:pt idx="35">
                <c:v>154.91695190081251</c:v>
              </c:pt>
              <c:pt idx="36">
                <c:v>157.57282835829119</c:v>
              </c:pt>
              <c:pt idx="37">
                <c:v>155.97336402990624</c:v>
              </c:pt>
              <c:pt idx="38">
                <c:v>155.73221063946588</c:v>
              </c:pt>
              <c:pt idx="39">
                <c:v>155.97905211896554</c:v>
              </c:pt>
              <c:pt idx="40">
                <c:v>151.1751145771442</c:v>
              </c:pt>
              <c:pt idx="41">
                <c:v>147.14516422505503</c:v>
              </c:pt>
              <c:pt idx="42">
                <c:v>140.68957967646585</c:v>
              </c:pt>
              <c:pt idx="43">
                <c:v>139.79144966613796</c:v>
              </c:pt>
              <c:pt idx="44">
                <c:v>137.82845843557865</c:v>
              </c:pt>
              <c:pt idx="45">
                <c:v>142.11996853610322</c:v>
              </c:pt>
              <c:pt idx="46">
                <c:v>143.24369301995839</c:v>
              </c:pt>
              <c:pt idx="47">
                <c:v>145.34437372359992</c:v>
              </c:pt>
              <c:pt idx="48">
                <c:v>140.08010587278125</c:v>
              </c:pt>
              <c:pt idx="49">
                <c:v>139.72203398330055</c:v>
              </c:pt>
              <c:pt idx="50">
                <c:v>135.47258110888316</c:v>
              </c:pt>
              <c:pt idx="51">
                <c:v>143.81352119524601</c:v>
              </c:pt>
              <c:pt idx="52">
                <c:v>147.95302204771085</c:v>
              </c:pt>
              <c:pt idx="53">
                <c:v>150.22860775486825</c:v>
              </c:pt>
              <c:pt idx="54">
                <c:v>149.92538387459393</c:v>
              </c:pt>
              <c:pt idx="55">
                <c:v>152.9610010261047</c:v>
              </c:pt>
              <c:pt idx="56">
                <c:v>165.27564162030433</c:v>
              </c:pt>
              <c:pt idx="57">
                <c:v>168.83656979743571</c:v>
              </c:pt>
              <c:pt idx="58">
                <c:v>171.57585230387457</c:v>
              </c:pt>
              <c:pt idx="59">
                <c:v>175.90344748939808</c:v>
              </c:pt>
              <c:pt idx="60">
                <c:v>178.08059001309903</c:v>
              </c:pt>
              <c:pt idx="61">
                <c:v>179.74898996105046</c:v>
              </c:pt>
              <c:pt idx="62">
                <c:v>176.86926430982183</c:v>
              </c:pt>
              <c:pt idx="63">
                <c:v>175.35277300000001</c:v>
              </c:pt>
              <c:pt idx="64">
                <c:v>169.03457599999999</c:v>
              </c:pt>
              <c:pt idx="65">
                <c:v>170.42862500000001</c:v>
              </c:pt>
              <c:pt idx="66" formatCode="General">
                <c:v>168.9</c:v>
              </c:pt>
              <c:pt idx="67" formatCode="General">
                <c:v>172.1</c:v>
              </c:pt>
              <c:pt idx="68" formatCode="General">
                <c:v>171.4</c:v>
              </c:pt>
              <c:pt idx="69" formatCode="General">
                <c:v>166.4</c:v>
              </c:pt>
              <c:pt idx="70" formatCode="General">
                <c:v>155</c:v>
              </c:pt>
              <c:pt idx="71" formatCode="General">
                <c:v>145.6</c:v>
              </c:pt>
              <c:pt idx="72" formatCode="0.0">
                <c:v>144.72701243170818</c:v>
              </c:pt>
              <c:pt idx="73" formatCode="0.0">
                <c:v>151.56032671962299</c:v>
              </c:pt>
              <c:pt idx="74" formatCode="0.0">
                <c:v>159.89745395793176</c:v>
              </c:pt>
              <c:pt idx="75" formatCode="0.0">
                <c:v>171.487117811047</c:v>
              </c:pt>
              <c:pt idx="76" formatCode="0.0">
                <c:v>176.41351741103125</c:v>
              </c:pt>
              <c:pt idx="77" formatCode="0.0">
                <c:v>182.04339544041986</c:v>
              </c:pt>
              <c:pt idx="78" formatCode="0.0">
                <c:v>183.76374947761306</c:v>
              </c:pt>
              <c:pt idx="79" formatCode="0.0">
                <c:v>183.08942278954657</c:v>
              </c:pt>
              <c:pt idx="80" formatCode="0.0">
                <c:v>182.94184010418027</c:v>
              </c:pt>
              <c:pt idx="81" formatCode="0.0">
                <c:v>193.86156220989503</c:v>
              </c:pt>
              <c:pt idx="82" formatCode="0.0">
                <c:v>184.40146727799038</c:v>
              </c:pt>
              <c:pt idx="83" formatCode="0.0">
                <c:v>182.85563568308822</c:v>
              </c:pt>
              <c:pt idx="84" formatCode="0.0">
                <c:v>174.71462884003066</c:v>
              </c:pt>
              <c:pt idx="85" formatCode="0.0">
                <c:v>171.29832750786215</c:v>
              </c:pt>
              <c:pt idx="86" formatCode="0.0">
                <c:v>171.7985510519425</c:v>
              </c:pt>
              <c:pt idx="87" formatCode="0.0">
                <c:v>163.42383607579652</c:v>
              </c:pt>
              <c:pt idx="88" formatCode="0.0">
                <c:v>155.74842907084039</c:v>
              </c:pt>
              <c:pt idx="89" formatCode="0.0">
                <c:v>142.95821970331778</c:v>
              </c:pt>
              <c:pt idx="90" formatCode="0.0">
                <c:v>142.60111181810481</c:v>
              </c:pt>
              <c:pt idx="91" formatCode="0.0">
                <c:v>140.33276426738391</c:v>
              </c:pt>
              <c:pt idx="92" formatCode="0.0">
                <c:v>138.43152861566202</c:v>
              </c:pt>
              <c:pt idx="93" formatCode="0.0">
                <c:v>142.65958097016593</c:v>
              </c:pt>
              <c:pt idx="94" formatCode="0.0">
                <c:v>143.40008918940543</c:v>
              </c:pt>
              <c:pt idx="95" formatCode="0.0">
                <c:v>145.5514925014204</c:v>
              </c:pt>
              <c:pt idx="96" formatCode="0.0">
                <c:v>148.70967322171603</c:v>
              </c:pt>
              <c:pt idx="97" formatCode="0.0">
                <c:v>155.17517396787201</c:v>
              </c:pt>
              <c:pt idx="98" formatCode="0.0">
                <c:v>160.70164218301176</c:v>
              </c:pt>
              <c:pt idx="99" formatCode="0.0">
                <c:v>163.37237728451151</c:v>
              </c:pt>
              <c:pt idx="100" formatCode="0.0">
                <c:v>156.13060791891357</c:v>
              </c:pt>
              <c:pt idx="101" formatCode="0.0">
                <c:v>157.08703493516691</c:v>
              </c:pt>
              <c:pt idx="102" formatCode="0.0">
                <c:v>170.87238264588936</c:v>
              </c:pt>
              <c:pt idx="103" formatCode="0.0">
                <c:v>180.43898961078816</c:v>
              </c:pt>
              <c:pt idx="104" formatCode="0.0">
                <c:v>188.47023689600303</c:v>
              </c:pt>
              <c:pt idx="105" formatCode="0.0">
                <c:v>198.34710322869688</c:v>
              </c:pt>
              <c:pt idx="106" formatCode="0.0">
                <c:v>189.17821835160154</c:v>
              </c:pt>
              <c:pt idx="107" formatCode="0.0">
                <c:v>183.01089350003943</c:v>
              </c:pt>
              <c:pt idx="108" formatCode="0.0">
                <c:v>175.13486261046404</c:v>
              </c:pt>
              <c:pt idx="109" formatCode="0.0">
                <c:v>167.21184509841754</c:v>
              </c:pt>
              <c:pt idx="110" formatCode="0.0">
                <c:v>160.33338726449162</c:v>
              </c:pt>
              <c:pt idx="111" formatCode="0.0">
                <c:v>160.68742150028953</c:v>
              </c:pt>
              <c:pt idx="112" formatCode="0.0">
                <c:v>168.19159964263724</c:v>
              </c:pt>
              <c:pt idx="113" formatCode="0.0">
                <c:v>171.89089944751919</c:v>
              </c:pt>
              <c:pt idx="114" formatCode="0.0">
                <c:v>185.27929566283805</c:v>
              </c:pt>
              <c:pt idx="115" formatCode="0.0">
                <c:v>189.6589925894186</c:v>
              </c:pt>
              <c:pt idx="116" formatCode="0.0">
                <c:v>188.33146218765631</c:v>
              </c:pt>
              <c:pt idx="117" formatCode="0.0">
                <c:v>189.94971357668069</c:v>
              </c:pt>
              <c:pt idx="118" formatCode="0.0">
                <c:v>192.48320809227454</c:v>
              </c:pt>
              <c:pt idx="119" formatCode="0.0">
                <c:v>198.57022202529598</c:v>
              </c:pt>
              <c:pt idx="120" formatCode="0.0">
                <c:v>200.29785167104072</c:v>
              </c:pt>
              <c:pt idx="121" formatCode="0.0">
                <c:v>200.16983333205462</c:v>
              </c:pt>
              <c:pt idx="122" formatCode="0.0">
                <c:v>210.15974035056072</c:v>
              </c:pt>
              <c:pt idx="123" formatCode="0.0">
                <c:v>207.27487629031882</c:v>
              </c:pt>
              <c:pt idx="124" formatCode="0.0">
                <c:v>190.00055588728256</c:v>
              </c:pt>
              <c:pt idx="125" formatCode="0.0">
                <c:v>215.78594253150888</c:v>
              </c:pt>
              <c:pt idx="126" formatCode="0.0">
                <c:v>220.74218025122465</c:v>
              </c:pt>
              <c:pt idx="127" formatCode="0.0">
                <c:v>207.04783204939235</c:v>
              </c:pt>
              <c:pt idx="128" formatCode="0.0">
                <c:v>197.66028992632394</c:v>
              </c:pt>
            </c:numLit>
          </c:val>
          <c:smooth val="1"/>
          <c:extLst>
            <c:ext xmlns:c16="http://schemas.microsoft.com/office/drawing/2014/chart" uri="{C3380CC4-5D6E-409C-BE32-E72D297353CC}">
              <c16:uniqueId val="{00000000-9D3C-4DBE-A3C0-DADF2CF3F597}"/>
            </c:ext>
          </c:extLst>
        </c:ser>
        <c:dLbls>
          <c:showLegendKey val="0"/>
          <c:showVal val="0"/>
          <c:showCatName val="0"/>
          <c:showSerName val="0"/>
          <c:showPercent val="0"/>
          <c:showBubbleSize val="0"/>
        </c:dLbls>
        <c:smooth val="0"/>
        <c:axId val="96278400"/>
        <c:axId val="96849920"/>
      </c:lineChart>
      <c:catAx>
        <c:axId val="96278400"/>
        <c:scaling>
          <c:orientation val="minMax"/>
        </c:scaling>
        <c:delete val="0"/>
        <c:axPos val="b"/>
        <c:minorGridlines>
          <c:spPr>
            <a:ln w="0">
              <a:noFill/>
            </a:ln>
          </c:spPr>
        </c:minorGridlines>
        <c:numFmt formatCode="General" sourceLinked="1"/>
        <c:majorTickMark val="out"/>
        <c:minorTickMark val="none"/>
        <c:tickLblPos val="nextTo"/>
        <c:spPr>
          <a:ln>
            <a:solidFill>
              <a:schemeClr val="tx1"/>
            </a:solidFill>
          </a:ln>
        </c:spPr>
        <c:txPr>
          <a:bodyPr rot="0" vert="horz" anchor="ctr" anchorCtr="1"/>
          <a:lstStyle/>
          <a:p>
            <a:pPr>
              <a:defRPr/>
            </a:pPr>
            <a:endParaRPr lang="sv-SE"/>
          </a:p>
        </c:txPr>
        <c:crossAx val="96849920"/>
        <c:crosses val="autoZero"/>
        <c:auto val="1"/>
        <c:lblAlgn val="ctr"/>
        <c:lblOffset val="100"/>
        <c:tickLblSkip val="12"/>
        <c:tickMarkSkip val="12"/>
        <c:noMultiLvlLbl val="0"/>
      </c:catAx>
      <c:valAx>
        <c:axId val="96849920"/>
        <c:scaling>
          <c:orientation val="minMax"/>
          <c:min val="90"/>
        </c:scaling>
        <c:delete val="0"/>
        <c:axPos val="r"/>
        <c:majorGridlines>
          <c:spPr>
            <a:ln>
              <a:solidFill>
                <a:schemeClr val="tx1"/>
              </a:solidFill>
              <a:prstDash val="dash"/>
            </a:ln>
          </c:spPr>
        </c:majorGridlines>
        <c:title>
          <c:tx>
            <c:rich>
              <a:bodyPr rot="0" vert="horz"/>
              <a:lstStyle/>
              <a:p>
                <a:pPr>
                  <a:defRPr/>
                </a:pPr>
                <a:r>
                  <a:rPr lang="en-US"/>
                  <a:t>Days</a:t>
                </a:r>
              </a:p>
            </c:rich>
          </c:tx>
          <c:layout>
            <c:manualLayout>
              <c:xMode val="edge"/>
              <c:yMode val="edge"/>
              <c:x val="0.92266404320987649"/>
              <c:y val="2.3079531418875521E-2"/>
            </c:manualLayout>
          </c:layout>
          <c:overlay val="0"/>
        </c:title>
        <c:numFmt formatCode="#,##0" sourceLinked="0"/>
        <c:majorTickMark val="out"/>
        <c:minorTickMark val="none"/>
        <c:tickLblPos val="nextTo"/>
        <c:spPr>
          <a:ln>
            <a:solidFill>
              <a:schemeClr val="tx1"/>
            </a:solidFill>
          </a:ln>
        </c:spPr>
        <c:crossAx val="96278400"/>
        <c:crosses val="max"/>
        <c:crossBetween val="midCat"/>
        <c:majorUnit val="20"/>
        <c:minorUnit val="1"/>
      </c:valAx>
      <c:spPr>
        <a:noFill/>
        <a:ln>
          <a:noFill/>
        </a:ln>
      </c:spPr>
    </c:plotArea>
    <c:plotVisOnly val="1"/>
    <c:dispBlanksAs val="gap"/>
    <c:showDLblsOverMax val="0"/>
  </c:chart>
  <c:spPr>
    <a:noFill/>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4.1233136736492433E-2"/>
          <c:y val="0.12881626724763981"/>
          <c:w val="0.88721280864197527"/>
          <c:h val="0.75727805010893245"/>
        </c:manualLayout>
      </c:layout>
      <c:areaChart>
        <c:grouping val="standard"/>
        <c:varyColors val="0"/>
        <c:ser>
          <c:idx val="0"/>
          <c:order val="0"/>
          <c:tx>
            <c:v>Total short issuances (EURm)</c:v>
          </c:tx>
          <c:spPr>
            <a:solidFill>
              <a:srgbClr val="0000A0"/>
            </a:solidFill>
            <a:ln w="25400">
              <a:noFill/>
            </a:ln>
          </c:spPr>
          <c:cat>
            <c:numLit>
              <c:formatCode>General</c:formatCode>
              <c:ptCount val="189"/>
              <c:pt idx="0">
                <c:v>2005</c:v>
              </c:pt>
              <c:pt idx="12">
                <c:v>2006</c:v>
              </c:pt>
              <c:pt idx="24">
                <c:v>2007</c:v>
              </c:pt>
              <c:pt idx="36">
                <c:v>2008</c:v>
              </c:pt>
              <c:pt idx="48">
                <c:v>2009</c:v>
              </c:pt>
              <c:pt idx="60">
                <c:v>2010</c:v>
              </c:pt>
              <c:pt idx="72">
                <c:v>2011</c:v>
              </c:pt>
              <c:pt idx="84">
                <c:v>2012</c:v>
              </c:pt>
              <c:pt idx="96">
                <c:v>2013</c:v>
              </c:pt>
              <c:pt idx="108">
                <c:v>2014</c:v>
              </c:pt>
              <c:pt idx="120">
                <c:v>2015</c:v>
              </c:pt>
              <c:pt idx="132">
                <c:v>2016</c:v>
              </c:pt>
              <c:pt idx="144">
                <c:v>2017</c:v>
              </c:pt>
              <c:pt idx="156">
                <c:v>2018</c:v>
              </c:pt>
              <c:pt idx="168">
                <c:v>2019</c:v>
              </c:pt>
              <c:pt idx="180">
                <c:v>2020</c:v>
              </c:pt>
            </c:numLit>
          </c:cat>
          <c:val>
            <c:numLit>
              <c:formatCode>#,##0</c:formatCode>
              <c:ptCount val="189"/>
              <c:pt idx="0">
                <c:v>26076.847813788292</c:v>
              </c:pt>
              <c:pt idx="1">
                <c:v>26282.836726152967</c:v>
              </c:pt>
              <c:pt idx="2">
                <c:v>29055.457301128004</c:v>
              </c:pt>
              <c:pt idx="3">
                <c:v>31304.299876401383</c:v>
              </c:pt>
              <c:pt idx="4">
                <c:v>27953.774082725526</c:v>
              </c:pt>
              <c:pt idx="5">
                <c:v>28841.643487534777</c:v>
              </c:pt>
              <c:pt idx="6">
                <c:v>26170.741289628084</c:v>
              </c:pt>
              <c:pt idx="7">
                <c:v>26399.289374050488</c:v>
              </c:pt>
              <c:pt idx="8">
                <c:v>28216.168667157999</c:v>
              </c:pt>
              <c:pt idx="9">
                <c:v>33269.405452022889</c:v>
              </c:pt>
              <c:pt idx="10">
                <c:v>35810</c:v>
              </c:pt>
              <c:pt idx="11">
                <c:v>34320</c:v>
              </c:pt>
              <c:pt idx="12">
                <c:v>32086</c:v>
              </c:pt>
              <c:pt idx="13">
                <c:v>32551</c:v>
              </c:pt>
              <c:pt idx="14">
                <c:v>34566</c:v>
              </c:pt>
              <c:pt idx="15">
                <c:v>34095</c:v>
              </c:pt>
              <c:pt idx="16">
                <c:v>32380</c:v>
              </c:pt>
              <c:pt idx="17">
                <c:v>33500</c:v>
              </c:pt>
              <c:pt idx="18">
                <c:v>31900</c:v>
              </c:pt>
              <c:pt idx="19">
                <c:v>29500</c:v>
              </c:pt>
              <c:pt idx="20">
                <c:v>26130</c:v>
              </c:pt>
              <c:pt idx="21">
                <c:v>28500</c:v>
              </c:pt>
              <c:pt idx="22">
                <c:v>26500</c:v>
              </c:pt>
              <c:pt idx="23">
                <c:v>26800</c:v>
              </c:pt>
              <c:pt idx="24">
                <c:v>30800</c:v>
              </c:pt>
              <c:pt idx="25">
                <c:v>33500</c:v>
              </c:pt>
              <c:pt idx="26">
                <c:v>31300</c:v>
              </c:pt>
              <c:pt idx="27">
                <c:v>33500</c:v>
              </c:pt>
              <c:pt idx="28">
                <c:v>36600</c:v>
              </c:pt>
              <c:pt idx="29">
                <c:v>33000</c:v>
              </c:pt>
              <c:pt idx="30">
                <c:v>31400</c:v>
              </c:pt>
              <c:pt idx="31">
                <c:v>37300</c:v>
              </c:pt>
              <c:pt idx="32">
                <c:v>35400</c:v>
              </c:pt>
              <c:pt idx="33">
                <c:v>37300</c:v>
              </c:pt>
              <c:pt idx="34">
                <c:v>39300</c:v>
              </c:pt>
              <c:pt idx="35">
                <c:v>38000</c:v>
              </c:pt>
              <c:pt idx="36">
                <c:v>37200</c:v>
              </c:pt>
              <c:pt idx="37">
                <c:v>34382</c:v>
              </c:pt>
              <c:pt idx="38">
                <c:v>39462</c:v>
              </c:pt>
              <c:pt idx="39">
                <c:v>48100</c:v>
              </c:pt>
              <c:pt idx="40">
                <c:v>47500</c:v>
              </c:pt>
              <c:pt idx="41">
                <c:v>46700</c:v>
              </c:pt>
              <c:pt idx="42">
                <c:v>44308</c:v>
              </c:pt>
              <c:pt idx="43">
                <c:v>45520</c:v>
              </c:pt>
              <c:pt idx="44">
                <c:v>49000</c:v>
              </c:pt>
              <c:pt idx="45">
                <c:v>47141</c:v>
              </c:pt>
              <c:pt idx="46">
                <c:v>47082</c:v>
              </c:pt>
              <c:pt idx="47">
                <c:v>45335</c:v>
              </c:pt>
              <c:pt idx="48">
                <c:v>50745</c:v>
              </c:pt>
              <c:pt idx="49">
                <c:v>48031</c:v>
              </c:pt>
              <c:pt idx="50">
                <c:v>46256</c:v>
              </c:pt>
              <c:pt idx="51">
                <c:v>47976</c:v>
              </c:pt>
              <c:pt idx="52">
                <c:v>42752.567139999999</c:v>
              </c:pt>
              <c:pt idx="53">
                <c:v>40334</c:v>
              </c:pt>
              <c:pt idx="54">
                <c:v>35817</c:v>
              </c:pt>
              <c:pt idx="55">
                <c:v>34779</c:v>
              </c:pt>
              <c:pt idx="56">
                <c:v>37834.626330191328</c:v>
              </c:pt>
              <c:pt idx="57">
                <c:v>36593.760000000002</c:v>
              </c:pt>
              <c:pt idx="58">
                <c:v>42931.11</c:v>
              </c:pt>
              <c:pt idx="59">
                <c:v>52889.204293372022</c:v>
              </c:pt>
              <c:pt idx="60">
                <c:v>47125.619648673535</c:v>
              </c:pt>
              <c:pt idx="61">
                <c:v>47312.861193404191</c:v>
              </c:pt>
              <c:pt idx="62">
                <c:v>41039.74</c:v>
              </c:pt>
              <c:pt idx="63">
                <c:v>40268.519999999997</c:v>
              </c:pt>
              <c:pt idx="64">
                <c:v>47031.67</c:v>
              </c:pt>
              <c:pt idx="65">
                <c:v>51945.647274186427</c:v>
              </c:pt>
              <c:pt idx="66">
                <c:v>53204</c:v>
              </c:pt>
              <c:pt idx="67">
                <c:v>49699.691395340102</c:v>
              </c:pt>
              <c:pt idx="68">
                <c:v>42501.448669354497</c:v>
              </c:pt>
              <c:pt idx="69">
                <c:v>49833.86</c:v>
              </c:pt>
              <c:pt idx="70">
                <c:v>54040.861351712869</c:v>
              </c:pt>
              <c:pt idx="71">
                <c:v>52505.006304528019</c:v>
              </c:pt>
              <c:pt idx="72">
                <c:v>51341.729947110667</c:v>
              </c:pt>
              <c:pt idx="73">
                <c:v>44123.176379095814</c:v>
              </c:pt>
              <c:pt idx="74">
                <c:v>45068.829290561756</c:v>
              </c:pt>
              <c:pt idx="75">
                <c:v>45864.022589354739</c:v>
              </c:pt>
              <c:pt idx="76">
                <c:v>49341.777068117655</c:v>
              </c:pt>
              <c:pt idx="77">
                <c:v>50527.178198056834</c:v>
              </c:pt>
              <c:pt idx="78">
                <c:v>50715.51</c:v>
              </c:pt>
              <c:pt idx="79">
                <c:v>54902.652689901792</c:v>
              </c:pt>
              <c:pt idx="80">
                <c:v>58873.202194568934</c:v>
              </c:pt>
              <c:pt idx="81">
                <c:v>59397.16490550946</c:v>
              </c:pt>
              <c:pt idx="82">
                <c:v>61968.524584472892</c:v>
              </c:pt>
              <c:pt idx="83">
                <c:v>62436.542629154705</c:v>
              </c:pt>
              <c:pt idx="84">
                <c:v>57454.715650466744</c:v>
              </c:pt>
              <c:pt idx="85">
                <c:v>50841.825868092492</c:v>
              </c:pt>
              <c:pt idx="86">
                <c:v>43951.406530476837</c:v>
              </c:pt>
              <c:pt idx="87">
                <c:v>42825.499426055329</c:v>
              </c:pt>
              <c:pt idx="88">
                <c:v>49978.655911588678</c:v>
              </c:pt>
              <c:pt idx="89">
                <c:v>56932.309658705715</c:v>
              </c:pt>
              <c:pt idx="90">
                <c:v>59779.603238637399</c:v>
              </c:pt>
              <c:pt idx="91">
                <c:v>58208.5250286144</c:v>
              </c:pt>
              <c:pt idx="92">
                <c:v>52891.234437451807</c:v>
              </c:pt>
              <c:pt idx="93">
                <c:v>52882.44</c:v>
              </c:pt>
              <c:pt idx="94">
                <c:v>50324.114062375949</c:v>
              </c:pt>
              <c:pt idx="95">
                <c:v>54392</c:v>
              </c:pt>
              <c:pt idx="96">
                <c:v>54545.454456870095</c:v>
              </c:pt>
              <c:pt idx="97">
                <c:v>51834.584418462786</c:v>
              </c:pt>
              <c:pt idx="98">
                <c:v>51812.198868840191</c:v>
              </c:pt>
              <c:pt idx="99">
                <c:v>48094.26</c:v>
              </c:pt>
              <c:pt idx="100">
                <c:v>48296.26</c:v>
              </c:pt>
              <c:pt idx="101">
                <c:v>43655.647824075299</c:v>
              </c:pt>
              <c:pt idx="102">
                <c:v>49483.225617370801</c:v>
              </c:pt>
              <c:pt idx="103">
                <c:v>52960.467199999999</c:v>
              </c:pt>
              <c:pt idx="104">
                <c:v>50670.841469999999</c:v>
              </c:pt>
              <c:pt idx="105">
                <c:v>48056.813699999999</c:v>
              </c:pt>
              <c:pt idx="106">
                <c:v>45783.71</c:v>
              </c:pt>
              <c:pt idx="107">
                <c:v>51095.77</c:v>
              </c:pt>
              <c:pt idx="108">
                <c:v>49276.49</c:v>
              </c:pt>
              <c:pt idx="109">
                <c:v>46790</c:v>
              </c:pt>
              <c:pt idx="110">
                <c:v>46461</c:v>
              </c:pt>
              <c:pt idx="111">
                <c:v>47678.617888716231</c:v>
              </c:pt>
              <c:pt idx="112">
                <c:v>53473.269566484909</c:v>
              </c:pt>
              <c:pt idx="113">
                <c:v>50208</c:v>
              </c:pt>
              <c:pt idx="114">
                <c:v>50087.2551895129</c:v>
              </c:pt>
              <c:pt idx="115">
                <c:v>46054.117416100242</c:v>
              </c:pt>
              <c:pt idx="116">
                <c:v>49950.144202854834</c:v>
              </c:pt>
              <c:pt idx="117">
                <c:v>49491</c:v>
              </c:pt>
              <c:pt idx="118">
                <c:v>49756</c:v>
              </c:pt>
              <c:pt idx="119">
                <c:v>51815</c:v>
              </c:pt>
              <c:pt idx="120">
                <c:v>52724</c:v>
              </c:pt>
              <c:pt idx="121">
                <c:v>47835</c:v>
              </c:pt>
              <c:pt idx="122">
                <c:v>46226</c:v>
              </c:pt>
              <c:pt idx="123">
                <c:v>43642</c:v>
              </c:pt>
              <c:pt idx="124">
                <c:v>47575</c:v>
              </c:pt>
              <c:pt idx="125">
                <c:v>46124</c:v>
              </c:pt>
              <c:pt idx="126">
                <c:v>45496</c:v>
              </c:pt>
              <c:pt idx="127">
                <c:v>43348</c:v>
              </c:pt>
              <c:pt idx="128">
                <c:v>40484</c:v>
              </c:pt>
              <c:pt idx="129">
                <c:v>41883</c:v>
              </c:pt>
              <c:pt idx="130">
                <c:v>45402</c:v>
              </c:pt>
              <c:pt idx="131">
                <c:v>45596</c:v>
              </c:pt>
              <c:pt idx="132">
                <c:v>40309</c:v>
              </c:pt>
              <c:pt idx="133">
                <c:v>36515</c:v>
              </c:pt>
              <c:pt idx="134">
                <c:v>31843</c:v>
              </c:pt>
              <c:pt idx="135">
                <c:v>34688</c:v>
              </c:pt>
              <c:pt idx="136">
                <c:v>33322</c:v>
              </c:pt>
              <c:pt idx="137">
                <c:v>31705</c:v>
              </c:pt>
              <c:pt idx="138">
                <c:v>30725</c:v>
              </c:pt>
              <c:pt idx="139">
                <c:v>28725</c:v>
              </c:pt>
              <c:pt idx="140">
                <c:v>32857</c:v>
              </c:pt>
              <c:pt idx="141">
                <c:v>31335.415413533618</c:v>
              </c:pt>
              <c:pt idx="142">
                <c:v>34029.144863969006</c:v>
              </c:pt>
              <c:pt idx="143">
                <c:v>33876.516610931183</c:v>
              </c:pt>
              <c:pt idx="144">
                <c:v>35956.833613242808</c:v>
              </c:pt>
              <c:pt idx="145">
                <c:v>37326.608112117334</c:v>
              </c:pt>
              <c:pt idx="146">
                <c:v>35731.730871969361</c:v>
              </c:pt>
              <c:pt idx="147">
                <c:v>34225</c:v>
              </c:pt>
              <c:pt idx="148">
                <c:v>34857</c:v>
              </c:pt>
              <c:pt idx="149">
                <c:v>35971</c:v>
              </c:pt>
              <c:pt idx="150">
                <c:v>32820</c:v>
              </c:pt>
              <c:pt idx="151">
                <c:v>34661</c:v>
              </c:pt>
              <c:pt idx="152">
                <c:v>34473</c:v>
              </c:pt>
              <c:pt idx="153">
                <c:v>31652</c:v>
              </c:pt>
              <c:pt idx="154">
                <c:v>32914</c:v>
              </c:pt>
              <c:pt idx="155">
                <c:v>33132</c:v>
              </c:pt>
              <c:pt idx="156">
                <c:v>30282</c:v>
              </c:pt>
              <c:pt idx="157">
                <c:v>28655</c:v>
              </c:pt>
              <c:pt idx="158">
                <c:v>27589</c:v>
              </c:pt>
              <c:pt idx="159">
                <c:v>26700.295078999996</c:v>
              </c:pt>
              <c:pt idx="160">
                <c:v>27839.247975300004</c:v>
              </c:pt>
              <c:pt idx="161">
                <c:v>29238.616006229793</c:v>
              </c:pt>
              <c:pt idx="162">
                <c:v>26022.393371599497</c:v>
              </c:pt>
              <c:pt idx="163">
                <c:v>31101.80784612344</c:v>
              </c:pt>
              <c:pt idx="164">
                <c:v>37127.505984786992</c:v>
              </c:pt>
              <c:pt idx="165">
                <c:v>36290.983894691257</c:v>
              </c:pt>
              <c:pt idx="166">
                <c:v>41775.18904663904</c:v>
              </c:pt>
              <c:pt idx="167">
                <c:v>43474.636314014431</c:v>
              </c:pt>
              <c:pt idx="168">
                <c:v>40821.258743527709</c:v>
              </c:pt>
              <c:pt idx="169">
                <c:v>41275.353201308972</c:v>
              </c:pt>
              <c:pt idx="170">
                <c:v>38575.395161440822</c:v>
              </c:pt>
              <c:pt idx="171">
                <c:v>39647.054596129914</c:v>
              </c:pt>
              <c:pt idx="172">
                <c:v>40572.219193160592</c:v>
              </c:pt>
              <c:pt idx="173">
                <c:v>36826.96025168561</c:v>
              </c:pt>
              <c:pt idx="174">
                <c:v>35859.338205913882</c:v>
              </c:pt>
              <c:pt idx="175">
                <c:v>35476.564309541347</c:v>
              </c:pt>
              <c:pt idx="176">
                <c:v>37378.773684509884</c:v>
              </c:pt>
              <c:pt idx="177">
                <c:v>42077.310554091004</c:v>
              </c:pt>
              <c:pt idx="178">
                <c:v>40628.004062522392</c:v>
              </c:pt>
              <c:pt idx="179">
                <c:v>41079.735575488776</c:v>
              </c:pt>
              <c:pt idx="180">
                <c:v>44798.209968581999</c:v>
              </c:pt>
              <c:pt idx="181">
                <c:v>45539.608883751709</c:v>
              </c:pt>
              <c:pt idx="182">
                <c:v>38914.556787220856</c:v>
              </c:pt>
              <c:pt idx="183">
                <c:v>39023.985862664747</c:v>
              </c:pt>
              <c:pt idx="184">
                <c:v>42600.074569073069</c:v>
              </c:pt>
              <c:pt idx="185">
                <c:v>39693.659610071998</c:v>
              </c:pt>
              <c:pt idx="186">
                <c:v>35430.462496879707</c:v>
              </c:pt>
              <c:pt idx="187">
                <c:v>39491.090427752097</c:v>
              </c:pt>
              <c:pt idx="188">
                <c:v>30867.966086520584</c:v>
              </c:pt>
            </c:numLit>
          </c:val>
          <c:extLst>
            <c:ext xmlns:c16="http://schemas.microsoft.com/office/drawing/2014/chart" uri="{C3380CC4-5D6E-409C-BE32-E72D297353CC}">
              <c16:uniqueId val="{00000000-9476-440A-AC53-B1E67CDA6F80}"/>
            </c:ext>
          </c:extLst>
        </c:ser>
        <c:dLbls>
          <c:showLegendKey val="0"/>
          <c:showVal val="0"/>
          <c:showCatName val="0"/>
          <c:showSerName val="0"/>
          <c:showPercent val="0"/>
          <c:showBubbleSize val="0"/>
        </c:dLbls>
        <c:axId val="98084736"/>
        <c:axId val="98451456"/>
      </c:areaChart>
      <c:catAx>
        <c:axId val="98084736"/>
        <c:scaling>
          <c:orientation val="minMax"/>
        </c:scaling>
        <c:delete val="0"/>
        <c:axPos val="b"/>
        <c:numFmt formatCode="General" sourceLinked="1"/>
        <c:majorTickMark val="out"/>
        <c:minorTickMark val="none"/>
        <c:tickLblPos val="nextTo"/>
        <c:spPr>
          <a:ln>
            <a:solidFill>
              <a:sysClr val="windowText" lastClr="000000"/>
            </a:solidFill>
          </a:ln>
        </c:spPr>
        <c:txPr>
          <a:bodyPr rot="0" vert="horz"/>
          <a:lstStyle/>
          <a:p>
            <a:pPr>
              <a:defRPr sz="1000">
                <a:latin typeface="+mn-lt"/>
              </a:defRPr>
            </a:pPr>
            <a:endParaRPr lang="sv-SE"/>
          </a:p>
        </c:txPr>
        <c:crossAx val="98451456"/>
        <c:crosses val="autoZero"/>
        <c:auto val="0"/>
        <c:lblAlgn val="ctr"/>
        <c:lblOffset val="100"/>
        <c:tickLblSkip val="12"/>
        <c:tickMarkSkip val="12"/>
        <c:noMultiLvlLbl val="1"/>
      </c:catAx>
      <c:valAx>
        <c:axId val="98451456"/>
        <c:scaling>
          <c:orientation val="minMax"/>
          <c:max val="70000"/>
          <c:min val="0"/>
        </c:scaling>
        <c:delete val="0"/>
        <c:axPos val="r"/>
        <c:majorGridlines>
          <c:spPr>
            <a:ln w="9525" cmpd="sng">
              <a:solidFill>
                <a:sysClr val="windowText" lastClr="000000"/>
              </a:solidFill>
              <a:prstDash val="dash"/>
            </a:ln>
          </c:spPr>
        </c:majorGridlines>
        <c:title>
          <c:tx>
            <c:rich>
              <a:bodyPr rot="0" vert="horz"/>
              <a:lstStyle/>
              <a:p>
                <a:pPr>
                  <a:defRPr/>
                </a:pPr>
                <a:r>
                  <a:rPr lang="en-GB" sz="1000" b="1">
                    <a:latin typeface="Arial" panose="020B0604020202020204" pitchFamily="34" charset="0"/>
                    <a:cs typeface="Arial" panose="020B0604020202020204" pitchFamily="34" charset="0"/>
                  </a:rPr>
                  <a:t>EURbn</a:t>
                </a:r>
              </a:p>
            </c:rich>
          </c:tx>
          <c:layout>
            <c:manualLayout>
              <c:xMode val="edge"/>
              <c:yMode val="edge"/>
              <c:x val="0.93742243436754169"/>
              <c:y val="5.6744667479945285E-4"/>
            </c:manualLayout>
          </c:layout>
          <c:overlay val="0"/>
        </c:title>
        <c:numFmt formatCode="#,##0" sourceLinked="0"/>
        <c:majorTickMark val="out"/>
        <c:minorTickMark val="none"/>
        <c:tickLblPos val="nextTo"/>
        <c:spPr>
          <a:ln>
            <a:solidFill>
              <a:schemeClr val="tx1"/>
            </a:solidFill>
          </a:ln>
        </c:spPr>
        <c:txPr>
          <a:bodyPr/>
          <a:lstStyle/>
          <a:p>
            <a:pPr>
              <a:defRPr sz="1000">
                <a:latin typeface="+mn-lt"/>
                <a:cs typeface="Arial" panose="020B0604020202020204" pitchFamily="34" charset="0"/>
              </a:defRPr>
            </a:pPr>
            <a:endParaRPr lang="sv-SE"/>
          </a:p>
        </c:txPr>
        <c:crossAx val="98084736"/>
        <c:crosses val="max"/>
        <c:crossBetween val="midCat"/>
        <c:majorUnit val="10000"/>
        <c:dispUnits>
          <c:builtInUnit val="thousands"/>
        </c:dispUnits>
      </c:valAx>
      <c:spPr>
        <a:noFill/>
        <a:ln w="3175">
          <a:noFill/>
          <a:prstDash val="solid"/>
        </a:ln>
      </c:spPr>
    </c:plotArea>
    <c:plotVisOnly val="1"/>
    <c:dispBlanksAs val="gap"/>
    <c:showDLblsOverMax val="0"/>
  </c:chart>
  <c:spPr>
    <a:noFill/>
    <a:ln w="9525">
      <a:noFill/>
    </a:ln>
  </c:spPr>
  <c:txPr>
    <a:bodyPr/>
    <a:lstStyle/>
    <a:p>
      <a:pPr>
        <a:defRPr sz="800" b="0" i="0" u="none" strike="noStrike" baseline="0">
          <a:solidFill>
            <a:srgbClr val="000000"/>
          </a:solidFill>
          <a:latin typeface="Calibri"/>
          <a:ea typeface="Calibri"/>
          <a:cs typeface="Calibri"/>
        </a:defRPr>
      </a:pPr>
      <a:endParaRPr lang="sv-SE"/>
    </a:p>
  </c:txPr>
  <c:printSettings>
    <c:headerFooter alignWithMargins="0"/>
    <c:pageMargins b="1" l="0.75" r="0.75" t="1" header="0.5" footer="0.5"/>
    <c:pageSetup/>
  </c:printSettings>
  <c:userShapes r:id="rId2"/>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1800766283524"/>
          <c:y val="0.17603767560664113"/>
          <c:w val="0.67630906768837806"/>
          <c:h val="0.67630906768837806"/>
        </c:manualLayout>
      </c:layout>
      <c:pieChart>
        <c:varyColors val="1"/>
        <c:ser>
          <c:idx val="0"/>
          <c:order val="0"/>
          <c:tx>
            <c:v>EURbn</c:v>
          </c:tx>
          <c:spPr>
            <a:solidFill>
              <a:srgbClr val="CCCCFF"/>
            </a:solidFill>
            <a:ln w="25400">
              <a:noFill/>
            </a:ln>
          </c:spPr>
          <c:dPt>
            <c:idx val="0"/>
            <c:bubble3D val="0"/>
            <c:spPr>
              <a:solidFill>
                <a:srgbClr val="0000A0"/>
              </a:solidFill>
              <a:ln w="25400">
                <a:noFill/>
              </a:ln>
            </c:spPr>
            <c:extLst>
              <c:ext xmlns:c16="http://schemas.microsoft.com/office/drawing/2014/chart" uri="{C3380CC4-5D6E-409C-BE32-E72D297353CC}">
                <c16:uniqueId val="{00000001-8E43-4A95-8954-33EFF210DC5F}"/>
              </c:ext>
            </c:extLst>
          </c:dPt>
          <c:dPt>
            <c:idx val="1"/>
            <c:bubble3D val="0"/>
            <c:spPr>
              <a:solidFill>
                <a:srgbClr val="3399FF"/>
              </a:solidFill>
              <a:ln w="25400">
                <a:noFill/>
              </a:ln>
            </c:spPr>
            <c:extLst>
              <c:ext xmlns:c16="http://schemas.microsoft.com/office/drawing/2014/chart" uri="{C3380CC4-5D6E-409C-BE32-E72D297353CC}">
                <c16:uniqueId val="{00000003-8E43-4A95-8954-33EFF210DC5F}"/>
              </c:ext>
            </c:extLst>
          </c:dPt>
          <c:dPt>
            <c:idx val="2"/>
            <c:bubble3D val="0"/>
            <c:spPr>
              <a:solidFill>
                <a:srgbClr val="99CCFF"/>
              </a:solidFill>
              <a:ln w="25400">
                <a:noFill/>
              </a:ln>
            </c:spPr>
            <c:extLst>
              <c:ext xmlns:c16="http://schemas.microsoft.com/office/drawing/2014/chart" uri="{C3380CC4-5D6E-409C-BE32-E72D297353CC}">
                <c16:uniqueId val="{00000005-8E43-4A95-8954-33EFF210DC5F}"/>
              </c:ext>
            </c:extLst>
          </c:dPt>
          <c:dPt>
            <c:idx val="3"/>
            <c:bubble3D val="0"/>
            <c:spPr>
              <a:solidFill>
                <a:srgbClr val="8B8A8D"/>
              </a:solidFill>
              <a:ln w="25400">
                <a:noFill/>
              </a:ln>
            </c:spPr>
            <c:extLst>
              <c:ext xmlns:c16="http://schemas.microsoft.com/office/drawing/2014/chart" uri="{C3380CC4-5D6E-409C-BE32-E72D297353CC}">
                <c16:uniqueId val="{00000007-8E43-4A95-8954-33EFF210DC5F}"/>
              </c:ext>
            </c:extLst>
          </c:dPt>
          <c:dPt>
            <c:idx val="4"/>
            <c:bubble3D val="0"/>
            <c:spPr>
              <a:solidFill>
                <a:srgbClr val="C9C7C7"/>
              </a:solidFill>
              <a:ln w="25400">
                <a:noFill/>
              </a:ln>
            </c:spPr>
            <c:extLst>
              <c:ext xmlns:c16="http://schemas.microsoft.com/office/drawing/2014/chart" uri="{C3380CC4-5D6E-409C-BE32-E72D297353CC}">
                <c16:uniqueId val="{00000009-8E43-4A95-8954-33EFF210DC5F}"/>
              </c:ext>
            </c:extLst>
          </c:dPt>
          <c:dPt>
            <c:idx val="5"/>
            <c:bubble3D val="0"/>
            <c:spPr>
              <a:solidFill>
                <a:srgbClr val="474748"/>
              </a:solidFill>
              <a:ln w="25400">
                <a:noFill/>
              </a:ln>
            </c:spPr>
            <c:extLst>
              <c:ext xmlns:c16="http://schemas.microsoft.com/office/drawing/2014/chart" uri="{C3380CC4-5D6E-409C-BE32-E72D297353CC}">
                <c16:uniqueId val="{0000000B-8E43-4A95-8954-33EFF210DC5F}"/>
              </c:ext>
            </c:extLst>
          </c:dPt>
          <c:dPt>
            <c:idx val="6"/>
            <c:bubble3D val="0"/>
            <c:extLst>
              <c:ext xmlns:c16="http://schemas.microsoft.com/office/drawing/2014/chart" uri="{C3380CC4-5D6E-409C-BE32-E72D297353CC}">
                <c16:uniqueId val="{0000000C-8E43-4A95-8954-33EFF210DC5F}"/>
              </c:ext>
            </c:extLst>
          </c:dPt>
          <c:dLbls>
            <c:spPr>
              <a:noFill/>
              <a:ln>
                <a:noFill/>
              </a:ln>
              <a:effectLst/>
            </c:spPr>
            <c:txPr>
              <a:bodyPr/>
              <a:lstStyle/>
              <a:p>
                <a:pPr>
                  <a:defRPr sz="1000" b="0" baseline="0">
                    <a:solidFill>
                      <a:sysClr val="windowText" lastClr="000000"/>
                    </a:solidFill>
                  </a:defRPr>
                </a:pPr>
                <a:endParaRPr lang="sv-SE"/>
              </a:p>
            </c:txPr>
            <c:dLblPos val="outEnd"/>
            <c:showLegendKey val="0"/>
            <c:showVal val="0"/>
            <c:showCatName val="1"/>
            <c:showSerName val="0"/>
            <c:showPercent val="0"/>
            <c:showBubbleSize val="0"/>
            <c:showLeaderLines val="1"/>
            <c:extLst>
              <c:ext xmlns:c15="http://schemas.microsoft.com/office/drawing/2012/chart" uri="{CE6537A1-D6FC-4f65-9D91-7224C49458BB}"/>
            </c:extLst>
          </c:dLbls>
          <c:cat>
            <c:strLit>
              <c:ptCount val="5"/>
              <c:pt idx="0">
                <c:v>ECP</c:v>
              </c:pt>
              <c:pt idx="1">
                <c:v>London CD</c:v>
              </c:pt>
              <c:pt idx="2">
                <c:v>French CP</c:v>
              </c:pt>
              <c:pt idx="3">
                <c:v>NY CD</c:v>
              </c:pt>
              <c:pt idx="4">
                <c:v>US CP</c:v>
              </c:pt>
            </c:strLit>
          </c:cat>
          <c:val>
            <c:numLit>
              <c:formatCode>#,##0.000</c:formatCode>
              <c:ptCount val="5"/>
              <c:pt idx="0">
                <c:v>7.3817971830999998</c:v>
              </c:pt>
              <c:pt idx="1">
                <c:v>10.451373037300003</c:v>
              </c:pt>
              <c:pt idx="2">
                <c:v>1.46</c:v>
              </c:pt>
              <c:pt idx="3">
                <c:v>6.188740214500001</c:v>
              </c:pt>
              <c:pt idx="4">
                <c:v>5.3860556513000013</c:v>
              </c:pt>
            </c:numLit>
          </c:val>
          <c:extLst>
            <c:ext xmlns:c16="http://schemas.microsoft.com/office/drawing/2014/chart" uri="{C3380CC4-5D6E-409C-BE32-E72D297353CC}">
              <c16:uniqueId val="{0000000D-8E43-4A95-8954-33EFF210DC5F}"/>
            </c:ext>
          </c:extLst>
        </c:ser>
        <c:dLbls>
          <c:showLegendKey val="0"/>
          <c:showVal val="0"/>
          <c:showCatName val="0"/>
          <c:showSerName val="0"/>
          <c:showPercent val="0"/>
          <c:showBubbleSize val="0"/>
          <c:showLeaderLines val="1"/>
        </c:dLbls>
        <c:firstSliceAng val="90"/>
      </c:pieChart>
      <c:spPr>
        <a:noFill/>
        <a:ln w="25400">
          <a:noFill/>
        </a:ln>
      </c:spPr>
    </c:plotArea>
    <c:plotVisOnly val="1"/>
    <c:dispBlanksAs val="zero"/>
    <c:showDLblsOverMax val="0"/>
  </c:chart>
  <c:spPr>
    <a:noFill/>
    <a:ln w="9525">
      <a:noFill/>
    </a:ln>
  </c:spPr>
  <c:txPr>
    <a:bodyPr/>
    <a:lstStyle/>
    <a:p>
      <a:pPr>
        <a:defRPr sz="1100" b="0" i="0" u="none" strike="noStrike" baseline="0">
          <a:solidFill>
            <a:srgbClr val="000000"/>
          </a:solidFill>
          <a:latin typeface="+mn-lt"/>
          <a:ea typeface="Arial"/>
          <a:cs typeface="Arial"/>
        </a:defRPr>
      </a:pPr>
      <a:endParaRPr lang="sv-SE"/>
    </a:p>
  </c:txPr>
  <c:printSettings>
    <c:headerFooter/>
    <c:pageMargins b="1" l="0.75" r="0.75" t="1" header="0.5" footer="0.5"/>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1" Type="http://schemas.openxmlformats.org/officeDocument/2006/relationships/image" Target="../media/image7.png"/></Relationships>
</file>

<file path=xl/drawings/_rels/drawing7.xml.rels><?xml version="1.0" encoding="UTF-8" standalone="yes"?>
<Relationships xmlns="http://schemas.openxmlformats.org/package/2006/relationships"><Relationship Id="rId1" Type="http://schemas.openxmlformats.org/officeDocument/2006/relationships/image" Target="../media/image8.png"/></Relationships>
</file>

<file path=xl/drawings/_rels/drawing8.xml.rels><?xml version="1.0" encoding="UTF-8" standalone="yes"?>
<Relationships xmlns="http://schemas.openxmlformats.org/package/2006/relationships"><Relationship Id="rId1" Type="http://schemas.openxmlformats.org/officeDocument/2006/relationships/image" Target="../media/image9.png"/></Relationships>
</file>

<file path=xl/drawings/_rels/drawing9.xml.rels><?xml version="1.0" encoding="UTF-8" standalone="yes"?>
<Relationships xmlns="http://schemas.openxmlformats.org/package/2006/relationships"><Relationship Id="rId1" Type="http://schemas.openxmlformats.org/officeDocument/2006/relationships/chart" Target="../charts/chart1.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3.xml.rels><?xml version="1.0" encoding="UTF-8" standalone="yes"?>
<Relationships xmlns="http://schemas.openxmlformats.org/package/2006/relationships"><Relationship Id="rId2" Type="http://schemas.openxmlformats.org/officeDocument/2006/relationships/image" Target="../media/image10.png"/><Relationship Id="rId1" Type="http://schemas.openxmlformats.org/officeDocument/2006/relationships/chart" Target="../charts/chart3.xml"/></Relationships>
</file>

<file path=xl/drawings/_rels/drawing14.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16.xml.rels><?xml version="1.0" encoding="UTF-8" standalone="yes"?>
<Relationships xmlns="http://schemas.openxmlformats.org/package/2006/relationships"><Relationship Id="rId1" Type="http://schemas.openxmlformats.org/officeDocument/2006/relationships/image" Target="../media/image12.png"/></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5.vml.rels><?xml version="1.0" encoding="UTF-8" standalone="yes"?>
<Relationships xmlns="http://schemas.openxmlformats.org/package/2006/relationships"><Relationship Id="rId8" Type="http://schemas.openxmlformats.org/officeDocument/2006/relationships/image" Target="../media/image20.emf"/><Relationship Id="rId3" Type="http://schemas.openxmlformats.org/officeDocument/2006/relationships/image" Target="../media/image15.emf"/><Relationship Id="rId7" Type="http://schemas.openxmlformats.org/officeDocument/2006/relationships/image" Target="../media/image19.emf"/><Relationship Id="rId2" Type="http://schemas.openxmlformats.org/officeDocument/2006/relationships/image" Target="../media/image14.emf"/><Relationship Id="rId1" Type="http://schemas.openxmlformats.org/officeDocument/2006/relationships/image" Target="../media/image13.emf"/><Relationship Id="rId6" Type="http://schemas.openxmlformats.org/officeDocument/2006/relationships/image" Target="../media/image18.emf"/><Relationship Id="rId5" Type="http://schemas.openxmlformats.org/officeDocument/2006/relationships/image" Target="../media/image17.emf"/><Relationship Id="rId4" Type="http://schemas.openxmlformats.org/officeDocument/2006/relationships/image" Target="../media/image16.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1</xdr:col>
      <xdr:colOff>333375</xdr:colOff>
      <xdr:row>16</xdr:row>
      <xdr:rowOff>0</xdr:rowOff>
    </xdr:from>
    <xdr:to>
      <xdr:col>9</xdr:col>
      <xdr:colOff>244475</xdr:colOff>
      <xdr:row>43</xdr:row>
      <xdr:rowOff>76200</xdr:rowOff>
    </xdr:to>
    <xdr:pic>
      <xdr:nvPicPr>
        <xdr:cNvPr id="3" name="Bildobjekt 2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84250" y="3048000"/>
          <a:ext cx="5641975" cy="5219700"/>
        </a:xfrm>
        <a:prstGeom prst="rect">
          <a:avLst/>
        </a:prstGeom>
      </xdr:spPr>
    </xdr:pic>
    <xdr:clientData/>
  </xdr:twoCellAnchor>
  <xdr:twoCellAnchor>
    <xdr:from>
      <xdr:col>2</xdr:col>
      <xdr:colOff>0</xdr:colOff>
      <xdr:row>46</xdr:row>
      <xdr:rowOff>0</xdr:rowOff>
    </xdr:from>
    <xdr:to>
      <xdr:col>8</xdr:col>
      <xdr:colOff>1083945</xdr:colOff>
      <xdr:row>50</xdr:row>
      <xdr:rowOff>0</xdr:rowOff>
    </xdr:to>
    <xdr:sp macro="" textlink="">
      <xdr:nvSpPr>
        <xdr:cNvPr id="6" name="Textruta 5">
          <a:extLst>
            <a:ext uri="{FF2B5EF4-FFF2-40B4-BE49-F238E27FC236}">
              <a16:creationId xmlns:a16="http://schemas.microsoft.com/office/drawing/2014/main" id="{00000000-0008-0000-0000-000006000000}"/>
            </a:ext>
          </a:extLst>
        </xdr:cNvPr>
        <xdr:cNvSpPr txBox="1"/>
      </xdr:nvSpPr>
      <xdr:spPr>
        <a:xfrm>
          <a:off x="1219200" y="8763000"/>
          <a:ext cx="4741545" cy="929640"/>
        </a:xfrm>
        <a:prstGeom prst="rect">
          <a:avLst/>
        </a:prstGeom>
        <a:noFill/>
        <a:ln>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numCol="1" spcCol="0" rtlCol="0" fromWordArt="0" anchor="b" anchorCtr="0" forceAA="0" compatLnSpc="1">
          <a:prstTxWarp prst="textNoShape">
            <a:avLst/>
          </a:prstTxWarp>
        </a:bodyPr>
        <a:lstStyle/>
        <a:p>
          <a:pPr algn="ctr">
            <a:spcAft>
              <a:spcPts val="0"/>
            </a:spcAft>
          </a:pPr>
          <a:r>
            <a:rPr lang="sv-SE" sz="2400" b="1" spc="-40">
              <a:solidFill>
                <a:srgbClr val="0000A0"/>
              </a:solidFill>
              <a:effectLst/>
              <a:latin typeface="Arial" panose="020B0604020202020204" pitchFamily="34" charset="0"/>
              <a:ea typeface="Calibri" panose="020F0502020204030204" pitchFamily="34" charset="0"/>
            </a:rPr>
            <a:t>Factbook Third Quarter 2020</a:t>
          </a:r>
          <a:endParaRPr lang="sv-SE" sz="1800" spc="-40">
            <a:solidFill>
              <a:srgbClr val="1F497D"/>
            </a:solidFill>
            <a:effectLst/>
            <a:latin typeface="Arial" panose="020B0604020202020204" pitchFamily="34" charset="0"/>
            <a:ea typeface="Calibri" panose="020F0502020204030204" pitchFamily="34" charset="0"/>
          </a:endParaRPr>
        </a:p>
        <a:p>
          <a:pPr algn="ctr">
            <a:spcAft>
              <a:spcPts val="0"/>
            </a:spcAft>
          </a:pPr>
          <a:r>
            <a:rPr lang="en-US" sz="2400" b="1" spc="-40">
              <a:solidFill>
                <a:srgbClr val="0000A0"/>
              </a:solidFill>
              <a:effectLst/>
              <a:latin typeface="Arial" panose="020B0604020202020204" pitchFamily="34" charset="0"/>
              <a:ea typeface="Calibri" panose="020F0502020204030204" pitchFamily="34" charset="0"/>
            </a:rPr>
            <a:t> </a:t>
          </a:r>
          <a:endParaRPr lang="sv-SE" sz="1800" spc="-40">
            <a:solidFill>
              <a:srgbClr val="1F497D"/>
            </a:solidFill>
            <a:effectLst/>
            <a:latin typeface="Arial" panose="020B0604020202020204" pitchFamily="34" charset="0"/>
            <a:ea typeface="Calibri" panose="020F0502020204030204" pitchFamily="34" charset="0"/>
          </a:endParaRPr>
        </a:p>
      </xdr:txBody>
    </xdr:sp>
    <xdr:clientData/>
  </xdr:twoCellAnchor>
  <xdr:oneCellAnchor>
    <xdr:from>
      <xdr:col>4</xdr:col>
      <xdr:colOff>0</xdr:colOff>
      <xdr:row>4</xdr:row>
      <xdr:rowOff>0</xdr:rowOff>
    </xdr:from>
    <xdr:ext cx="2238375" cy="784041"/>
    <xdr:pic>
      <xdr:nvPicPr>
        <xdr:cNvPr id="5" name="Picture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2" cstate="email">
          <a:extLst>
            <a:ext uri="{28A0092B-C50C-407E-A947-70E740481C1C}">
              <a14:useLocalDpi xmlns:a14="http://schemas.microsoft.com/office/drawing/2010/main"/>
            </a:ext>
          </a:extLst>
        </a:blip>
        <a:srcRect/>
        <a:stretch>
          <a:fillRect/>
        </a:stretch>
      </xdr:blipFill>
      <xdr:spPr bwMode="auto">
        <a:xfrm>
          <a:off x="2603500" y="762000"/>
          <a:ext cx="2238375" cy="78404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95249</xdr:colOff>
      <xdr:row>0</xdr:row>
      <xdr:rowOff>111124</xdr:rowOff>
    </xdr:from>
    <xdr:ext cx="7339489" cy="10150476"/>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95249" y="111124"/>
          <a:ext cx="7339489" cy="10150476"/>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7886700" cy="12077700"/>
    <xdr:pic>
      <xdr:nvPicPr>
        <xdr:cNvPr id="2" name="Picture 1" descr="C:\Users\n301800\AppData\Local\Microsoft\Windows\Temporary Internet Files\Content.Outlook\U2ERD0KF\Div-Personal-Banking.jpg">
          <a:extLst>
            <a:ext uri="{FF2B5EF4-FFF2-40B4-BE49-F238E27FC236}">
              <a16:creationId xmlns:a16="http://schemas.microsoft.com/office/drawing/2014/main" id="{00000000-0008-0000-09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86700" cy="12077700"/>
        </a:xfrm>
        <a:prstGeom prst="rect">
          <a:avLst/>
        </a:prstGeom>
        <a:noFill/>
        <a:ln>
          <a:noFill/>
        </a:ln>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47624</xdr:colOff>
      <xdr:row>1</xdr:row>
      <xdr:rowOff>59530</xdr:rowOff>
    </xdr:from>
    <xdr:to>
      <xdr:col>13</xdr:col>
      <xdr:colOff>399392</xdr:colOff>
      <xdr:row>91</xdr:row>
      <xdr:rowOff>38099</xdr:rowOff>
    </xdr:to>
    <xdr:pic>
      <xdr:nvPicPr>
        <xdr:cNvPr id="4" name="Picture 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1"/>
        <a:stretch>
          <a:fillRect/>
        </a:stretch>
      </xdr:blipFill>
      <xdr:spPr>
        <a:xfrm>
          <a:off x="47624" y="192880"/>
          <a:ext cx="8524218" cy="1198006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154778</xdr:colOff>
      <xdr:row>1</xdr:row>
      <xdr:rowOff>23813</xdr:rowOff>
    </xdr:from>
    <xdr:to>
      <xdr:col>13</xdr:col>
      <xdr:colOff>467522</xdr:colOff>
      <xdr:row>63</xdr:row>
      <xdr:rowOff>47625</xdr:rowOff>
    </xdr:to>
    <xdr:pic>
      <xdr:nvPicPr>
        <xdr:cNvPr id="3" name="Picture 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1"/>
        <a:stretch>
          <a:fillRect/>
        </a:stretch>
      </xdr:blipFill>
      <xdr:spPr>
        <a:xfrm>
          <a:off x="154778" y="204788"/>
          <a:ext cx="8104194" cy="1151096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0</xdr:col>
      <xdr:colOff>95250</xdr:colOff>
      <xdr:row>0</xdr:row>
      <xdr:rowOff>115944</xdr:rowOff>
    </xdr:from>
    <xdr:ext cx="8096250" cy="12794077"/>
    <xdr:pic>
      <xdr:nvPicPr>
        <xdr:cNvPr id="2" name="Picture 1">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95250" y="115944"/>
          <a:ext cx="8096250" cy="12794077"/>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88900</xdr:colOff>
      <xdr:row>3</xdr:row>
      <xdr:rowOff>127000</xdr:rowOff>
    </xdr:from>
    <xdr:to>
      <xdr:col>8</xdr:col>
      <xdr:colOff>88290</xdr:colOff>
      <xdr:row>42</xdr:row>
      <xdr:rowOff>100686</xdr:rowOff>
    </xdr:to>
    <xdr:pic>
      <xdr:nvPicPr>
        <xdr:cNvPr id="2" name="Picture 1">
          <a:extLst>
            <a:ext uri="{FF2B5EF4-FFF2-40B4-BE49-F238E27FC236}">
              <a16:creationId xmlns:a16="http://schemas.microsoft.com/office/drawing/2014/main" id="{00000000-0008-0000-1A00-000002000000}"/>
            </a:ext>
          </a:extLst>
        </xdr:cNvPr>
        <xdr:cNvPicPr>
          <a:picLocks noChangeAspect="1"/>
        </xdr:cNvPicPr>
      </xdr:nvPicPr>
      <xdr:blipFill>
        <a:blip xmlns:r="http://schemas.openxmlformats.org/officeDocument/2006/relationships" r:embed="rId1"/>
        <a:stretch>
          <a:fillRect/>
        </a:stretch>
      </xdr:blipFill>
      <xdr:spPr>
        <a:xfrm>
          <a:off x="88900" y="660400"/>
          <a:ext cx="4876190" cy="712378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0</xdr:col>
      <xdr:colOff>33337</xdr:colOff>
      <xdr:row>0</xdr:row>
      <xdr:rowOff>47626</xdr:rowOff>
    </xdr:from>
    <xdr:ext cx="7479900" cy="10582273"/>
    <xdr:pic>
      <xdr:nvPicPr>
        <xdr:cNvPr id="2" name="Picture 1">
          <a:extLst>
            <a:ext uri="{FF2B5EF4-FFF2-40B4-BE49-F238E27FC236}">
              <a16:creationId xmlns:a16="http://schemas.microsoft.com/office/drawing/2014/main" id="{00000000-0008-0000-1C00-000002000000}"/>
            </a:ext>
          </a:extLst>
        </xdr:cNvPr>
        <xdr:cNvPicPr>
          <a:picLocks noChangeAspect="1"/>
        </xdr:cNvPicPr>
      </xdr:nvPicPr>
      <xdr:blipFill>
        <a:blip xmlns:r="http://schemas.openxmlformats.org/officeDocument/2006/relationships" r:embed="rId1"/>
        <a:stretch>
          <a:fillRect/>
        </a:stretch>
      </xdr:blipFill>
      <xdr:spPr>
        <a:xfrm>
          <a:off x="33337" y="47626"/>
          <a:ext cx="7479900" cy="10582273"/>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xdr:from>
      <xdr:col>1</xdr:col>
      <xdr:colOff>28575</xdr:colOff>
      <xdr:row>33</xdr:row>
      <xdr:rowOff>114300</xdr:rowOff>
    </xdr:from>
    <xdr:to>
      <xdr:col>6</xdr:col>
      <xdr:colOff>476250</xdr:colOff>
      <xdr:row>35</xdr:row>
      <xdr:rowOff>155577</xdr:rowOff>
    </xdr:to>
    <xdr:sp macro="" textlink="">
      <xdr:nvSpPr>
        <xdr:cNvPr id="2" name="Rectangle 3">
          <a:extLst>
            <a:ext uri="{FF2B5EF4-FFF2-40B4-BE49-F238E27FC236}">
              <a16:creationId xmlns:a16="http://schemas.microsoft.com/office/drawing/2014/main" id="{00000000-0008-0000-1D00-000002000000}"/>
            </a:ext>
          </a:extLst>
        </xdr:cNvPr>
        <xdr:cNvSpPr>
          <a:spLocks noChangeArrowheads="1"/>
        </xdr:cNvSpPr>
      </xdr:nvSpPr>
      <xdr:spPr bwMode="gray">
        <a:xfrm>
          <a:off x="638175" y="6149340"/>
          <a:ext cx="3495675" cy="407037"/>
        </a:xfrm>
        <a:prstGeom prst="rect">
          <a:avLst/>
        </a:prstGeom>
        <a:solidFill>
          <a:srgbClr val="0070C0"/>
        </a:solidFill>
        <a:ln w="9525">
          <a:solidFill>
            <a:schemeClr val="bg2"/>
          </a:solidFill>
          <a:miter lim="800000"/>
          <a:headEnd/>
          <a:tailEnd/>
        </a:ln>
        <a:effectLst/>
      </xdr:spPr>
      <xdr:txBody>
        <a:bodyPr wrap="square" lIns="45720" rIns="45720"/>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l" defTabSz="979488" eaLnBrk="1" hangingPunct="1">
            <a:buClr>
              <a:schemeClr val="tx1"/>
            </a:buClr>
            <a:buSzPct val="80000"/>
            <a:buFont typeface="Wingdings" pitchFamily="2" charset="2"/>
            <a:buNone/>
          </a:pPr>
          <a:r>
            <a:rPr lang="en-GB" sz="1100" b="1">
              <a:solidFill>
                <a:schemeClr val="bg1"/>
              </a:solidFill>
            </a:rPr>
            <a:t>Nordea Group Loans carrying amount</a:t>
          </a:r>
          <a:r>
            <a:rPr lang="en-GB" sz="1100" b="1" baseline="0">
              <a:solidFill>
                <a:schemeClr val="bg1"/>
              </a:solidFill>
            </a:rPr>
            <a:t> to the public,</a:t>
          </a:r>
          <a:r>
            <a:rPr lang="en-GB" sz="1100" b="1">
              <a:solidFill>
                <a:schemeClr val="bg1"/>
              </a:solidFill>
            </a:rPr>
            <a:t> broken down by sector, EURbn</a:t>
          </a:r>
          <a:endParaRPr lang="en-GB" altLang="zh-CN" sz="1100" b="1">
            <a:solidFill>
              <a:schemeClr val="bg1"/>
            </a:solidFill>
            <a:ea typeface="SimSun" pitchFamily="2" charset="-122"/>
          </a:endParaRPr>
        </a:p>
      </xdr:txBody>
    </xdr:sp>
    <xdr:clientData/>
  </xdr:twoCellAnchor>
  <xdr:twoCellAnchor>
    <xdr:from>
      <xdr:col>1</xdr:col>
      <xdr:colOff>28574</xdr:colOff>
      <xdr:row>35</xdr:row>
      <xdr:rowOff>176211</xdr:rowOff>
    </xdr:from>
    <xdr:to>
      <xdr:col>6</xdr:col>
      <xdr:colOff>466724</xdr:colOff>
      <xdr:row>54</xdr:row>
      <xdr:rowOff>28574</xdr:rowOff>
    </xdr:to>
    <xdr:graphicFrame macro="">
      <xdr:nvGraphicFramePr>
        <xdr:cNvPr id="3" name="Chart 2">
          <a:extLst>
            <a:ext uri="{FF2B5EF4-FFF2-40B4-BE49-F238E27FC236}">
              <a16:creationId xmlns:a16="http://schemas.microsoft.com/office/drawing/2014/main" id="{00000000-0008-0000-1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oneCellAnchor>
    <xdr:from>
      <xdr:col>12</xdr:col>
      <xdr:colOff>0</xdr:colOff>
      <xdr:row>43</xdr:row>
      <xdr:rowOff>0</xdr:rowOff>
    </xdr:from>
    <xdr:ext cx="114300" cy="285750"/>
    <xdr:sp macro="" textlink="">
      <xdr:nvSpPr>
        <xdr:cNvPr id="2" name="Text Box 1">
          <a:extLst>
            <a:ext uri="{FF2B5EF4-FFF2-40B4-BE49-F238E27FC236}">
              <a16:creationId xmlns:a16="http://schemas.microsoft.com/office/drawing/2014/main" id="{00000000-0008-0000-2000-000002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3" name="Text Box 2">
          <a:extLst>
            <a:ext uri="{FF2B5EF4-FFF2-40B4-BE49-F238E27FC236}">
              <a16:creationId xmlns:a16="http://schemas.microsoft.com/office/drawing/2014/main" id="{00000000-0008-0000-2000-000003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4" name="Text Box 3">
          <a:extLst>
            <a:ext uri="{FF2B5EF4-FFF2-40B4-BE49-F238E27FC236}">
              <a16:creationId xmlns:a16="http://schemas.microsoft.com/office/drawing/2014/main" id="{00000000-0008-0000-2000-000004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5" name="Text Box 4">
          <a:extLst>
            <a:ext uri="{FF2B5EF4-FFF2-40B4-BE49-F238E27FC236}">
              <a16:creationId xmlns:a16="http://schemas.microsoft.com/office/drawing/2014/main" id="{00000000-0008-0000-2000-000005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6" name="Text Box 5">
          <a:extLst>
            <a:ext uri="{FF2B5EF4-FFF2-40B4-BE49-F238E27FC236}">
              <a16:creationId xmlns:a16="http://schemas.microsoft.com/office/drawing/2014/main" id="{00000000-0008-0000-2000-000006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7" name="Text Box 6">
          <a:extLst>
            <a:ext uri="{FF2B5EF4-FFF2-40B4-BE49-F238E27FC236}">
              <a16:creationId xmlns:a16="http://schemas.microsoft.com/office/drawing/2014/main" id="{00000000-0008-0000-2000-000007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8" name="Text Box 8">
          <a:extLst>
            <a:ext uri="{FF2B5EF4-FFF2-40B4-BE49-F238E27FC236}">
              <a16:creationId xmlns:a16="http://schemas.microsoft.com/office/drawing/2014/main" id="{00000000-0008-0000-2000-000008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9" name="Text Box 9">
          <a:extLst>
            <a:ext uri="{FF2B5EF4-FFF2-40B4-BE49-F238E27FC236}">
              <a16:creationId xmlns:a16="http://schemas.microsoft.com/office/drawing/2014/main" id="{00000000-0008-0000-2000-000009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10" name="Text Box 10">
          <a:extLst>
            <a:ext uri="{FF2B5EF4-FFF2-40B4-BE49-F238E27FC236}">
              <a16:creationId xmlns:a16="http://schemas.microsoft.com/office/drawing/2014/main" id="{00000000-0008-0000-2000-00000A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45</xdr:row>
      <xdr:rowOff>0</xdr:rowOff>
    </xdr:from>
    <xdr:ext cx="114300" cy="285750"/>
    <xdr:sp macro="" textlink="">
      <xdr:nvSpPr>
        <xdr:cNvPr id="11" name="Text Box 11">
          <a:extLst>
            <a:ext uri="{FF2B5EF4-FFF2-40B4-BE49-F238E27FC236}">
              <a16:creationId xmlns:a16="http://schemas.microsoft.com/office/drawing/2014/main" id="{00000000-0008-0000-2000-00000B000000}"/>
            </a:ext>
          </a:extLst>
        </xdr:cNvPr>
        <xdr:cNvSpPr txBox="1">
          <a:spLocks noChangeArrowheads="1"/>
        </xdr:cNvSpPr>
      </xdr:nvSpPr>
      <xdr:spPr bwMode="auto">
        <a:xfrm>
          <a:off x="74980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45</xdr:row>
      <xdr:rowOff>0</xdr:rowOff>
    </xdr:from>
    <xdr:ext cx="114300" cy="285750"/>
    <xdr:sp macro="" textlink="">
      <xdr:nvSpPr>
        <xdr:cNvPr id="12" name="Text Box 12">
          <a:extLst>
            <a:ext uri="{FF2B5EF4-FFF2-40B4-BE49-F238E27FC236}">
              <a16:creationId xmlns:a16="http://schemas.microsoft.com/office/drawing/2014/main" id="{00000000-0008-0000-2000-00000C000000}"/>
            </a:ext>
          </a:extLst>
        </xdr:cNvPr>
        <xdr:cNvSpPr txBox="1">
          <a:spLocks noChangeArrowheads="1"/>
        </xdr:cNvSpPr>
      </xdr:nvSpPr>
      <xdr:spPr bwMode="auto">
        <a:xfrm>
          <a:off x="74980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48</xdr:row>
      <xdr:rowOff>0</xdr:rowOff>
    </xdr:from>
    <xdr:ext cx="114300" cy="285750"/>
    <xdr:sp macro="" textlink="">
      <xdr:nvSpPr>
        <xdr:cNvPr id="13" name="Text Box 13">
          <a:extLst>
            <a:ext uri="{FF2B5EF4-FFF2-40B4-BE49-F238E27FC236}">
              <a16:creationId xmlns:a16="http://schemas.microsoft.com/office/drawing/2014/main" id="{00000000-0008-0000-2000-00000D000000}"/>
            </a:ext>
          </a:extLst>
        </xdr:cNvPr>
        <xdr:cNvSpPr txBox="1">
          <a:spLocks noChangeArrowheads="1"/>
        </xdr:cNvSpPr>
      </xdr:nvSpPr>
      <xdr:spPr bwMode="auto">
        <a:xfrm>
          <a:off x="74980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48</xdr:row>
      <xdr:rowOff>0</xdr:rowOff>
    </xdr:from>
    <xdr:ext cx="114300" cy="285750"/>
    <xdr:sp macro="" textlink="">
      <xdr:nvSpPr>
        <xdr:cNvPr id="14" name="Text Box 14">
          <a:extLst>
            <a:ext uri="{FF2B5EF4-FFF2-40B4-BE49-F238E27FC236}">
              <a16:creationId xmlns:a16="http://schemas.microsoft.com/office/drawing/2014/main" id="{00000000-0008-0000-2000-00000E000000}"/>
            </a:ext>
          </a:extLst>
        </xdr:cNvPr>
        <xdr:cNvSpPr txBox="1">
          <a:spLocks noChangeArrowheads="1"/>
        </xdr:cNvSpPr>
      </xdr:nvSpPr>
      <xdr:spPr bwMode="auto">
        <a:xfrm>
          <a:off x="74980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15" name="Text Box 1">
          <a:extLst>
            <a:ext uri="{FF2B5EF4-FFF2-40B4-BE49-F238E27FC236}">
              <a16:creationId xmlns:a16="http://schemas.microsoft.com/office/drawing/2014/main" id="{00000000-0008-0000-2000-00000F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43</xdr:row>
      <xdr:rowOff>0</xdr:rowOff>
    </xdr:from>
    <xdr:ext cx="114300" cy="285750"/>
    <xdr:sp macro="" textlink="">
      <xdr:nvSpPr>
        <xdr:cNvPr id="16" name="Text Box 2">
          <a:extLst>
            <a:ext uri="{FF2B5EF4-FFF2-40B4-BE49-F238E27FC236}">
              <a16:creationId xmlns:a16="http://schemas.microsoft.com/office/drawing/2014/main" id="{00000000-0008-0000-2000-000010000000}"/>
            </a:ext>
          </a:extLst>
        </xdr:cNvPr>
        <xdr:cNvSpPr txBox="1">
          <a:spLocks noChangeArrowheads="1"/>
        </xdr:cNvSpPr>
      </xdr:nvSpPr>
      <xdr:spPr bwMode="auto">
        <a:xfrm>
          <a:off x="74980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18</xdr:row>
      <xdr:rowOff>0</xdr:rowOff>
    </xdr:from>
    <xdr:ext cx="114300" cy="285750"/>
    <xdr:sp macro="" textlink="">
      <xdr:nvSpPr>
        <xdr:cNvPr id="17" name="Text Box 8">
          <a:extLst>
            <a:ext uri="{FF2B5EF4-FFF2-40B4-BE49-F238E27FC236}">
              <a16:creationId xmlns:a16="http://schemas.microsoft.com/office/drawing/2014/main" id="{00000000-0008-0000-2000-000011000000}"/>
            </a:ext>
          </a:extLst>
        </xdr:cNvPr>
        <xdr:cNvSpPr txBox="1">
          <a:spLocks noChangeArrowheads="1"/>
        </xdr:cNvSpPr>
      </xdr:nvSpPr>
      <xdr:spPr bwMode="auto">
        <a:xfrm>
          <a:off x="749808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53</xdr:row>
      <xdr:rowOff>0</xdr:rowOff>
    </xdr:from>
    <xdr:ext cx="114300" cy="285750"/>
    <xdr:sp macro="" textlink="">
      <xdr:nvSpPr>
        <xdr:cNvPr id="18" name="Text Box 8">
          <a:extLst>
            <a:ext uri="{FF2B5EF4-FFF2-40B4-BE49-F238E27FC236}">
              <a16:creationId xmlns:a16="http://schemas.microsoft.com/office/drawing/2014/main" id="{00000000-0008-0000-2000-000012000000}"/>
            </a:ext>
          </a:extLst>
        </xdr:cNvPr>
        <xdr:cNvSpPr txBox="1">
          <a:spLocks noChangeArrowheads="1"/>
        </xdr:cNvSpPr>
      </xdr:nvSpPr>
      <xdr:spPr bwMode="auto">
        <a:xfrm>
          <a:off x="210312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29</xdr:row>
      <xdr:rowOff>0</xdr:rowOff>
    </xdr:from>
    <xdr:ext cx="114300" cy="285750"/>
    <xdr:sp macro="" textlink="">
      <xdr:nvSpPr>
        <xdr:cNvPr id="19" name="Text Box 8">
          <a:extLst>
            <a:ext uri="{FF2B5EF4-FFF2-40B4-BE49-F238E27FC236}">
              <a16:creationId xmlns:a16="http://schemas.microsoft.com/office/drawing/2014/main" id="{00000000-0008-0000-2000-000013000000}"/>
            </a:ext>
          </a:extLst>
        </xdr:cNvPr>
        <xdr:cNvSpPr txBox="1">
          <a:spLocks noChangeArrowheads="1"/>
        </xdr:cNvSpPr>
      </xdr:nvSpPr>
      <xdr:spPr bwMode="auto">
        <a:xfrm>
          <a:off x="7498080" y="5303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20" name="Text Box 8">
          <a:extLst>
            <a:ext uri="{FF2B5EF4-FFF2-40B4-BE49-F238E27FC236}">
              <a16:creationId xmlns:a16="http://schemas.microsoft.com/office/drawing/2014/main" id="{00000000-0008-0000-2000-000014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21" name="Text Box 8">
          <a:extLst>
            <a:ext uri="{FF2B5EF4-FFF2-40B4-BE49-F238E27FC236}">
              <a16:creationId xmlns:a16="http://schemas.microsoft.com/office/drawing/2014/main" id="{00000000-0008-0000-2000-000015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22" name="Text Box 8">
          <a:extLst>
            <a:ext uri="{FF2B5EF4-FFF2-40B4-BE49-F238E27FC236}">
              <a16:creationId xmlns:a16="http://schemas.microsoft.com/office/drawing/2014/main" id="{00000000-0008-0000-2000-000016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3" name="Text Box 1">
          <a:extLst>
            <a:ext uri="{FF2B5EF4-FFF2-40B4-BE49-F238E27FC236}">
              <a16:creationId xmlns:a16="http://schemas.microsoft.com/office/drawing/2014/main" id="{00000000-0008-0000-2000-000017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4" name="Text Box 2">
          <a:extLst>
            <a:ext uri="{FF2B5EF4-FFF2-40B4-BE49-F238E27FC236}">
              <a16:creationId xmlns:a16="http://schemas.microsoft.com/office/drawing/2014/main" id="{00000000-0008-0000-2000-000018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5" name="Text Box 3">
          <a:extLst>
            <a:ext uri="{FF2B5EF4-FFF2-40B4-BE49-F238E27FC236}">
              <a16:creationId xmlns:a16="http://schemas.microsoft.com/office/drawing/2014/main" id="{00000000-0008-0000-2000-000019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6" name="Text Box 4">
          <a:extLst>
            <a:ext uri="{FF2B5EF4-FFF2-40B4-BE49-F238E27FC236}">
              <a16:creationId xmlns:a16="http://schemas.microsoft.com/office/drawing/2014/main" id="{00000000-0008-0000-2000-00001A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7" name="Text Box 5">
          <a:extLst>
            <a:ext uri="{FF2B5EF4-FFF2-40B4-BE49-F238E27FC236}">
              <a16:creationId xmlns:a16="http://schemas.microsoft.com/office/drawing/2014/main" id="{00000000-0008-0000-2000-00001B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8" name="Text Box 6">
          <a:extLst>
            <a:ext uri="{FF2B5EF4-FFF2-40B4-BE49-F238E27FC236}">
              <a16:creationId xmlns:a16="http://schemas.microsoft.com/office/drawing/2014/main" id="{00000000-0008-0000-2000-00001C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29" name="Text Box 8">
          <a:extLst>
            <a:ext uri="{FF2B5EF4-FFF2-40B4-BE49-F238E27FC236}">
              <a16:creationId xmlns:a16="http://schemas.microsoft.com/office/drawing/2014/main" id="{00000000-0008-0000-2000-00001D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30" name="Text Box 9">
          <a:extLst>
            <a:ext uri="{FF2B5EF4-FFF2-40B4-BE49-F238E27FC236}">
              <a16:creationId xmlns:a16="http://schemas.microsoft.com/office/drawing/2014/main" id="{00000000-0008-0000-2000-00001E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31" name="Text Box 10">
          <a:extLst>
            <a:ext uri="{FF2B5EF4-FFF2-40B4-BE49-F238E27FC236}">
              <a16:creationId xmlns:a16="http://schemas.microsoft.com/office/drawing/2014/main" id="{00000000-0008-0000-2000-00001F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32" name="Text Box 1">
          <a:extLst>
            <a:ext uri="{FF2B5EF4-FFF2-40B4-BE49-F238E27FC236}">
              <a16:creationId xmlns:a16="http://schemas.microsoft.com/office/drawing/2014/main" id="{00000000-0008-0000-2000-000020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33" name="Text Box 2">
          <a:extLst>
            <a:ext uri="{FF2B5EF4-FFF2-40B4-BE49-F238E27FC236}">
              <a16:creationId xmlns:a16="http://schemas.microsoft.com/office/drawing/2014/main" id="{00000000-0008-0000-2000-000021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31</xdr:row>
      <xdr:rowOff>0</xdr:rowOff>
    </xdr:from>
    <xdr:ext cx="114300" cy="285750"/>
    <xdr:sp macro="" textlink="">
      <xdr:nvSpPr>
        <xdr:cNvPr id="34" name="Text Box 8">
          <a:extLst>
            <a:ext uri="{FF2B5EF4-FFF2-40B4-BE49-F238E27FC236}">
              <a16:creationId xmlns:a16="http://schemas.microsoft.com/office/drawing/2014/main" id="{00000000-0008-0000-2000-000022000000}"/>
            </a:ext>
          </a:extLst>
        </xdr:cNvPr>
        <xdr:cNvSpPr txBox="1">
          <a:spLocks noChangeArrowheads="1"/>
        </xdr:cNvSpPr>
      </xdr:nvSpPr>
      <xdr:spPr bwMode="auto">
        <a:xfrm>
          <a:off x="7498080" y="5669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35" name="Text Box 1">
          <a:extLst>
            <a:ext uri="{FF2B5EF4-FFF2-40B4-BE49-F238E27FC236}">
              <a16:creationId xmlns:a16="http://schemas.microsoft.com/office/drawing/2014/main" id="{00000000-0008-0000-2000-000023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36" name="Text Box 2">
          <a:extLst>
            <a:ext uri="{FF2B5EF4-FFF2-40B4-BE49-F238E27FC236}">
              <a16:creationId xmlns:a16="http://schemas.microsoft.com/office/drawing/2014/main" id="{00000000-0008-0000-2000-000024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37" name="Text Box 3">
          <a:extLst>
            <a:ext uri="{FF2B5EF4-FFF2-40B4-BE49-F238E27FC236}">
              <a16:creationId xmlns:a16="http://schemas.microsoft.com/office/drawing/2014/main" id="{00000000-0008-0000-2000-000025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38" name="Text Box 4">
          <a:extLst>
            <a:ext uri="{FF2B5EF4-FFF2-40B4-BE49-F238E27FC236}">
              <a16:creationId xmlns:a16="http://schemas.microsoft.com/office/drawing/2014/main" id="{00000000-0008-0000-2000-000026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39" name="Text Box 5">
          <a:extLst>
            <a:ext uri="{FF2B5EF4-FFF2-40B4-BE49-F238E27FC236}">
              <a16:creationId xmlns:a16="http://schemas.microsoft.com/office/drawing/2014/main" id="{00000000-0008-0000-2000-000027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40" name="Text Box 6">
          <a:extLst>
            <a:ext uri="{FF2B5EF4-FFF2-40B4-BE49-F238E27FC236}">
              <a16:creationId xmlns:a16="http://schemas.microsoft.com/office/drawing/2014/main" id="{00000000-0008-0000-2000-000028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41" name="Text Box 8">
          <a:extLst>
            <a:ext uri="{FF2B5EF4-FFF2-40B4-BE49-F238E27FC236}">
              <a16:creationId xmlns:a16="http://schemas.microsoft.com/office/drawing/2014/main" id="{00000000-0008-0000-2000-000029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42" name="Text Box 9">
          <a:extLst>
            <a:ext uri="{FF2B5EF4-FFF2-40B4-BE49-F238E27FC236}">
              <a16:creationId xmlns:a16="http://schemas.microsoft.com/office/drawing/2014/main" id="{00000000-0008-0000-2000-00002A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43" name="Text Box 10">
          <a:extLst>
            <a:ext uri="{FF2B5EF4-FFF2-40B4-BE49-F238E27FC236}">
              <a16:creationId xmlns:a16="http://schemas.microsoft.com/office/drawing/2014/main" id="{00000000-0008-0000-2000-00002B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44" name="Text Box 11">
          <a:extLst>
            <a:ext uri="{FF2B5EF4-FFF2-40B4-BE49-F238E27FC236}">
              <a16:creationId xmlns:a16="http://schemas.microsoft.com/office/drawing/2014/main" id="{00000000-0008-0000-2000-00002C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45" name="Text Box 12">
          <a:extLst>
            <a:ext uri="{FF2B5EF4-FFF2-40B4-BE49-F238E27FC236}">
              <a16:creationId xmlns:a16="http://schemas.microsoft.com/office/drawing/2014/main" id="{00000000-0008-0000-2000-00002D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46" name="Text Box 13">
          <a:extLst>
            <a:ext uri="{FF2B5EF4-FFF2-40B4-BE49-F238E27FC236}">
              <a16:creationId xmlns:a16="http://schemas.microsoft.com/office/drawing/2014/main" id="{00000000-0008-0000-2000-00002E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47" name="Text Box 14">
          <a:extLst>
            <a:ext uri="{FF2B5EF4-FFF2-40B4-BE49-F238E27FC236}">
              <a16:creationId xmlns:a16="http://schemas.microsoft.com/office/drawing/2014/main" id="{00000000-0008-0000-2000-00002F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48" name="Text Box 1">
          <a:extLst>
            <a:ext uri="{FF2B5EF4-FFF2-40B4-BE49-F238E27FC236}">
              <a16:creationId xmlns:a16="http://schemas.microsoft.com/office/drawing/2014/main" id="{00000000-0008-0000-2000-000030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49" name="Text Box 2">
          <a:extLst>
            <a:ext uri="{FF2B5EF4-FFF2-40B4-BE49-F238E27FC236}">
              <a16:creationId xmlns:a16="http://schemas.microsoft.com/office/drawing/2014/main" id="{00000000-0008-0000-2000-000031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19</xdr:row>
      <xdr:rowOff>0</xdr:rowOff>
    </xdr:from>
    <xdr:ext cx="114300" cy="285750"/>
    <xdr:sp macro="" textlink="">
      <xdr:nvSpPr>
        <xdr:cNvPr id="50" name="Text Box 8">
          <a:extLst>
            <a:ext uri="{FF2B5EF4-FFF2-40B4-BE49-F238E27FC236}">
              <a16:creationId xmlns:a16="http://schemas.microsoft.com/office/drawing/2014/main" id="{00000000-0008-0000-2000-000032000000}"/>
            </a:ext>
          </a:extLst>
        </xdr:cNvPr>
        <xdr:cNvSpPr txBox="1">
          <a:spLocks noChangeArrowheads="1"/>
        </xdr:cNvSpPr>
      </xdr:nvSpPr>
      <xdr:spPr bwMode="auto">
        <a:xfrm>
          <a:off x="74980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51" name="Text Box 8">
          <a:extLst>
            <a:ext uri="{FF2B5EF4-FFF2-40B4-BE49-F238E27FC236}">
              <a16:creationId xmlns:a16="http://schemas.microsoft.com/office/drawing/2014/main" id="{00000000-0008-0000-2000-000033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33</xdr:row>
      <xdr:rowOff>0</xdr:rowOff>
    </xdr:from>
    <xdr:ext cx="114300" cy="285750"/>
    <xdr:sp macro="" textlink="">
      <xdr:nvSpPr>
        <xdr:cNvPr id="52" name="Text Box 8">
          <a:extLst>
            <a:ext uri="{FF2B5EF4-FFF2-40B4-BE49-F238E27FC236}">
              <a16:creationId xmlns:a16="http://schemas.microsoft.com/office/drawing/2014/main" id="{00000000-0008-0000-2000-000034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53" name="Text Box 8">
          <a:extLst>
            <a:ext uri="{FF2B5EF4-FFF2-40B4-BE49-F238E27FC236}">
              <a16:creationId xmlns:a16="http://schemas.microsoft.com/office/drawing/2014/main" id="{00000000-0008-0000-2000-000035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4" name="Text Box 8">
          <a:extLst>
            <a:ext uri="{FF2B5EF4-FFF2-40B4-BE49-F238E27FC236}">
              <a16:creationId xmlns:a16="http://schemas.microsoft.com/office/drawing/2014/main" id="{00000000-0008-0000-2000-000036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5" name="Text Box 8">
          <a:extLst>
            <a:ext uri="{FF2B5EF4-FFF2-40B4-BE49-F238E27FC236}">
              <a16:creationId xmlns:a16="http://schemas.microsoft.com/office/drawing/2014/main" id="{00000000-0008-0000-2000-000037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6" name="Text Box 1">
          <a:extLst>
            <a:ext uri="{FF2B5EF4-FFF2-40B4-BE49-F238E27FC236}">
              <a16:creationId xmlns:a16="http://schemas.microsoft.com/office/drawing/2014/main" id="{00000000-0008-0000-2000-000038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7" name="Text Box 2">
          <a:extLst>
            <a:ext uri="{FF2B5EF4-FFF2-40B4-BE49-F238E27FC236}">
              <a16:creationId xmlns:a16="http://schemas.microsoft.com/office/drawing/2014/main" id="{00000000-0008-0000-2000-000039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8" name="Text Box 3">
          <a:extLst>
            <a:ext uri="{FF2B5EF4-FFF2-40B4-BE49-F238E27FC236}">
              <a16:creationId xmlns:a16="http://schemas.microsoft.com/office/drawing/2014/main" id="{00000000-0008-0000-2000-00003A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9" name="Text Box 4">
          <a:extLst>
            <a:ext uri="{FF2B5EF4-FFF2-40B4-BE49-F238E27FC236}">
              <a16:creationId xmlns:a16="http://schemas.microsoft.com/office/drawing/2014/main" id="{00000000-0008-0000-2000-00003B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0" name="Text Box 5">
          <a:extLst>
            <a:ext uri="{FF2B5EF4-FFF2-40B4-BE49-F238E27FC236}">
              <a16:creationId xmlns:a16="http://schemas.microsoft.com/office/drawing/2014/main" id="{00000000-0008-0000-2000-00003C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1" name="Text Box 6">
          <a:extLst>
            <a:ext uri="{FF2B5EF4-FFF2-40B4-BE49-F238E27FC236}">
              <a16:creationId xmlns:a16="http://schemas.microsoft.com/office/drawing/2014/main" id="{00000000-0008-0000-2000-00003D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2" name="Text Box 8">
          <a:extLst>
            <a:ext uri="{FF2B5EF4-FFF2-40B4-BE49-F238E27FC236}">
              <a16:creationId xmlns:a16="http://schemas.microsoft.com/office/drawing/2014/main" id="{00000000-0008-0000-2000-00003E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3" name="Text Box 9">
          <a:extLst>
            <a:ext uri="{FF2B5EF4-FFF2-40B4-BE49-F238E27FC236}">
              <a16:creationId xmlns:a16="http://schemas.microsoft.com/office/drawing/2014/main" id="{00000000-0008-0000-2000-00003F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4" name="Text Box 10">
          <a:extLst>
            <a:ext uri="{FF2B5EF4-FFF2-40B4-BE49-F238E27FC236}">
              <a16:creationId xmlns:a16="http://schemas.microsoft.com/office/drawing/2014/main" id="{00000000-0008-0000-2000-000040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5" name="Text Box 1">
          <a:extLst>
            <a:ext uri="{FF2B5EF4-FFF2-40B4-BE49-F238E27FC236}">
              <a16:creationId xmlns:a16="http://schemas.microsoft.com/office/drawing/2014/main" id="{00000000-0008-0000-2000-000041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6" name="Text Box 2">
          <a:extLst>
            <a:ext uri="{FF2B5EF4-FFF2-40B4-BE49-F238E27FC236}">
              <a16:creationId xmlns:a16="http://schemas.microsoft.com/office/drawing/2014/main" id="{00000000-0008-0000-2000-000042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67" name="Text Box 8">
          <a:extLst>
            <a:ext uri="{FF2B5EF4-FFF2-40B4-BE49-F238E27FC236}">
              <a16:creationId xmlns:a16="http://schemas.microsoft.com/office/drawing/2014/main" id="{00000000-0008-0000-2000-000043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68" name="Text Box 1">
          <a:extLst>
            <a:ext uri="{FF2B5EF4-FFF2-40B4-BE49-F238E27FC236}">
              <a16:creationId xmlns:a16="http://schemas.microsoft.com/office/drawing/2014/main" id="{00000000-0008-0000-2000-000044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69" name="Text Box 2">
          <a:extLst>
            <a:ext uri="{FF2B5EF4-FFF2-40B4-BE49-F238E27FC236}">
              <a16:creationId xmlns:a16="http://schemas.microsoft.com/office/drawing/2014/main" id="{00000000-0008-0000-2000-000045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0" name="Text Box 3">
          <a:extLst>
            <a:ext uri="{FF2B5EF4-FFF2-40B4-BE49-F238E27FC236}">
              <a16:creationId xmlns:a16="http://schemas.microsoft.com/office/drawing/2014/main" id="{00000000-0008-0000-2000-000046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1" name="Text Box 4">
          <a:extLst>
            <a:ext uri="{FF2B5EF4-FFF2-40B4-BE49-F238E27FC236}">
              <a16:creationId xmlns:a16="http://schemas.microsoft.com/office/drawing/2014/main" id="{00000000-0008-0000-2000-000047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2" name="Text Box 5">
          <a:extLst>
            <a:ext uri="{FF2B5EF4-FFF2-40B4-BE49-F238E27FC236}">
              <a16:creationId xmlns:a16="http://schemas.microsoft.com/office/drawing/2014/main" id="{00000000-0008-0000-2000-000048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3" name="Text Box 6">
          <a:extLst>
            <a:ext uri="{FF2B5EF4-FFF2-40B4-BE49-F238E27FC236}">
              <a16:creationId xmlns:a16="http://schemas.microsoft.com/office/drawing/2014/main" id="{00000000-0008-0000-2000-000049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4" name="Text Box 8">
          <a:extLst>
            <a:ext uri="{FF2B5EF4-FFF2-40B4-BE49-F238E27FC236}">
              <a16:creationId xmlns:a16="http://schemas.microsoft.com/office/drawing/2014/main" id="{00000000-0008-0000-2000-00004A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5" name="Text Box 9">
          <a:extLst>
            <a:ext uri="{FF2B5EF4-FFF2-40B4-BE49-F238E27FC236}">
              <a16:creationId xmlns:a16="http://schemas.microsoft.com/office/drawing/2014/main" id="{00000000-0008-0000-2000-00004B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76" name="Text Box 10">
          <a:extLst>
            <a:ext uri="{FF2B5EF4-FFF2-40B4-BE49-F238E27FC236}">
              <a16:creationId xmlns:a16="http://schemas.microsoft.com/office/drawing/2014/main" id="{00000000-0008-0000-2000-00004C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77" name="Text Box 11">
          <a:extLst>
            <a:ext uri="{FF2B5EF4-FFF2-40B4-BE49-F238E27FC236}">
              <a16:creationId xmlns:a16="http://schemas.microsoft.com/office/drawing/2014/main" id="{00000000-0008-0000-2000-00004D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78" name="Text Box 12">
          <a:extLst>
            <a:ext uri="{FF2B5EF4-FFF2-40B4-BE49-F238E27FC236}">
              <a16:creationId xmlns:a16="http://schemas.microsoft.com/office/drawing/2014/main" id="{00000000-0008-0000-2000-00004E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79" name="Text Box 13">
          <a:extLst>
            <a:ext uri="{FF2B5EF4-FFF2-40B4-BE49-F238E27FC236}">
              <a16:creationId xmlns:a16="http://schemas.microsoft.com/office/drawing/2014/main" id="{00000000-0008-0000-2000-00004F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80" name="Text Box 14">
          <a:extLst>
            <a:ext uri="{FF2B5EF4-FFF2-40B4-BE49-F238E27FC236}">
              <a16:creationId xmlns:a16="http://schemas.microsoft.com/office/drawing/2014/main" id="{00000000-0008-0000-2000-000050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81" name="Text Box 1">
          <a:extLst>
            <a:ext uri="{FF2B5EF4-FFF2-40B4-BE49-F238E27FC236}">
              <a16:creationId xmlns:a16="http://schemas.microsoft.com/office/drawing/2014/main" id="{00000000-0008-0000-2000-000051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47</xdr:row>
      <xdr:rowOff>0</xdr:rowOff>
    </xdr:from>
    <xdr:ext cx="114300" cy="285750"/>
    <xdr:sp macro="" textlink="">
      <xdr:nvSpPr>
        <xdr:cNvPr id="82" name="Text Box 2">
          <a:extLst>
            <a:ext uri="{FF2B5EF4-FFF2-40B4-BE49-F238E27FC236}">
              <a16:creationId xmlns:a16="http://schemas.microsoft.com/office/drawing/2014/main" id="{00000000-0008-0000-2000-000052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19</xdr:row>
      <xdr:rowOff>0</xdr:rowOff>
    </xdr:from>
    <xdr:ext cx="114300" cy="285750"/>
    <xdr:sp macro="" textlink="">
      <xdr:nvSpPr>
        <xdr:cNvPr id="83" name="Text Box 8">
          <a:extLst>
            <a:ext uri="{FF2B5EF4-FFF2-40B4-BE49-F238E27FC236}">
              <a16:creationId xmlns:a16="http://schemas.microsoft.com/office/drawing/2014/main" id="{00000000-0008-0000-2000-000053000000}"/>
            </a:ext>
          </a:extLst>
        </xdr:cNvPr>
        <xdr:cNvSpPr txBox="1">
          <a:spLocks noChangeArrowheads="1"/>
        </xdr:cNvSpPr>
      </xdr:nvSpPr>
      <xdr:spPr bwMode="auto">
        <a:xfrm>
          <a:off x="74980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656166</xdr:colOff>
      <xdr:row>27</xdr:row>
      <xdr:rowOff>10583</xdr:rowOff>
    </xdr:from>
    <xdr:ext cx="114300" cy="285750"/>
    <xdr:sp macro="" textlink="">
      <xdr:nvSpPr>
        <xdr:cNvPr id="84" name="Text Box 8">
          <a:extLst>
            <a:ext uri="{FF2B5EF4-FFF2-40B4-BE49-F238E27FC236}">
              <a16:creationId xmlns:a16="http://schemas.microsoft.com/office/drawing/2014/main" id="{00000000-0008-0000-2000-000054000000}"/>
            </a:ext>
          </a:extLst>
        </xdr:cNvPr>
        <xdr:cNvSpPr txBox="1">
          <a:spLocks noChangeArrowheads="1"/>
        </xdr:cNvSpPr>
      </xdr:nvSpPr>
      <xdr:spPr bwMode="auto">
        <a:xfrm>
          <a:off x="4999566" y="494834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33</xdr:row>
      <xdr:rowOff>0</xdr:rowOff>
    </xdr:from>
    <xdr:ext cx="114300" cy="285750"/>
    <xdr:sp macro="" textlink="">
      <xdr:nvSpPr>
        <xdr:cNvPr id="85" name="Text Box 8">
          <a:extLst>
            <a:ext uri="{FF2B5EF4-FFF2-40B4-BE49-F238E27FC236}">
              <a16:creationId xmlns:a16="http://schemas.microsoft.com/office/drawing/2014/main" id="{00000000-0008-0000-2000-000055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86" name="Text Box 8">
          <a:extLst>
            <a:ext uri="{FF2B5EF4-FFF2-40B4-BE49-F238E27FC236}">
              <a16:creationId xmlns:a16="http://schemas.microsoft.com/office/drawing/2014/main" id="{00000000-0008-0000-2000-000056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87" name="Text Box 8">
          <a:extLst>
            <a:ext uri="{FF2B5EF4-FFF2-40B4-BE49-F238E27FC236}">
              <a16:creationId xmlns:a16="http://schemas.microsoft.com/office/drawing/2014/main" id="{00000000-0008-0000-2000-000057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88" name="Text Box 8">
          <a:extLst>
            <a:ext uri="{FF2B5EF4-FFF2-40B4-BE49-F238E27FC236}">
              <a16:creationId xmlns:a16="http://schemas.microsoft.com/office/drawing/2014/main" id="{00000000-0008-0000-2000-000058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89" name="Text Box 1">
          <a:extLst>
            <a:ext uri="{FF2B5EF4-FFF2-40B4-BE49-F238E27FC236}">
              <a16:creationId xmlns:a16="http://schemas.microsoft.com/office/drawing/2014/main" id="{00000000-0008-0000-2000-000059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0" name="Text Box 2">
          <a:extLst>
            <a:ext uri="{FF2B5EF4-FFF2-40B4-BE49-F238E27FC236}">
              <a16:creationId xmlns:a16="http://schemas.microsoft.com/office/drawing/2014/main" id="{00000000-0008-0000-2000-00005A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1" name="Text Box 3">
          <a:extLst>
            <a:ext uri="{FF2B5EF4-FFF2-40B4-BE49-F238E27FC236}">
              <a16:creationId xmlns:a16="http://schemas.microsoft.com/office/drawing/2014/main" id="{00000000-0008-0000-2000-00005B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2" name="Text Box 4">
          <a:extLst>
            <a:ext uri="{FF2B5EF4-FFF2-40B4-BE49-F238E27FC236}">
              <a16:creationId xmlns:a16="http://schemas.microsoft.com/office/drawing/2014/main" id="{00000000-0008-0000-2000-00005C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3" name="Text Box 5">
          <a:extLst>
            <a:ext uri="{FF2B5EF4-FFF2-40B4-BE49-F238E27FC236}">
              <a16:creationId xmlns:a16="http://schemas.microsoft.com/office/drawing/2014/main" id="{00000000-0008-0000-2000-00005D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4" name="Text Box 6">
          <a:extLst>
            <a:ext uri="{FF2B5EF4-FFF2-40B4-BE49-F238E27FC236}">
              <a16:creationId xmlns:a16="http://schemas.microsoft.com/office/drawing/2014/main" id="{00000000-0008-0000-2000-00005E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5" name="Text Box 8">
          <a:extLst>
            <a:ext uri="{FF2B5EF4-FFF2-40B4-BE49-F238E27FC236}">
              <a16:creationId xmlns:a16="http://schemas.microsoft.com/office/drawing/2014/main" id="{00000000-0008-0000-2000-00005F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6" name="Text Box 9">
          <a:extLst>
            <a:ext uri="{FF2B5EF4-FFF2-40B4-BE49-F238E27FC236}">
              <a16:creationId xmlns:a16="http://schemas.microsoft.com/office/drawing/2014/main" id="{00000000-0008-0000-2000-000060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7" name="Text Box 10">
          <a:extLst>
            <a:ext uri="{FF2B5EF4-FFF2-40B4-BE49-F238E27FC236}">
              <a16:creationId xmlns:a16="http://schemas.microsoft.com/office/drawing/2014/main" id="{00000000-0008-0000-2000-000061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8" name="Text Box 1">
          <a:extLst>
            <a:ext uri="{FF2B5EF4-FFF2-40B4-BE49-F238E27FC236}">
              <a16:creationId xmlns:a16="http://schemas.microsoft.com/office/drawing/2014/main" id="{00000000-0008-0000-2000-000062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9" name="Text Box 2">
          <a:extLst>
            <a:ext uri="{FF2B5EF4-FFF2-40B4-BE49-F238E27FC236}">
              <a16:creationId xmlns:a16="http://schemas.microsoft.com/office/drawing/2014/main" id="{00000000-0008-0000-2000-000063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100" name="Text Box 8">
          <a:extLst>
            <a:ext uri="{FF2B5EF4-FFF2-40B4-BE49-F238E27FC236}">
              <a16:creationId xmlns:a16="http://schemas.microsoft.com/office/drawing/2014/main" id="{00000000-0008-0000-2000-000064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101" name="Text Box 13">
          <a:extLst>
            <a:ext uri="{FF2B5EF4-FFF2-40B4-BE49-F238E27FC236}">
              <a16:creationId xmlns:a16="http://schemas.microsoft.com/office/drawing/2014/main" id="{00000000-0008-0000-2000-000065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102" name="Text Box 14">
          <a:extLst>
            <a:ext uri="{FF2B5EF4-FFF2-40B4-BE49-F238E27FC236}">
              <a16:creationId xmlns:a16="http://schemas.microsoft.com/office/drawing/2014/main" id="{00000000-0008-0000-2000-000066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3" name="Text Box 1">
          <a:extLst>
            <a:ext uri="{FF2B5EF4-FFF2-40B4-BE49-F238E27FC236}">
              <a16:creationId xmlns:a16="http://schemas.microsoft.com/office/drawing/2014/main" id="{00000000-0008-0000-2000-000067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4" name="Text Box 2">
          <a:extLst>
            <a:ext uri="{FF2B5EF4-FFF2-40B4-BE49-F238E27FC236}">
              <a16:creationId xmlns:a16="http://schemas.microsoft.com/office/drawing/2014/main" id="{00000000-0008-0000-2000-000068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5" name="Text Box 3">
          <a:extLst>
            <a:ext uri="{FF2B5EF4-FFF2-40B4-BE49-F238E27FC236}">
              <a16:creationId xmlns:a16="http://schemas.microsoft.com/office/drawing/2014/main" id="{00000000-0008-0000-2000-000069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6" name="Text Box 4">
          <a:extLst>
            <a:ext uri="{FF2B5EF4-FFF2-40B4-BE49-F238E27FC236}">
              <a16:creationId xmlns:a16="http://schemas.microsoft.com/office/drawing/2014/main" id="{00000000-0008-0000-2000-00006A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7" name="Text Box 5">
          <a:extLst>
            <a:ext uri="{FF2B5EF4-FFF2-40B4-BE49-F238E27FC236}">
              <a16:creationId xmlns:a16="http://schemas.microsoft.com/office/drawing/2014/main" id="{00000000-0008-0000-2000-00006B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8" name="Text Box 6">
          <a:extLst>
            <a:ext uri="{FF2B5EF4-FFF2-40B4-BE49-F238E27FC236}">
              <a16:creationId xmlns:a16="http://schemas.microsoft.com/office/drawing/2014/main" id="{00000000-0008-0000-2000-00006C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09" name="Text Box 8">
          <a:extLst>
            <a:ext uri="{FF2B5EF4-FFF2-40B4-BE49-F238E27FC236}">
              <a16:creationId xmlns:a16="http://schemas.microsoft.com/office/drawing/2014/main" id="{00000000-0008-0000-2000-00006D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10" name="Text Box 9">
          <a:extLst>
            <a:ext uri="{FF2B5EF4-FFF2-40B4-BE49-F238E27FC236}">
              <a16:creationId xmlns:a16="http://schemas.microsoft.com/office/drawing/2014/main" id="{00000000-0008-0000-2000-00006E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11" name="Text Box 10">
          <a:extLst>
            <a:ext uri="{FF2B5EF4-FFF2-40B4-BE49-F238E27FC236}">
              <a16:creationId xmlns:a16="http://schemas.microsoft.com/office/drawing/2014/main" id="{00000000-0008-0000-2000-00006F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12" name="Text Box 11">
          <a:extLst>
            <a:ext uri="{FF2B5EF4-FFF2-40B4-BE49-F238E27FC236}">
              <a16:creationId xmlns:a16="http://schemas.microsoft.com/office/drawing/2014/main" id="{00000000-0008-0000-2000-000070000000}"/>
            </a:ext>
          </a:extLst>
        </xdr:cNvPr>
        <xdr:cNvSpPr txBox="1">
          <a:spLocks noChangeArrowheads="1"/>
        </xdr:cNvSpPr>
      </xdr:nvSpPr>
      <xdr:spPr bwMode="auto">
        <a:xfrm>
          <a:off x="6248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13" name="Text Box 12">
          <a:extLst>
            <a:ext uri="{FF2B5EF4-FFF2-40B4-BE49-F238E27FC236}">
              <a16:creationId xmlns:a16="http://schemas.microsoft.com/office/drawing/2014/main" id="{00000000-0008-0000-2000-000071000000}"/>
            </a:ext>
          </a:extLst>
        </xdr:cNvPr>
        <xdr:cNvSpPr txBox="1">
          <a:spLocks noChangeArrowheads="1"/>
        </xdr:cNvSpPr>
      </xdr:nvSpPr>
      <xdr:spPr bwMode="auto">
        <a:xfrm>
          <a:off x="6248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14" name="Text Box 13">
          <a:extLst>
            <a:ext uri="{FF2B5EF4-FFF2-40B4-BE49-F238E27FC236}">
              <a16:creationId xmlns:a16="http://schemas.microsoft.com/office/drawing/2014/main" id="{00000000-0008-0000-2000-000072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15" name="Text Box 14">
          <a:extLst>
            <a:ext uri="{FF2B5EF4-FFF2-40B4-BE49-F238E27FC236}">
              <a16:creationId xmlns:a16="http://schemas.microsoft.com/office/drawing/2014/main" id="{00000000-0008-0000-2000-000073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16" name="Text Box 1">
          <a:extLst>
            <a:ext uri="{FF2B5EF4-FFF2-40B4-BE49-F238E27FC236}">
              <a16:creationId xmlns:a16="http://schemas.microsoft.com/office/drawing/2014/main" id="{00000000-0008-0000-2000-000074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117" name="Text Box 2">
          <a:extLst>
            <a:ext uri="{FF2B5EF4-FFF2-40B4-BE49-F238E27FC236}">
              <a16:creationId xmlns:a16="http://schemas.microsoft.com/office/drawing/2014/main" id="{00000000-0008-0000-2000-000075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xdr:row>
      <xdr:rowOff>0</xdr:rowOff>
    </xdr:from>
    <xdr:ext cx="114300" cy="285750"/>
    <xdr:sp macro="" textlink="">
      <xdr:nvSpPr>
        <xdr:cNvPr id="118" name="Text Box 8">
          <a:extLst>
            <a:ext uri="{FF2B5EF4-FFF2-40B4-BE49-F238E27FC236}">
              <a16:creationId xmlns:a16="http://schemas.microsoft.com/office/drawing/2014/main" id="{00000000-0008-0000-2000-000076000000}"/>
            </a:ext>
          </a:extLst>
        </xdr:cNvPr>
        <xdr:cNvSpPr txBox="1">
          <a:spLocks noChangeArrowheads="1"/>
        </xdr:cNvSpPr>
      </xdr:nvSpPr>
      <xdr:spPr bwMode="auto">
        <a:xfrm>
          <a:off x="62484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19" name="Text Box 8">
          <a:extLst>
            <a:ext uri="{FF2B5EF4-FFF2-40B4-BE49-F238E27FC236}">
              <a16:creationId xmlns:a16="http://schemas.microsoft.com/office/drawing/2014/main" id="{00000000-0008-0000-2000-000077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57</xdr:row>
      <xdr:rowOff>76200</xdr:rowOff>
    </xdr:from>
    <xdr:ext cx="114300" cy="285750"/>
    <xdr:sp macro="" textlink="">
      <xdr:nvSpPr>
        <xdr:cNvPr id="120" name="Text Box 8">
          <a:extLst>
            <a:ext uri="{FF2B5EF4-FFF2-40B4-BE49-F238E27FC236}">
              <a16:creationId xmlns:a16="http://schemas.microsoft.com/office/drawing/2014/main" id="{00000000-0008-0000-2000-000078000000}"/>
            </a:ext>
          </a:extLst>
        </xdr:cNvPr>
        <xdr:cNvSpPr txBox="1">
          <a:spLocks noChangeArrowheads="1"/>
        </xdr:cNvSpPr>
      </xdr:nvSpPr>
      <xdr:spPr bwMode="auto">
        <a:xfrm>
          <a:off x="796290" y="10500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21" name="Text Box 8">
          <a:extLst>
            <a:ext uri="{FF2B5EF4-FFF2-40B4-BE49-F238E27FC236}">
              <a16:creationId xmlns:a16="http://schemas.microsoft.com/office/drawing/2014/main" id="{00000000-0008-0000-2000-000079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2" name="Text Box 8">
          <a:extLst>
            <a:ext uri="{FF2B5EF4-FFF2-40B4-BE49-F238E27FC236}">
              <a16:creationId xmlns:a16="http://schemas.microsoft.com/office/drawing/2014/main" id="{00000000-0008-0000-2000-00007A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3" name="Text Box 1">
          <a:extLst>
            <a:ext uri="{FF2B5EF4-FFF2-40B4-BE49-F238E27FC236}">
              <a16:creationId xmlns:a16="http://schemas.microsoft.com/office/drawing/2014/main" id="{00000000-0008-0000-2000-00007B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4" name="Text Box 2">
          <a:extLst>
            <a:ext uri="{FF2B5EF4-FFF2-40B4-BE49-F238E27FC236}">
              <a16:creationId xmlns:a16="http://schemas.microsoft.com/office/drawing/2014/main" id="{00000000-0008-0000-2000-00007C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5" name="Text Box 3">
          <a:extLst>
            <a:ext uri="{FF2B5EF4-FFF2-40B4-BE49-F238E27FC236}">
              <a16:creationId xmlns:a16="http://schemas.microsoft.com/office/drawing/2014/main" id="{00000000-0008-0000-2000-00007D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6" name="Text Box 4">
          <a:extLst>
            <a:ext uri="{FF2B5EF4-FFF2-40B4-BE49-F238E27FC236}">
              <a16:creationId xmlns:a16="http://schemas.microsoft.com/office/drawing/2014/main" id="{00000000-0008-0000-2000-00007E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7" name="Text Box 5">
          <a:extLst>
            <a:ext uri="{FF2B5EF4-FFF2-40B4-BE49-F238E27FC236}">
              <a16:creationId xmlns:a16="http://schemas.microsoft.com/office/drawing/2014/main" id="{00000000-0008-0000-2000-00007F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8" name="Text Box 6">
          <a:extLst>
            <a:ext uri="{FF2B5EF4-FFF2-40B4-BE49-F238E27FC236}">
              <a16:creationId xmlns:a16="http://schemas.microsoft.com/office/drawing/2014/main" id="{00000000-0008-0000-2000-000080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29" name="Text Box 8">
          <a:extLst>
            <a:ext uri="{FF2B5EF4-FFF2-40B4-BE49-F238E27FC236}">
              <a16:creationId xmlns:a16="http://schemas.microsoft.com/office/drawing/2014/main" id="{00000000-0008-0000-2000-000081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30" name="Text Box 9">
          <a:extLst>
            <a:ext uri="{FF2B5EF4-FFF2-40B4-BE49-F238E27FC236}">
              <a16:creationId xmlns:a16="http://schemas.microsoft.com/office/drawing/2014/main" id="{00000000-0008-0000-2000-000082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31" name="Text Box 10">
          <a:extLst>
            <a:ext uri="{FF2B5EF4-FFF2-40B4-BE49-F238E27FC236}">
              <a16:creationId xmlns:a16="http://schemas.microsoft.com/office/drawing/2014/main" id="{00000000-0008-0000-2000-000083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32" name="Text Box 1">
          <a:extLst>
            <a:ext uri="{FF2B5EF4-FFF2-40B4-BE49-F238E27FC236}">
              <a16:creationId xmlns:a16="http://schemas.microsoft.com/office/drawing/2014/main" id="{00000000-0008-0000-2000-000084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33" name="Text Box 2">
          <a:extLst>
            <a:ext uri="{FF2B5EF4-FFF2-40B4-BE49-F238E27FC236}">
              <a16:creationId xmlns:a16="http://schemas.microsoft.com/office/drawing/2014/main" id="{00000000-0008-0000-2000-000085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134" name="Text Box 8">
          <a:extLst>
            <a:ext uri="{FF2B5EF4-FFF2-40B4-BE49-F238E27FC236}">
              <a16:creationId xmlns:a16="http://schemas.microsoft.com/office/drawing/2014/main" id="{00000000-0008-0000-2000-000086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35" name="Text Box 1">
          <a:extLst>
            <a:ext uri="{FF2B5EF4-FFF2-40B4-BE49-F238E27FC236}">
              <a16:creationId xmlns:a16="http://schemas.microsoft.com/office/drawing/2014/main" id="{00000000-0008-0000-2000-000087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36" name="Text Box 2">
          <a:extLst>
            <a:ext uri="{FF2B5EF4-FFF2-40B4-BE49-F238E27FC236}">
              <a16:creationId xmlns:a16="http://schemas.microsoft.com/office/drawing/2014/main" id="{00000000-0008-0000-2000-000088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37" name="Text Box 3">
          <a:extLst>
            <a:ext uri="{FF2B5EF4-FFF2-40B4-BE49-F238E27FC236}">
              <a16:creationId xmlns:a16="http://schemas.microsoft.com/office/drawing/2014/main" id="{00000000-0008-0000-2000-000089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38" name="Text Box 4">
          <a:extLst>
            <a:ext uri="{FF2B5EF4-FFF2-40B4-BE49-F238E27FC236}">
              <a16:creationId xmlns:a16="http://schemas.microsoft.com/office/drawing/2014/main" id="{00000000-0008-0000-2000-00008A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39" name="Text Box 5">
          <a:extLst>
            <a:ext uri="{FF2B5EF4-FFF2-40B4-BE49-F238E27FC236}">
              <a16:creationId xmlns:a16="http://schemas.microsoft.com/office/drawing/2014/main" id="{00000000-0008-0000-2000-00008B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40" name="Text Box 6">
          <a:extLst>
            <a:ext uri="{FF2B5EF4-FFF2-40B4-BE49-F238E27FC236}">
              <a16:creationId xmlns:a16="http://schemas.microsoft.com/office/drawing/2014/main" id="{00000000-0008-0000-2000-00008C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41" name="Text Box 8">
          <a:extLst>
            <a:ext uri="{FF2B5EF4-FFF2-40B4-BE49-F238E27FC236}">
              <a16:creationId xmlns:a16="http://schemas.microsoft.com/office/drawing/2014/main" id="{00000000-0008-0000-2000-00008D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42" name="Text Box 9">
          <a:extLst>
            <a:ext uri="{FF2B5EF4-FFF2-40B4-BE49-F238E27FC236}">
              <a16:creationId xmlns:a16="http://schemas.microsoft.com/office/drawing/2014/main" id="{00000000-0008-0000-2000-00008E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43" name="Text Box 10">
          <a:extLst>
            <a:ext uri="{FF2B5EF4-FFF2-40B4-BE49-F238E27FC236}">
              <a16:creationId xmlns:a16="http://schemas.microsoft.com/office/drawing/2014/main" id="{00000000-0008-0000-2000-00008F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4" name="Text Box 11">
          <a:extLst>
            <a:ext uri="{FF2B5EF4-FFF2-40B4-BE49-F238E27FC236}">
              <a16:creationId xmlns:a16="http://schemas.microsoft.com/office/drawing/2014/main" id="{00000000-0008-0000-2000-000090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5" name="Text Box 12">
          <a:extLst>
            <a:ext uri="{FF2B5EF4-FFF2-40B4-BE49-F238E27FC236}">
              <a16:creationId xmlns:a16="http://schemas.microsoft.com/office/drawing/2014/main" id="{00000000-0008-0000-2000-000091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46" name="Text Box 13">
          <a:extLst>
            <a:ext uri="{FF2B5EF4-FFF2-40B4-BE49-F238E27FC236}">
              <a16:creationId xmlns:a16="http://schemas.microsoft.com/office/drawing/2014/main" id="{00000000-0008-0000-2000-000092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47" name="Text Box 14">
          <a:extLst>
            <a:ext uri="{FF2B5EF4-FFF2-40B4-BE49-F238E27FC236}">
              <a16:creationId xmlns:a16="http://schemas.microsoft.com/office/drawing/2014/main" id="{00000000-0008-0000-2000-000093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48" name="Text Box 1">
          <a:extLst>
            <a:ext uri="{FF2B5EF4-FFF2-40B4-BE49-F238E27FC236}">
              <a16:creationId xmlns:a16="http://schemas.microsoft.com/office/drawing/2014/main" id="{00000000-0008-0000-2000-000094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49" name="Text Box 2">
          <a:extLst>
            <a:ext uri="{FF2B5EF4-FFF2-40B4-BE49-F238E27FC236}">
              <a16:creationId xmlns:a16="http://schemas.microsoft.com/office/drawing/2014/main" id="{00000000-0008-0000-2000-000095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50" name="Text Box 8">
          <a:extLst>
            <a:ext uri="{FF2B5EF4-FFF2-40B4-BE49-F238E27FC236}">
              <a16:creationId xmlns:a16="http://schemas.microsoft.com/office/drawing/2014/main" id="{00000000-0008-0000-2000-000096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51" name="Text Box 8">
          <a:extLst>
            <a:ext uri="{FF2B5EF4-FFF2-40B4-BE49-F238E27FC236}">
              <a16:creationId xmlns:a16="http://schemas.microsoft.com/office/drawing/2014/main" id="{00000000-0008-0000-2000-000097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152" name="Text Box 8">
          <a:extLst>
            <a:ext uri="{FF2B5EF4-FFF2-40B4-BE49-F238E27FC236}">
              <a16:creationId xmlns:a16="http://schemas.microsoft.com/office/drawing/2014/main" id="{00000000-0008-0000-2000-000098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53" name="Text Box 8">
          <a:extLst>
            <a:ext uri="{FF2B5EF4-FFF2-40B4-BE49-F238E27FC236}">
              <a16:creationId xmlns:a16="http://schemas.microsoft.com/office/drawing/2014/main" id="{00000000-0008-0000-2000-00009900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54" name="Text Box 8">
          <a:extLst>
            <a:ext uri="{FF2B5EF4-FFF2-40B4-BE49-F238E27FC236}">
              <a16:creationId xmlns:a16="http://schemas.microsoft.com/office/drawing/2014/main" id="{00000000-0008-0000-2000-00009A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55" name="Text Box 8">
          <a:extLst>
            <a:ext uri="{FF2B5EF4-FFF2-40B4-BE49-F238E27FC236}">
              <a16:creationId xmlns:a16="http://schemas.microsoft.com/office/drawing/2014/main" id="{00000000-0008-0000-2000-00009B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56" name="Text Box 1">
          <a:extLst>
            <a:ext uri="{FF2B5EF4-FFF2-40B4-BE49-F238E27FC236}">
              <a16:creationId xmlns:a16="http://schemas.microsoft.com/office/drawing/2014/main" id="{00000000-0008-0000-2000-00009C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57" name="Text Box 2">
          <a:extLst>
            <a:ext uri="{FF2B5EF4-FFF2-40B4-BE49-F238E27FC236}">
              <a16:creationId xmlns:a16="http://schemas.microsoft.com/office/drawing/2014/main" id="{00000000-0008-0000-2000-00009D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58" name="Text Box 3">
          <a:extLst>
            <a:ext uri="{FF2B5EF4-FFF2-40B4-BE49-F238E27FC236}">
              <a16:creationId xmlns:a16="http://schemas.microsoft.com/office/drawing/2014/main" id="{00000000-0008-0000-2000-00009E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59" name="Text Box 4">
          <a:extLst>
            <a:ext uri="{FF2B5EF4-FFF2-40B4-BE49-F238E27FC236}">
              <a16:creationId xmlns:a16="http://schemas.microsoft.com/office/drawing/2014/main" id="{00000000-0008-0000-2000-00009F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0" name="Text Box 5">
          <a:extLst>
            <a:ext uri="{FF2B5EF4-FFF2-40B4-BE49-F238E27FC236}">
              <a16:creationId xmlns:a16="http://schemas.microsoft.com/office/drawing/2014/main" id="{00000000-0008-0000-2000-0000A0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1" name="Text Box 6">
          <a:extLst>
            <a:ext uri="{FF2B5EF4-FFF2-40B4-BE49-F238E27FC236}">
              <a16:creationId xmlns:a16="http://schemas.microsoft.com/office/drawing/2014/main" id="{00000000-0008-0000-2000-0000A1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2" name="Text Box 8">
          <a:extLst>
            <a:ext uri="{FF2B5EF4-FFF2-40B4-BE49-F238E27FC236}">
              <a16:creationId xmlns:a16="http://schemas.microsoft.com/office/drawing/2014/main" id="{00000000-0008-0000-2000-0000A2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3" name="Text Box 9">
          <a:extLst>
            <a:ext uri="{FF2B5EF4-FFF2-40B4-BE49-F238E27FC236}">
              <a16:creationId xmlns:a16="http://schemas.microsoft.com/office/drawing/2014/main" id="{00000000-0008-0000-2000-0000A3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4" name="Text Box 10">
          <a:extLst>
            <a:ext uri="{FF2B5EF4-FFF2-40B4-BE49-F238E27FC236}">
              <a16:creationId xmlns:a16="http://schemas.microsoft.com/office/drawing/2014/main" id="{00000000-0008-0000-2000-0000A4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5" name="Text Box 1">
          <a:extLst>
            <a:ext uri="{FF2B5EF4-FFF2-40B4-BE49-F238E27FC236}">
              <a16:creationId xmlns:a16="http://schemas.microsoft.com/office/drawing/2014/main" id="{00000000-0008-0000-2000-0000A5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66" name="Text Box 2">
          <a:extLst>
            <a:ext uri="{FF2B5EF4-FFF2-40B4-BE49-F238E27FC236}">
              <a16:creationId xmlns:a16="http://schemas.microsoft.com/office/drawing/2014/main" id="{00000000-0008-0000-2000-0000A6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167" name="Text Box 8">
          <a:extLst>
            <a:ext uri="{FF2B5EF4-FFF2-40B4-BE49-F238E27FC236}">
              <a16:creationId xmlns:a16="http://schemas.microsoft.com/office/drawing/2014/main" id="{00000000-0008-0000-2000-0000A7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68" name="Text Box 1">
          <a:extLst>
            <a:ext uri="{FF2B5EF4-FFF2-40B4-BE49-F238E27FC236}">
              <a16:creationId xmlns:a16="http://schemas.microsoft.com/office/drawing/2014/main" id="{00000000-0008-0000-2000-0000A8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69" name="Text Box 2">
          <a:extLst>
            <a:ext uri="{FF2B5EF4-FFF2-40B4-BE49-F238E27FC236}">
              <a16:creationId xmlns:a16="http://schemas.microsoft.com/office/drawing/2014/main" id="{00000000-0008-0000-2000-0000A9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0" name="Text Box 3">
          <a:extLst>
            <a:ext uri="{FF2B5EF4-FFF2-40B4-BE49-F238E27FC236}">
              <a16:creationId xmlns:a16="http://schemas.microsoft.com/office/drawing/2014/main" id="{00000000-0008-0000-2000-0000AA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1" name="Text Box 4">
          <a:extLst>
            <a:ext uri="{FF2B5EF4-FFF2-40B4-BE49-F238E27FC236}">
              <a16:creationId xmlns:a16="http://schemas.microsoft.com/office/drawing/2014/main" id="{00000000-0008-0000-2000-0000AB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2" name="Text Box 5">
          <a:extLst>
            <a:ext uri="{FF2B5EF4-FFF2-40B4-BE49-F238E27FC236}">
              <a16:creationId xmlns:a16="http://schemas.microsoft.com/office/drawing/2014/main" id="{00000000-0008-0000-2000-0000AC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3" name="Text Box 6">
          <a:extLst>
            <a:ext uri="{FF2B5EF4-FFF2-40B4-BE49-F238E27FC236}">
              <a16:creationId xmlns:a16="http://schemas.microsoft.com/office/drawing/2014/main" id="{00000000-0008-0000-2000-0000AD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4" name="Text Box 8">
          <a:extLst>
            <a:ext uri="{FF2B5EF4-FFF2-40B4-BE49-F238E27FC236}">
              <a16:creationId xmlns:a16="http://schemas.microsoft.com/office/drawing/2014/main" id="{00000000-0008-0000-2000-0000AE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5" name="Text Box 9">
          <a:extLst>
            <a:ext uri="{FF2B5EF4-FFF2-40B4-BE49-F238E27FC236}">
              <a16:creationId xmlns:a16="http://schemas.microsoft.com/office/drawing/2014/main" id="{00000000-0008-0000-2000-0000AF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76" name="Text Box 10">
          <a:extLst>
            <a:ext uri="{FF2B5EF4-FFF2-40B4-BE49-F238E27FC236}">
              <a16:creationId xmlns:a16="http://schemas.microsoft.com/office/drawing/2014/main" id="{00000000-0008-0000-2000-0000B0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7" name="Text Box 11">
          <a:extLst>
            <a:ext uri="{FF2B5EF4-FFF2-40B4-BE49-F238E27FC236}">
              <a16:creationId xmlns:a16="http://schemas.microsoft.com/office/drawing/2014/main" id="{00000000-0008-0000-2000-0000B1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8" name="Text Box 12">
          <a:extLst>
            <a:ext uri="{FF2B5EF4-FFF2-40B4-BE49-F238E27FC236}">
              <a16:creationId xmlns:a16="http://schemas.microsoft.com/office/drawing/2014/main" id="{00000000-0008-0000-2000-0000B2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79" name="Text Box 13">
          <a:extLst>
            <a:ext uri="{FF2B5EF4-FFF2-40B4-BE49-F238E27FC236}">
              <a16:creationId xmlns:a16="http://schemas.microsoft.com/office/drawing/2014/main" id="{00000000-0008-0000-2000-0000B3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80" name="Text Box 14">
          <a:extLst>
            <a:ext uri="{FF2B5EF4-FFF2-40B4-BE49-F238E27FC236}">
              <a16:creationId xmlns:a16="http://schemas.microsoft.com/office/drawing/2014/main" id="{00000000-0008-0000-2000-0000B4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81" name="Text Box 1">
          <a:extLst>
            <a:ext uri="{FF2B5EF4-FFF2-40B4-BE49-F238E27FC236}">
              <a16:creationId xmlns:a16="http://schemas.microsoft.com/office/drawing/2014/main" id="{00000000-0008-0000-2000-0000B5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182" name="Text Box 2">
          <a:extLst>
            <a:ext uri="{FF2B5EF4-FFF2-40B4-BE49-F238E27FC236}">
              <a16:creationId xmlns:a16="http://schemas.microsoft.com/office/drawing/2014/main" id="{00000000-0008-0000-2000-0000B6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83" name="Text Box 8">
          <a:extLst>
            <a:ext uri="{FF2B5EF4-FFF2-40B4-BE49-F238E27FC236}">
              <a16:creationId xmlns:a16="http://schemas.microsoft.com/office/drawing/2014/main" id="{00000000-0008-0000-2000-0000B7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84" name="Text Box 8">
          <a:extLst>
            <a:ext uri="{FF2B5EF4-FFF2-40B4-BE49-F238E27FC236}">
              <a16:creationId xmlns:a16="http://schemas.microsoft.com/office/drawing/2014/main" id="{00000000-0008-0000-2000-0000B8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185" name="Text Box 8">
          <a:extLst>
            <a:ext uri="{FF2B5EF4-FFF2-40B4-BE49-F238E27FC236}">
              <a16:creationId xmlns:a16="http://schemas.microsoft.com/office/drawing/2014/main" id="{00000000-0008-0000-2000-0000B9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86" name="Text Box 8">
          <a:extLst>
            <a:ext uri="{FF2B5EF4-FFF2-40B4-BE49-F238E27FC236}">
              <a16:creationId xmlns:a16="http://schemas.microsoft.com/office/drawing/2014/main" id="{00000000-0008-0000-2000-0000BA00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87" name="Text Box 8">
          <a:extLst>
            <a:ext uri="{FF2B5EF4-FFF2-40B4-BE49-F238E27FC236}">
              <a16:creationId xmlns:a16="http://schemas.microsoft.com/office/drawing/2014/main" id="{00000000-0008-0000-2000-0000BB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188" name="Text Box 8">
          <a:extLst>
            <a:ext uri="{FF2B5EF4-FFF2-40B4-BE49-F238E27FC236}">
              <a16:creationId xmlns:a16="http://schemas.microsoft.com/office/drawing/2014/main" id="{00000000-0008-0000-2000-0000BC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89" name="Text Box 1">
          <a:extLst>
            <a:ext uri="{FF2B5EF4-FFF2-40B4-BE49-F238E27FC236}">
              <a16:creationId xmlns:a16="http://schemas.microsoft.com/office/drawing/2014/main" id="{00000000-0008-0000-2000-0000BD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0" name="Text Box 2">
          <a:extLst>
            <a:ext uri="{FF2B5EF4-FFF2-40B4-BE49-F238E27FC236}">
              <a16:creationId xmlns:a16="http://schemas.microsoft.com/office/drawing/2014/main" id="{00000000-0008-0000-2000-0000BE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1" name="Text Box 3">
          <a:extLst>
            <a:ext uri="{FF2B5EF4-FFF2-40B4-BE49-F238E27FC236}">
              <a16:creationId xmlns:a16="http://schemas.microsoft.com/office/drawing/2014/main" id="{00000000-0008-0000-2000-0000BF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2" name="Text Box 4">
          <a:extLst>
            <a:ext uri="{FF2B5EF4-FFF2-40B4-BE49-F238E27FC236}">
              <a16:creationId xmlns:a16="http://schemas.microsoft.com/office/drawing/2014/main" id="{00000000-0008-0000-2000-0000C0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3" name="Text Box 5">
          <a:extLst>
            <a:ext uri="{FF2B5EF4-FFF2-40B4-BE49-F238E27FC236}">
              <a16:creationId xmlns:a16="http://schemas.microsoft.com/office/drawing/2014/main" id="{00000000-0008-0000-2000-0000C1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4" name="Text Box 6">
          <a:extLst>
            <a:ext uri="{FF2B5EF4-FFF2-40B4-BE49-F238E27FC236}">
              <a16:creationId xmlns:a16="http://schemas.microsoft.com/office/drawing/2014/main" id="{00000000-0008-0000-2000-0000C2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5" name="Text Box 8">
          <a:extLst>
            <a:ext uri="{FF2B5EF4-FFF2-40B4-BE49-F238E27FC236}">
              <a16:creationId xmlns:a16="http://schemas.microsoft.com/office/drawing/2014/main" id="{00000000-0008-0000-2000-0000C3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6" name="Text Box 9">
          <a:extLst>
            <a:ext uri="{FF2B5EF4-FFF2-40B4-BE49-F238E27FC236}">
              <a16:creationId xmlns:a16="http://schemas.microsoft.com/office/drawing/2014/main" id="{00000000-0008-0000-2000-0000C4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7" name="Text Box 10">
          <a:extLst>
            <a:ext uri="{FF2B5EF4-FFF2-40B4-BE49-F238E27FC236}">
              <a16:creationId xmlns:a16="http://schemas.microsoft.com/office/drawing/2014/main" id="{00000000-0008-0000-2000-0000C5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8" name="Text Box 1">
          <a:extLst>
            <a:ext uri="{FF2B5EF4-FFF2-40B4-BE49-F238E27FC236}">
              <a16:creationId xmlns:a16="http://schemas.microsoft.com/office/drawing/2014/main" id="{00000000-0008-0000-2000-0000C6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199" name="Text Box 2">
          <a:extLst>
            <a:ext uri="{FF2B5EF4-FFF2-40B4-BE49-F238E27FC236}">
              <a16:creationId xmlns:a16="http://schemas.microsoft.com/office/drawing/2014/main" id="{00000000-0008-0000-2000-0000C7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200" name="Text Box 8">
          <a:extLst>
            <a:ext uri="{FF2B5EF4-FFF2-40B4-BE49-F238E27FC236}">
              <a16:creationId xmlns:a16="http://schemas.microsoft.com/office/drawing/2014/main" id="{00000000-0008-0000-2000-0000C8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1" name="Text Box 13">
          <a:extLst>
            <a:ext uri="{FF2B5EF4-FFF2-40B4-BE49-F238E27FC236}">
              <a16:creationId xmlns:a16="http://schemas.microsoft.com/office/drawing/2014/main" id="{00000000-0008-0000-2000-0000C9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2" name="Text Box 14">
          <a:extLst>
            <a:ext uri="{FF2B5EF4-FFF2-40B4-BE49-F238E27FC236}">
              <a16:creationId xmlns:a16="http://schemas.microsoft.com/office/drawing/2014/main" id="{00000000-0008-0000-2000-0000CA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3" name="Text Box 1">
          <a:extLst>
            <a:ext uri="{FF2B5EF4-FFF2-40B4-BE49-F238E27FC236}">
              <a16:creationId xmlns:a16="http://schemas.microsoft.com/office/drawing/2014/main" id="{00000000-0008-0000-2000-0000CB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4" name="Text Box 2">
          <a:extLst>
            <a:ext uri="{FF2B5EF4-FFF2-40B4-BE49-F238E27FC236}">
              <a16:creationId xmlns:a16="http://schemas.microsoft.com/office/drawing/2014/main" id="{00000000-0008-0000-2000-0000CC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5" name="Text Box 3">
          <a:extLst>
            <a:ext uri="{FF2B5EF4-FFF2-40B4-BE49-F238E27FC236}">
              <a16:creationId xmlns:a16="http://schemas.microsoft.com/office/drawing/2014/main" id="{00000000-0008-0000-2000-0000CD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6" name="Text Box 4">
          <a:extLst>
            <a:ext uri="{FF2B5EF4-FFF2-40B4-BE49-F238E27FC236}">
              <a16:creationId xmlns:a16="http://schemas.microsoft.com/office/drawing/2014/main" id="{00000000-0008-0000-2000-0000CE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7" name="Text Box 5">
          <a:extLst>
            <a:ext uri="{FF2B5EF4-FFF2-40B4-BE49-F238E27FC236}">
              <a16:creationId xmlns:a16="http://schemas.microsoft.com/office/drawing/2014/main" id="{00000000-0008-0000-2000-0000CF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8" name="Text Box 6">
          <a:extLst>
            <a:ext uri="{FF2B5EF4-FFF2-40B4-BE49-F238E27FC236}">
              <a16:creationId xmlns:a16="http://schemas.microsoft.com/office/drawing/2014/main" id="{00000000-0008-0000-2000-0000D0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09" name="Text Box 8">
          <a:extLst>
            <a:ext uri="{FF2B5EF4-FFF2-40B4-BE49-F238E27FC236}">
              <a16:creationId xmlns:a16="http://schemas.microsoft.com/office/drawing/2014/main" id="{00000000-0008-0000-2000-0000D1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10" name="Text Box 9">
          <a:extLst>
            <a:ext uri="{FF2B5EF4-FFF2-40B4-BE49-F238E27FC236}">
              <a16:creationId xmlns:a16="http://schemas.microsoft.com/office/drawing/2014/main" id="{00000000-0008-0000-2000-0000D2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11" name="Text Box 10">
          <a:extLst>
            <a:ext uri="{FF2B5EF4-FFF2-40B4-BE49-F238E27FC236}">
              <a16:creationId xmlns:a16="http://schemas.microsoft.com/office/drawing/2014/main" id="{00000000-0008-0000-2000-0000D3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12" name="Text Box 11">
          <a:extLst>
            <a:ext uri="{FF2B5EF4-FFF2-40B4-BE49-F238E27FC236}">
              <a16:creationId xmlns:a16="http://schemas.microsoft.com/office/drawing/2014/main" id="{00000000-0008-0000-2000-0000D4000000}"/>
            </a:ext>
          </a:extLst>
        </xdr:cNvPr>
        <xdr:cNvSpPr txBox="1">
          <a:spLocks noChangeArrowheads="1"/>
        </xdr:cNvSpPr>
      </xdr:nvSpPr>
      <xdr:spPr bwMode="auto">
        <a:xfrm>
          <a:off x="6248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13" name="Text Box 12">
          <a:extLst>
            <a:ext uri="{FF2B5EF4-FFF2-40B4-BE49-F238E27FC236}">
              <a16:creationId xmlns:a16="http://schemas.microsoft.com/office/drawing/2014/main" id="{00000000-0008-0000-2000-0000D5000000}"/>
            </a:ext>
          </a:extLst>
        </xdr:cNvPr>
        <xdr:cNvSpPr txBox="1">
          <a:spLocks noChangeArrowheads="1"/>
        </xdr:cNvSpPr>
      </xdr:nvSpPr>
      <xdr:spPr bwMode="auto">
        <a:xfrm>
          <a:off x="6248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4" name="Text Box 13">
          <a:extLst>
            <a:ext uri="{FF2B5EF4-FFF2-40B4-BE49-F238E27FC236}">
              <a16:creationId xmlns:a16="http://schemas.microsoft.com/office/drawing/2014/main" id="{00000000-0008-0000-2000-0000D6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5" name="Text Box 14">
          <a:extLst>
            <a:ext uri="{FF2B5EF4-FFF2-40B4-BE49-F238E27FC236}">
              <a16:creationId xmlns:a16="http://schemas.microsoft.com/office/drawing/2014/main" id="{00000000-0008-0000-2000-0000D7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16" name="Text Box 1">
          <a:extLst>
            <a:ext uri="{FF2B5EF4-FFF2-40B4-BE49-F238E27FC236}">
              <a16:creationId xmlns:a16="http://schemas.microsoft.com/office/drawing/2014/main" id="{00000000-0008-0000-2000-0000D8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63</xdr:row>
      <xdr:rowOff>0</xdr:rowOff>
    </xdr:from>
    <xdr:ext cx="114300" cy="285750"/>
    <xdr:sp macro="" textlink="">
      <xdr:nvSpPr>
        <xdr:cNvPr id="217" name="Text Box 2">
          <a:extLst>
            <a:ext uri="{FF2B5EF4-FFF2-40B4-BE49-F238E27FC236}">
              <a16:creationId xmlns:a16="http://schemas.microsoft.com/office/drawing/2014/main" id="{00000000-0008-0000-2000-0000D9000000}"/>
            </a:ext>
          </a:extLst>
        </xdr:cNvPr>
        <xdr:cNvSpPr txBox="1">
          <a:spLocks noChangeArrowheads="1"/>
        </xdr:cNvSpPr>
      </xdr:nvSpPr>
      <xdr:spPr bwMode="auto">
        <a:xfrm>
          <a:off x="62484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xdr:row>
      <xdr:rowOff>0</xdr:rowOff>
    </xdr:from>
    <xdr:ext cx="114300" cy="285750"/>
    <xdr:sp macro="" textlink="">
      <xdr:nvSpPr>
        <xdr:cNvPr id="218" name="Text Box 8">
          <a:extLst>
            <a:ext uri="{FF2B5EF4-FFF2-40B4-BE49-F238E27FC236}">
              <a16:creationId xmlns:a16="http://schemas.microsoft.com/office/drawing/2014/main" id="{00000000-0008-0000-2000-0000DA000000}"/>
            </a:ext>
          </a:extLst>
        </xdr:cNvPr>
        <xdr:cNvSpPr txBox="1">
          <a:spLocks noChangeArrowheads="1"/>
        </xdr:cNvSpPr>
      </xdr:nvSpPr>
      <xdr:spPr bwMode="auto">
        <a:xfrm>
          <a:off x="62484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19" name="Text Box 8">
          <a:extLst>
            <a:ext uri="{FF2B5EF4-FFF2-40B4-BE49-F238E27FC236}">
              <a16:creationId xmlns:a16="http://schemas.microsoft.com/office/drawing/2014/main" id="{00000000-0008-0000-2000-0000DB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57</xdr:row>
      <xdr:rowOff>76200</xdr:rowOff>
    </xdr:from>
    <xdr:ext cx="114300" cy="285750"/>
    <xdr:sp macro="" textlink="">
      <xdr:nvSpPr>
        <xdr:cNvPr id="220" name="Text Box 8">
          <a:extLst>
            <a:ext uri="{FF2B5EF4-FFF2-40B4-BE49-F238E27FC236}">
              <a16:creationId xmlns:a16="http://schemas.microsoft.com/office/drawing/2014/main" id="{00000000-0008-0000-2000-0000DC000000}"/>
            </a:ext>
          </a:extLst>
        </xdr:cNvPr>
        <xdr:cNvSpPr txBox="1">
          <a:spLocks noChangeArrowheads="1"/>
        </xdr:cNvSpPr>
      </xdr:nvSpPr>
      <xdr:spPr bwMode="auto">
        <a:xfrm>
          <a:off x="796290" y="10500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219075</xdr:colOff>
      <xdr:row>20</xdr:row>
      <xdr:rowOff>0</xdr:rowOff>
    </xdr:from>
    <xdr:ext cx="114300" cy="285750"/>
    <xdr:sp macro="" textlink="">
      <xdr:nvSpPr>
        <xdr:cNvPr id="221" name="Text Box 8">
          <a:extLst>
            <a:ext uri="{FF2B5EF4-FFF2-40B4-BE49-F238E27FC236}">
              <a16:creationId xmlns:a16="http://schemas.microsoft.com/office/drawing/2014/main" id="{00000000-0008-0000-2000-0000DD000000}"/>
            </a:ext>
          </a:extLst>
        </xdr:cNvPr>
        <xdr:cNvSpPr txBox="1">
          <a:spLocks noChangeArrowheads="1"/>
        </xdr:cNvSpPr>
      </xdr:nvSpPr>
      <xdr:spPr bwMode="auto">
        <a:xfrm>
          <a:off x="1468755"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xdr:col>
      <xdr:colOff>0</xdr:colOff>
      <xdr:row>41</xdr:row>
      <xdr:rowOff>0</xdr:rowOff>
    </xdr:from>
    <xdr:ext cx="114300" cy="285750"/>
    <xdr:sp macro="" textlink="">
      <xdr:nvSpPr>
        <xdr:cNvPr id="222" name="Text Box 8">
          <a:extLst>
            <a:ext uri="{FF2B5EF4-FFF2-40B4-BE49-F238E27FC236}">
              <a16:creationId xmlns:a16="http://schemas.microsoft.com/office/drawing/2014/main" id="{00000000-0008-0000-2000-0000DE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3" name="Text Box 1">
          <a:extLst>
            <a:ext uri="{FF2B5EF4-FFF2-40B4-BE49-F238E27FC236}">
              <a16:creationId xmlns:a16="http://schemas.microsoft.com/office/drawing/2014/main" id="{00000000-0008-0000-2000-0000DF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4" name="Text Box 2">
          <a:extLst>
            <a:ext uri="{FF2B5EF4-FFF2-40B4-BE49-F238E27FC236}">
              <a16:creationId xmlns:a16="http://schemas.microsoft.com/office/drawing/2014/main" id="{00000000-0008-0000-2000-0000E0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5" name="Text Box 3">
          <a:extLst>
            <a:ext uri="{FF2B5EF4-FFF2-40B4-BE49-F238E27FC236}">
              <a16:creationId xmlns:a16="http://schemas.microsoft.com/office/drawing/2014/main" id="{00000000-0008-0000-2000-0000E1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6" name="Text Box 4">
          <a:extLst>
            <a:ext uri="{FF2B5EF4-FFF2-40B4-BE49-F238E27FC236}">
              <a16:creationId xmlns:a16="http://schemas.microsoft.com/office/drawing/2014/main" id="{00000000-0008-0000-2000-0000E2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7" name="Text Box 5">
          <a:extLst>
            <a:ext uri="{FF2B5EF4-FFF2-40B4-BE49-F238E27FC236}">
              <a16:creationId xmlns:a16="http://schemas.microsoft.com/office/drawing/2014/main" id="{00000000-0008-0000-2000-0000E3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8" name="Text Box 6">
          <a:extLst>
            <a:ext uri="{FF2B5EF4-FFF2-40B4-BE49-F238E27FC236}">
              <a16:creationId xmlns:a16="http://schemas.microsoft.com/office/drawing/2014/main" id="{00000000-0008-0000-2000-0000E4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29" name="Text Box 8">
          <a:extLst>
            <a:ext uri="{FF2B5EF4-FFF2-40B4-BE49-F238E27FC236}">
              <a16:creationId xmlns:a16="http://schemas.microsoft.com/office/drawing/2014/main" id="{00000000-0008-0000-2000-0000E5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30" name="Text Box 9">
          <a:extLst>
            <a:ext uri="{FF2B5EF4-FFF2-40B4-BE49-F238E27FC236}">
              <a16:creationId xmlns:a16="http://schemas.microsoft.com/office/drawing/2014/main" id="{00000000-0008-0000-2000-0000E6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31" name="Text Box 10">
          <a:extLst>
            <a:ext uri="{FF2B5EF4-FFF2-40B4-BE49-F238E27FC236}">
              <a16:creationId xmlns:a16="http://schemas.microsoft.com/office/drawing/2014/main" id="{00000000-0008-0000-2000-0000E7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32" name="Text Box 1">
          <a:extLst>
            <a:ext uri="{FF2B5EF4-FFF2-40B4-BE49-F238E27FC236}">
              <a16:creationId xmlns:a16="http://schemas.microsoft.com/office/drawing/2014/main" id="{00000000-0008-0000-2000-0000E8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33" name="Text Box 2">
          <a:extLst>
            <a:ext uri="{FF2B5EF4-FFF2-40B4-BE49-F238E27FC236}">
              <a16:creationId xmlns:a16="http://schemas.microsoft.com/office/drawing/2014/main" id="{00000000-0008-0000-2000-0000E9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234" name="Text Box 8">
          <a:extLst>
            <a:ext uri="{FF2B5EF4-FFF2-40B4-BE49-F238E27FC236}">
              <a16:creationId xmlns:a16="http://schemas.microsoft.com/office/drawing/2014/main" id="{00000000-0008-0000-2000-0000EA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35" name="Text Box 1">
          <a:extLst>
            <a:ext uri="{FF2B5EF4-FFF2-40B4-BE49-F238E27FC236}">
              <a16:creationId xmlns:a16="http://schemas.microsoft.com/office/drawing/2014/main" id="{00000000-0008-0000-2000-0000EB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36" name="Text Box 2">
          <a:extLst>
            <a:ext uri="{FF2B5EF4-FFF2-40B4-BE49-F238E27FC236}">
              <a16:creationId xmlns:a16="http://schemas.microsoft.com/office/drawing/2014/main" id="{00000000-0008-0000-2000-0000EC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37" name="Text Box 3">
          <a:extLst>
            <a:ext uri="{FF2B5EF4-FFF2-40B4-BE49-F238E27FC236}">
              <a16:creationId xmlns:a16="http://schemas.microsoft.com/office/drawing/2014/main" id="{00000000-0008-0000-2000-0000ED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38" name="Text Box 4">
          <a:extLst>
            <a:ext uri="{FF2B5EF4-FFF2-40B4-BE49-F238E27FC236}">
              <a16:creationId xmlns:a16="http://schemas.microsoft.com/office/drawing/2014/main" id="{00000000-0008-0000-2000-0000EE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39" name="Text Box 5">
          <a:extLst>
            <a:ext uri="{FF2B5EF4-FFF2-40B4-BE49-F238E27FC236}">
              <a16:creationId xmlns:a16="http://schemas.microsoft.com/office/drawing/2014/main" id="{00000000-0008-0000-2000-0000EF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40" name="Text Box 6">
          <a:extLst>
            <a:ext uri="{FF2B5EF4-FFF2-40B4-BE49-F238E27FC236}">
              <a16:creationId xmlns:a16="http://schemas.microsoft.com/office/drawing/2014/main" id="{00000000-0008-0000-2000-0000F0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41" name="Text Box 8">
          <a:extLst>
            <a:ext uri="{FF2B5EF4-FFF2-40B4-BE49-F238E27FC236}">
              <a16:creationId xmlns:a16="http://schemas.microsoft.com/office/drawing/2014/main" id="{00000000-0008-0000-2000-0000F1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42" name="Text Box 9">
          <a:extLst>
            <a:ext uri="{FF2B5EF4-FFF2-40B4-BE49-F238E27FC236}">
              <a16:creationId xmlns:a16="http://schemas.microsoft.com/office/drawing/2014/main" id="{00000000-0008-0000-2000-0000F2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43" name="Text Box 10">
          <a:extLst>
            <a:ext uri="{FF2B5EF4-FFF2-40B4-BE49-F238E27FC236}">
              <a16:creationId xmlns:a16="http://schemas.microsoft.com/office/drawing/2014/main" id="{00000000-0008-0000-2000-0000F3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4" name="Text Box 11">
          <a:extLst>
            <a:ext uri="{FF2B5EF4-FFF2-40B4-BE49-F238E27FC236}">
              <a16:creationId xmlns:a16="http://schemas.microsoft.com/office/drawing/2014/main" id="{00000000-0008-0000-2000-0000F4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5" name="Text Box 12">
          <a:extLst>
            <a:ext uri="{FF2B5EF4-FFF2-40B4-BE49-F238E27FC236}">
              <a16:creationId xmlns:a16="http://schemas.microsoft.com/office/drawing/2014/main" id="{00000000-0008-0000-2000-0000F5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46" name="Text Box 13">
          <a:extLst>
            <a:ext uri="{FF2B5EF4-FFF2-40B4-BE49-F238E27FC236}">
              <a16:creationId xmlns:a16="http://schemas.microsoft.com/office/drawing/2014/main" id="{00000000-0008-0000-2000-0000F6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47" name="Text Box 14">
          <a:extLst>
            <a:ext uri="{FF2B5EF4-FFF2-40B4-BE49-F238E27FC236}">
              <a16:creationId xmlns:a16="http://schemas.microsoft.com/office/drawing/2014/main" id="{00000000-0008-0000-2000-0000F7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48" name="Text Box 1">
          <a:extLst>
            <a:ext uri="{FF2B5EF4-FFF2-40B4-BE49-F238E27FC236}">
              <a16:creationId xmlns:a16="http://schemas.microsoft.com/office/drawing/2014/main" id="{00000000-0008-0000-2000-0000F8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49" name="Text Box 2">
          <a:extLst>
            <a:ext uri="{FF2B5EF4-FFF2-40B4-BE49-F238E27FC236}">
              <a16:creationId xmlns:a16="http://schemas.microsoft.com/office/drawing/2014/main" id="{00000000-0008-0000-2000-0000F900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250" name="Text Box 8">
          <a:extLst>
            <a:ext uri="{FF2B5EF4-FFF2-40B4-BE49-F238E27FC236}">
              <a16:creationId xmlns:a16="http://schemas.microsoft.com/office/drawing/2014/main" id="{00000000-0008-0000-2000-0000FA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51" name="Text Box 8">
          <a:extLst>
            <a:ext uri="{FF2B5EF4-FFF2-40B4-BE49-F238E27FC236}">
              <a16:creationId xmlns:a16="http://schemas.microsoft.com/office/drawing/2014/main" id="{00000000-0008-0000-2000-0000FB00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252" name="Text Box 8">
          <a:extLst>
            <a:ext uri="{FF2B5EF4-FFF2-40B4-BE49-F238E27FC236}">
              <a16:creationId xmlns:a16="http://schemas.microsoft.com/office/drawing/2014/main" id="{00000000-0008-0000-2000-0000FC00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253" name="Text Box 8">
          <a:extLst>
            <a:ext uri="{FF2B5EF4-FFF2-40B4-BE49-F238E27FC236}">
              <a16:creationId xmlns:a16="http://schemas.microsoft.com/office/drawing/2014/main" id="{00000000-0008-0000-2000-0000FD00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41</xdr:row>
      <xdr:rowOff>0</xdr:rowOff>
    </xdr:from>
    <xdr:ext cx="114300" cy="285750"/>
    <xdr:sp macro="" textlink="">
      <xdr:nvSpPr>
        <xdr:cNvPr id="254" name="Text Box 8">
          <a:extLst>
            <a:ext uri="{FF2B5EF4-FFF2-40B4-BE49-F238E27FC236}">
              <a16:creationId xmlns:a16="http://schemas.microsoft.com/office/drawing/2014/main" id="{00000000-0008-0000-2000-0000FE000000}"/>
            </a:ext>
          </a:extLst>
        </xdr:cNvPr>
        <xdr:cNvSpPr txBox="1">
          <a:spLocks noChangeArrowheads="1"/>
        </xdr:cNvSpPr>
      </xdr:nvSpPr>
      <xdr:spPr bwMode="auto">
        <a:xfrm>
          <a:off x="628226"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255" name="Text Box 8">
          <a:extLst>
            <a:ext uri="{FF2B5EF4-FFF2-40B4-BE49-F238E27FC236}">
              <a16:creationId xmlns:a16="http://schemas.microsoft.com/office/drawing/2014/main" id="{00000000-0008-0000-2000-0000FF00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56" name="Text Box 1">
          <a:extLst>
            <a:ext uri="{FF2B5EF4-FFF2-40B4-BE49-F238E27FC236}">
              <a16:creationId xmlns:a16="http://schemas.microsoft.com/office/drawing/2014/main" id="{00000000-0008-0000-2000-000000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57" name="Text Box 2">
          <a:extLst>
            <a:ext uri="{FF2B5EF4-FFF2-40B4-BE49-F238E27FC236}">
              <a16:creationId xmlns:a16="http://schemas.microsoft.com/office/drawing/2014/main" id="{00000000-0008-0000-2000-000001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58" name="Text Box 3">
          <a:extLst>
            <a:ext uri="{FF2B5EF4-FFF2-40B4-BE49-F238E27FC236}">
              <a16:creationId xmlns:a16="http://schemas.microsoft.com/office/drawing/2014/main" id="{00000000-0008-0000-2000-000002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59" name="Text Box 4">
          <a:extLst>
            <a:ext uri="{FF2B5EF4-FFF2-40B4-BE49-F238E27FC236}">
              <a16:creationId xmlns:a16="http://schemas.microsoft.com/office/drawing/2014/main" id="{00000000-0008-0000-2000-000003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0" name="Text Box 5">
          <a:extLst>
            <a:ext uri="{FF2B5EF4-FFF2-40B4-BE49-F238E27FC236}">
              <a16:creationId xmlns:a16="http://schemas.microsoft.com/office/drawing/2014/main" id="{00000000-0008-0000-2000-000004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1" name="Text Box 6">
          <a:extLst>
            <a:ext uri="{FF2B5EF4-FFF2-40B4-BE49-F238E27FC236}">
              <a16:creationId xmlns:a16="http://schemas.microsoft.com/office/drawing/2014/main" id="{00000000-0008-0000-2000-000005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2" name="Text Box 8">
          <a:extLst>
            <a:ext uri="{FF2B5EF4-FFF2-40B4-BE49-F238E27FC236}">
              <a16:creationId xmlns:a16="http://schemas.microsoft.com/office/drawing/2014/main" id="{00000000-0008-0000-2000-000006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3" name="Text Box 9">
          <a:extLst>
            <a:ext uri="{FF2B5EF4-FFF2-40B4-BE49-F238E27FC236}">
              <a16:creationId xmlns:a16="http://schemas.microsoft.com/office/drawing/2014/main" id="{00000000-0008-0000-2000-000007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4" name="Text Box 10">
          <a:extLst>
            <a:ext uri="{FF2B5EF4-FFF2-40B4-BE49-F238E27FC236}">
              <a16:creationId xmlns:a16="http://schemas.microsoft.com/office/drawing/2014/main" id="{00000000-0008-0000-2000-000008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5" name="Text Box 1">
          <a:extLst>
            <a:ext uri="{FF2B5EF4-FFF2-40B4-BE49-F238E27FC236}">
              <a16:creationId xmlns:a16="http://schemas.microsoft.com/office/drawing/2014/main" id="{00000000-0008-0000-2000-000009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66" name="Text Box 2">
          <a:extLst>
            <a:ext uri="{FF2B5EF4-FFF2-40B4-BE49-F238E27FC236}">
              <a16:creationId xmlns:a16="http://schemas.microsoft.com/office/drawing/2014/main" id="{00000000-0008-0000-2000-00000A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267" name="Text Box 8">
          <a:extLst>
            <a:ext uri="{FF2B5EF4-FFF2-40B4-BE49-F238E27FC236}">
              <a16:creationId xmlns:a16="http://schemas.microsoft.com/office/drawing/2014/main" id="{00000000-0008-0000-2000-00000B01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68" name="Text Box 1">
          <a:extLst>
            <a:ext uri="{FF2B5EF4-FFF2-40B4-BE49-F238E27FC236}">
              <a16:creationId xmlns:a16="http://schemas.microsoft.com/office/drawing/2014/main" id="{00000000-0008-0000-2000-00000C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69" name="Text Box 2">
          <a:extLst>
            <a:ext uri="{FF2B5EF4-FFF2-40B4-BE49-F238E27FC236}">
              <a16:creationId xmlns:a16="http://schemas.microsoft.com/office/drawing/2014/main" id="{00000000-0008-0000-2000-00000D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0" name="Text Box 3">
          <a:extLst>
            <a:ext uri="{FF2B5EF4-FFF2-40B4-BE49-F238E27FC236}">
              <a16:creationId xmlns:a16="http://schemas.microsoft.com/office/drawing/2014/main" id="{00000000-0008-0000-2000-00000E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1" name="Text Box 4">
          <a:extLst>
            <a:ext uri="{FF2B5EF4-FFF2-40B4-BE49-F238E27FC236}">
              <a16:creationId xmlns:a16="http://schemas.microsoft.com/office/drawing/2014/main" id="{00000000-0008-0000-2000-00000F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2" name="Text Box 5">
          <a:extLst>
            <a:ext uri="{FF2B5EF4-FFF2-40B4-BE49-F238E27FC236}">
              <a16:creationId xmlns:a16="http://schemas.microsoft.com/office/drawing/2014/main" id="{00000000-0008-0000-2000-000010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3" name="Text Box 6">
          <a:extLst>
            <a:ext uri="{FF2B5EF4-FFF2-40B4-BE49-F238E27FC236}">
              <a16:creationId xmlns:a16="http://schemas.microsoft.com/office/drawing/2014/main" id="{00000000-0008-0000-2000-000011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4" name="Text Box 8">
          <a:extLst>
            <a:ext uri="{FF2B5EF4-FFF2-40B4-BE49-F238E27FC236}">
              <a16:creationId xmlns:a16="http://schemas.microsoft.com/office/drawing/2014/main" id="{00000000-0008-0000-2000-000012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5" name="Text Box 9">
          <a:extLst>
            <a:ext uri="{FF2B5EF4-FFF2-40B4-BE49-F238E27FC236}">
              <a16:creationId xmlns:a16="http://schemas.microsoft.com/office/drawing/2014/main" id="{00000000-0008-0000-2000-000013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76" name="Text Box 10">
          <a:extLst>
            <a:ext uri="{FF2B5EF4-FFF2-40B4-BE49-F238E27FC236}">
              <a16:creationId xmlns:a16="http://schemas.microsoft.com/office/drawing/2014/main" id="{00000000-0008-0000-2000-000014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7" name="Text Box 11">
          <a:extLst>
            <a:ext uri="{FF2B5EF4-FFF2-40B4-BE49-F238E27FC236}">
              <a16:creationId xmlns:a16="http://schemas.microsoft.com/office/drawing/2014/main" id="{00000000-0008-0000-2000-00001501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8" name="Text Box 12">
          <a:extLst>
            <a:ext uri="{FF2B5EF4-FFF2-40B4-BE49-F238E27FC236}">
              <a16:creationId xmlns:a16="http://schemas.microsoft.com/office/drawing/2014/main" id="{00000000-0008-0000-2000-00001601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79" name="Text Box 13">
          <a:extLst>
            <a:ext uri="{FF2B5EF4-FFF2-40B4-BE49-F238E27FC236}">
              <a16:creationId xmlns:a16="http://schemas.microsoft.com/office/drawing/2014/main" id="{00000000-0008-0000-2000-000017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80" name="Text Box 14">
          <a:extLst>
            <a:ext uri="{FF2B5EF4-FFF2-40B4-BE49-F238E27FC236}">
              <a16:creationId xmlns:a16="http://schemas.microsoft.com/office/drawing/2014/main" id="{00000000-0008-0000-2000-000018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81" name="Text Box 1">
          <a:extLst>
            <a:ext uri="{FF2B5EF4-FFF2-40B4-BE49-F238E27FC236}">
              <a16:creationId xmlns:a16="http://schemas.microsoft.com/office/drawing/2014/main" id="{00000000-0008-0000-2000-000019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64</xdr:row>
      <xdr:rowOff>0</xdr:rowOff>
    </xdr:from>
    <xdr:ext cx="114300" cy="285750"/>
    <xdr:sp macro="" textlink="">
      <xdr:nvSpPr>
        <xdr:cNvPr id="282" name="Text Box 2">
          <a:extLst>
            <a:ext uri="{FF2B5EF4-FFF2-40B4-BE49-F238E27FC236}">
              <a16:creationId xmlns:a16="http://schemas.microsoft.com/office/drawing/2014/main" id="{00000000-0008-0000-2000-00001A010000}"/>
            </a:ext>
          </a:extLst>
        </xdr:cNvPr>
        <xdr:cNvSpPr txBox="1">
          <a:spLocks noChangeArrowheads="1"/>
        </xdr:cNvSpPr>
      </xdr:nvSpPr>
      <xdr:spPr bwMode="auto">
        <a:xfrm>
          <a:off x="62484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283" name="Text Box 8">
          <a:extLst>
            <a:ext uri="{FF2B5EF4-FFF2-40B4-BE49-F238E27FC236}">
              <a16:creationId xmlns:a16="http://schemas.microsoft.com/office/drawing/2014/main" id="{00000000-0008-0000-2000-00001B01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84" name="Text Box 8">
          <a:extLst>
            <a:ext uri="{FF2B5EF4-FFF2-40B4-BE49-F238E27FC236}">
              <a16:creationId xmlns:a16="http://schemas.microsoft.com/office/drawing/2014/main" id="{00000000-0008-0000-2000-00001C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21167</xdr:colOff>
      <xdr:row>20</xdr:row>
      <xdr:rowOff>0</xdr:rowOff>
    </xdr:from>
    <xdr:ext cx="114300" cy="285750"/>
    <xdr:sp macro="" textlink="">
      <xdr:nvSpPr>
        <xdr:cNvPr id="285" name="Text Box 8">
          <a:extLst>
            <a:ext uri="{FF2B5EF4-FFF2-40B4-BE49-F238E27FC236}">
              <a16:creationId xmlns:a16="http://schemas.microsoft.com/office/drawing/2014/main" id="{00000000-0008-0000-2000-00001D010000}"/>
            </a:ext>
          </a:extLst>
        </xdr:cNvPr>
        <xdr:cNvSpPr txBox="1">
          <a:spLocks noChangeArrowheads="1"/>
        </xdr:cNvSpPr>
      </xdr:nvSpPr>
      <xdr:spPr bwMode="auto">
        <a:xfrm>
          <a:off x="646007"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41</xdr:row>
      <xdr:rowOff>0</xdr:rowOff>
    </xdr:from>
    <xdr:ext cx="114300" cy="285750"/>
    <xdr:sp macro="" textlink="">
      <xdr:nvSpPr>
        <xdr:cNvPr id="286" name="Text Box 8">
          <a:extLst>
            <a:ext uri="{FF2B5EF4-FFF2-40B4-BE49-F238E27FC236}">
              <a16:creationId xmlns:a16="http://schemas.microsoft.com/office/drawing/2014/main" id="{00000000-0008-0000-2000-00001E010000}"/>
            </a:ext>
          </a:extLst>
        </xdr:cNvPr>
        <xdr:cNvSpPr txBox="1">
          <a:spLocks noChangeArrowheads="1"/>
        </xdr:cNvSpPr>
      </xdr:nvSpPr>
      <xdr:spPr bwMode="auto">
        <a:xfrm>
          <a:off x="1260264"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664633</xdr:colOff>
      <xdr:row>51</xdr:row>
      <xdr:rowOff>169334</xdr:rowOff>
    </xdr:from>
    <xdr:ext cx="114300" cy="285750"/>
    <xdr:sp macro="" textlink="">
      <xdr:nvSpPr>
        <xdr:cNvPr id="287" name="Text Box 8">
          <a:extLst>
            <a:ext uri="{FF2B5EF4-FFF2-40B4-BE49-F238E27FC236}">
              <a16:creationId xmlns:a16="http://schemas.microsoft.com/office/drawing/2014/main" id="{00000000-0008-0000-2000-00001F010000}"/>
            </a:ext>
          </a:extLst>
        </xdr:cNvPr>
        <xdr:cNvSpPr txBox="1">
          <a:spLocks noChangeArrowheads="1"/>
        </xdr:cNvSpPr>
      </xdr:nvSpPr>
      <xdr:spPr bwMode="auto">
        <a:xfrm>
          <a:off x="2501053" y="949621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88" name="Text Box 1">
          <a:extLst>
            <a:ext uri="{FF2B5EF4-FFF2-40B4-BE49-F238E27FC236}">
              <a16:creationId xmlns:a16="http://schemas.microsoft.com/office/drawing/2014/main" id="{00000000-0008-0000-2000-000020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89" name="Text Box 2">
          <a:extLst>
            <a:ext uri="{FF2B5EF4-FFF2-40B4-BE49-F238E27FC236}">
              <a16:creationId xmlns:a16="http://schemas.microsoft.com/office/drawing/2014/main" id="{00000000-0008-0000-2000-000021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0" name="Text Box 3">
          <a:extLst>
            <a:ext uri="{FF2B5EF4-FFF2-40B4-BE49-F238E27FC236}">
              <a16:creationId xmlns:a16="http://schemas.microsoft.com/office/drawing/2014/main" id="{00000000-0008-0000-2000-000022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1" name="Text Box 4">
          <a:extLst>
            <a:ext uri="{FF2B5EF4-FFF2-40B4-BE49-F238E27FC236}">
              <a16:creationId xmlns:a16="http://schemas.microsoft.com/office/drawing/2014/main" id="{00000000-0008-0000-2000-000023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2" name="Text Box 5">
          <a:extLst>
            <a:ext uri="{FF2B5EF4-FFF2-40B4-BE49-F238E27FC236}">
              <a16:creationId xmlns:a16="http://schemas.microsoft.com/office/drawing/2014/main" id="{00000000-0008-0000-2000-000024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3" name="Text Box 6">
          <a:extLst>
            <a:ext uri="{FF2B5EF4-FFF2-40B4-BE49-F238E27FC236}">
              <a16:creationId xmlns:a16="http://schemas.microsoft.com/office/drawing/2014/main" id="{00000000-0008-0000-2000-000025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4" name="Text Box 8">
          <a:extLst>
            <a:ext uri="{FF2B5EF4-FFF2-40B4-BE49-F238E27FC236}">
              <a16:creationId xmlns:a16="http://schemas.microsoft.com/office/drawing/2014/main" id="{00000000-0008-0000-2000-000026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5" name="Text Box 9">
          <a:extLst>
            <a:ext uri="{FF2B5EF4-FFF2-40B4-BE49-F238E27FC236}">
              <a16:creationId xmlns:a16="http://schemas.microsoft.com/office/drawing/2014/main" id="{00000000-0008-0000-2000-000027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296" name="Text Box 10">
          <a:extLst>
            <a:ext uri="{FF2B5EF4-FFF2-40B4-BE49-F238E27FC236}">
              <a16:creationId xmlns:a16="http://schemas.microsoft.com/office/drawing/2014/main" id="{00000000-0008-0000-2000-000028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95249</xdr:colOff>
      <xdr:row>52</xdr:row>
      <xdr:rowOff>0</xdr:rowOff>
    </xdr:from>
    <xdr:ext cx="114300" cy="285750"/>
    <xdr:sp macro="" textlink="">
      <xdr:nvSpPr>
        <xdr:cNvPr id="297" name="Text Box 1">
          <a:extLst>
            <a:ext uri="{FF2B5EF4-FFF2-40B4-BE49-F238E27FC236}">
              <a16:creationId xmlns:a16="http://schemas.microsoft.com/office/drawing/2014/main" id="{00000000-0008-0000-2000-000029010000}"/>
            </a:ext>
          </a:extLst>
        </xdr:cNvPr>
        <xdr:cNvSpPr txBox="1">
          <a:spLocks noChangeArrowheads="1"/>
        </xdr:cNvSpPr>
      </xdr:nvSpPr>
      <xdr:spPr bwMode="auto">
        <a:xfrm>
          <a:off x="720089"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698500</xdr:colOff>
      <xdr:row>53</xdr:row>
      <xdr:rowOff>0</xdr:rowOff>
    </xdr:from>
    <xdr:ext cx="114300" cy="285750"/>
    <xdr:sp macro="" textlink="">
      <xdr:nvSpPr>
        <xdr:cNvPr id="298" name="Text Box 2">
          <a:extLst>
            <a:ext uri="{FF2B5EF4-FFF2-40B4-BE49-F238E27FC236}">
              <a16:creationId xmlns:a16="http://schemas.microsoft.com/office/drawing/2014/main" id="{00000000-0008-0000-2000-00002A010000}"/>
            </a:ext>
          </a:extLst>
        </xdr:cNvPr>
        <xdr:cNvSpPr txBox="1">
          <a:spLocks noChangeArrowheads="1"/>
        </xdr:cNvSpPr>
      </xdr:nvSpPr>
      <xdr:spPr bwMode="auto">
        <a:xfrm>
          <a:off x="12471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299" name="Text Box 8">
          <a:extLst>
            <a:ext uri="{FF2B5EF4-FFF2-40B4-BE49-F238E27FC236}">
              <a16:creationId xmlns:a16="http://schemas.microsoft.com/office/drawing/2014/main" id="{00000000-0008-0000-2000-00002B01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1799166</xdr:colOff>
      <xdr:row>67</xdr:row>
      <xdr:rowOff>0</xdr:rowOff>
    </xdr:from>
    <xdr:ext cx="114300" cy="285750"/>
    <xdr:sp macro="" textlink="">
      <xdr:nvSpPr>
        <xdr:cNvPr id="300" name="Text Box 13">
          <a:extLst>
            <a:ext uri="{FF2B5EF4-FFF2-40B4-BE49-F238E27FC236}">
              <a16:creationId xmlns:a16="http://schemas.microsoft.com/office/drawing/2014/main" id="{00000000-0008-0000-2000-00002C010000}"/>
            </a:ext>
          </a:extLst>
        </xdr:cNvPr>
        <xdr:cNvSpPr txBox="1">
          <a:spLocks noChangeArrowheads="1"/>
        </xdr:cNvSpPr>
      </xdr:nvSpPr>
      <xdr:spPr bwMode="auto">
        <a:xfrm>
          <a:off x="625686"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2" name="Text Box 8">
          <a:extLst>
            <a:ext uri="{FF2B5EF4-FFF2-40B4-BE49-F238E27FC236}">
              <a16:creationId xmlns:a16="http://schemas.microsoft.com/office/drawing/2014/main" id="{00000000-0008-0000-2000-00002E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3" name="Text Box 8">
          <a:extLst>
            <a:ext uri="{FF2B5EF4-FFF2-40B4-BE49-F238E27FC236}">
              <a16:creationId xmlns:a16="http://schemas.microsoft.com/office/drawing/2014/main" id="{00000000-0008-0000-2000-00002F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4" name="Text Box 1">
          <a:extLst>
            <a:ext uri="{FF2B5EF4-FFF2-40B4-BE49-F238E27FC236}">
              <a16:creationId xmlns:a16="http://schemas.microsoft.com/office/drawing/2014/main" id="{00000000-0008-0000-2000-000030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5" name="Text Box 2">
          <a:extLst>
            <a:ext uri="{FF2B5EF4-FFF2-40B4-BE49-F238E27FC236}">
              <a16:creationId xmlns:a16="http://schemas.microsoft.com/office/drawing/2014/main" id="{00000000-0008-0000-2000-000031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6" name="Text Box 3">
          <a:extLst>
            <a:ext uri="{FF2B5EF4-FFF2-40B4-BE49-F238E27FC236}">
              <a16:creationId xmlns:a16="http://schemas.microsoft.com/office/drawing/2014/main" id="{00000000-0008-0000-2000-000032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7" name="Text Box 4">
          <a:extLst>
            <a:ext uri="{FF2B5EF4-FFF2-40B4-BE49-F238E27FC236}">
              <a16:creationId xmlns:a16="http://schemas.microsoft.com/office/drawing/2014/main" id="{00000000-0008-0000-2000-000033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8" name="Text Box 5">
          <a:extLst>
            <a:ext uri="{FF2B5EF4-FFF2-40B4-BE49-F238E27FC236}">
              <a16:creationId xmlns:a16="http://schemas.microsoft.com/office/drawing/2014/main" id="{00000000-0008-0000-2000-000034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09" name="Text Box 6">
          <a:extLst>
            <a:ext uri="{FF2B5EF4-FFF2-40B4-BE49-F238E27FC236}">
              <a16:creationId xmlns:a16="http://schemas.microsoft.com/office/drawing/2014/main" id="{00000000-0008-0000-2000-000035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0" name="Text Box 8">
          <a:extLst>
            <a:ext uri="{FF2B5EF4-FFF2-40B4-BE49-F238E27FC236}">
              <a16:creationId xmlns:a16="http://schemas.microsoft.com/office/drawing/2014/main" id="{00000000-0008-0000-2000-000036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1" name="Text Box 9">
          <a:extLst>
            <a:ext uri="{FF2B5EF4-FFF2-40B4-BE49-F238E27FC236}">
              <a16:creationId xmlns:a16="http://schemas.microsoft.com/office/drawing/2014/main" id="{00000000-0008-0000-2000-000037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2" name="Text Box 10">
          <a:extLst>
            <a:ext uri="{FF2B5EF4-FFF2-40B4-BE49-F238E27FC236}">
              <a16:creationId xmlns:a16="http://schemas.microsoft.com/office/drawing/2014/main" id="{00000000-0008-0000-2000-000038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3" name="Text Box 1">
          <a:extLst>
            <a:ext uri="{FF2B5EF4-FFF2-40B4-BE49-F238E27FC236}">
              <a16:creationId xmlns:a16="http://schemas.microsoft.com/office/drawing/2014/main" id="{00000000-0008-0000-2000-000039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4" name="Text Box 2">
          <a:extLst>
            <a:ext uri="{FF2B5EF4-FFF2-40B4-BE49-F238E27FC236}">
              <a16:creationId xmlns:a16="http://schemas.microsoft.com/office/drawing/2014/main" id="{00000000-0008-0000-2000-00003A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5" name="Text Box 8">
          <a:extLst>
            <a:ext uri="{FF2B5EF4-FFF2-40B4-BE49-F238E27FC236}">
              <a16:creationId xmlns:a16="http://schemas.microsoft.com/office/drawing/2014/main" id="{00000000-0008-0000-2000-00003B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6" name="Text Box 1">
          <a:extLst>
            <a:ext uri="{FF2B5EF4-FFF2-40B4-BE49-F238E27FC236}">
              <a16:creationId xmlns:a16="http://schemas.microsoft.com/office/drawing/2014/main" id="{00000000-0008-0000-2000-00003C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7" name="Text Box 2">
          <a:extLst>
            <a:ext uri="{FF2B5EF4-FFF2-40B4-BE49-F238E27FC236}">
              <a16:creationId xmlns:a16="http://schemas.microsoft.com/office/drawing/2014/main" id="{00000000-0008-0000-2000-00003D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8" name="Text Box 3">
          <a:extLst>
            <a:ext uri="{FF2B5EF4-FFF2-40B4-BE49-F238E27FC236}">
              <a16:creationId xmlns:a16="http://schemas.microsoft.com/office/drawing/2014/main" id="{00000000-0008-0000-2000-00003E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19" name="Text Box 4">
          <a:extLst>
            <a:ext uri="{FF2B5EF4-FFF2-40B4-BE49-F238E27FC236}">
              <a16:creationId xmlns:a16="http://schemas.microsoft.com/office/drawing/2014/main" id="{00000000-0008-0000-2000-00003F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0" name="Text Box 5">
          <a:extLst>
            <a:ext uri="{FF2B5EF4-FFF2-40B4-BE49-F238E27FC236}">
              <a16:creationId xmlns:a16="http://schemas.microsoft.com/office/drawing/2014/main" id="{00000000-0008-0000-2000-000040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1" name="Text Box 6">
          <a:extLst>
            <a:ext uri="{FF2B5EF4-FFF2-40B4-BE49-F238E27FC236}">
              <a16:creationId xmlns:a16="http://schemas.microsoft.com/office/drawing/2014/main" id="{00000000-0008-0000-2000-000041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2" name="Text Box 8">
          <a:extLst>
            <a:ext uri="{FF2B5EF4-FFF2-40B4-BE49-F238E27FC236}">
              <a16:creationId xmlns:a16="http://schemas.microsoft.com/office/drawing/2014/main" id="{00000000-0008-0000-2000-000042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3" name="Text Box 9">
          <a:extLst>
            <a:ext uri="{FF2B5EF4-FFF2-40B4-BE49-F238E27FC236}">
              <a16:creationId xmlns:a16="http://schemas.microsoft.com/office/drawing/2014/main" id="{00000000-0008-0000-2000-000043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4" name="Text Box 10">
          <a:extLst>
            <a:ext uri="{FF2B5EF4-FFF2-40B4-BE49-F238E27FC236}">
              <a16:creationId xmlns:a16="http://schemas.microsoft.com/office/drawing/2014/main" id="{00000000-0008-0000-2000-000044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5" name="Text Box 1">
          <a:extLst>
            <a:ext uri="{FF2B5EF4-FFF2-40B4-BE49-F238E27FC236}">
              <a16:creationId xmlns:a16="http://schemas.microsoft.com/office/drawing/2014/main" id="{00000000-0008-0000-2000-000045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6" name="Text Box 2">
          <a:extLst>
            <a:ext uri="{FF2B5EF4-FFF2-40B4-BE49-F238E27FC236}">
              <a16:creationId xmlns:a16="http://schemas.microsoft.com/office/drawing/2014/main" id="{00000000-0008-0000-2000-000046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7" name="Text Box 8">
          <a:extLst>
            <a:ext uri="{FF2B5EF4-FFF2-40B4-BE49-F238E27FC236}">
              <a16:creationId xmlns:a16="http://schemas.microsoft.com/office/drawing/2014/main" id="{00000000-0008-0000-2000-000047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8" name="Text Box 8">
          <a:extLst>
            <a:ext uri="{FF2B5EF4-FFF2-40B4-BE49-F238E27FC236}">
              <a16:creationId xmlns:a16="http://schemas.microsoft.com/office/drawing/2014/main" id="{00000000-0008-0000-2000-000048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29" name="Text Box 1">
          <a:extLst>
            <a:ext uri="{FF2B5EF4-FFF2-40B4-BE49-F238E27FC236}">
              <a16:creationId xmlns:a16="http://schemas.microsoft.com/office/drawing/2014/main" id="{00000000-0008-0000-2000-000049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0" name="Text Box 2">
          <a:extLst>
            <a:ext uri="{FF2B5EF4-FFF2-40B4-BE49-F238E27FC236}">
              <a16:creationId xmlns:a16="http://schemas.microsoft.com/office/drawing/2014/main" id="{00000000-0008-0000-2000-00004A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1" name="Text Box 3">
          <a:extLst>
            <a:ext uri="{FF2B5EF4-FFF2-40B4-BE49-F238E27FC236}">
              <a16:creationId xmlns:a16="http://schemas.microsoft.com/office/drawing/2014/main" id="{00000000-0008-0000-2000-00004B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2" name="Text Box 4">
          <a:extLst>
            <a:ext uri="{FF2B5EF4-FFF2-40B4-BE49-F238E27FC236}">
              <a16:creationId xmlns:a16="http://schemas.microsoft.com/office/drawing/2014/main" id="{00000000-0008-0000-2000-00004C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3" name="Text Box 5">
          <a:extLst>
            <a:ext uri="{FF2B5EF4-FFF2-40B4-BE49-F238E27FC236}">
              <a16:creationId xmlns:a16="http://schemas.microsoft.com/office/drawing/2014/main" id="{00000000-0008-0000-2000-00004D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4" name="Text Box 6">
          <a:extLst>
            <a:ext uri="{FF2B5EF4-FFF2-40B4-BE49-F238E27FC236}">
              <a16:creationId xmlns:a16="http://schemas.microsoft.com/office/drawing/2014/main" id="{00000000-0008-0000-2000-00004E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5" name="Text Box 8">
          <a:extLst>
            <a:ext uri="{FF2B5EF4-FFF2-40B4-BE49-F238E27FC236}">
              <a16:creationId xmlns:a16="http://schemas.microsoft.com/office/drawing/2014/main" id="{00000000-0008-0000-2000-00004F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6" name="Text Box 9">
          <a:extLst>
            <a:ext uri="{FF2B5EF4-FFF2-40B4-BE49-F238E27FC236}">
              <a16:creationId xmlns:a16="http://schemas.microsoft.com/office/drawing/2014/main" id="{00000000-0008-0000-2000-000050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7" name="Text Box 10">
          <a:extLst>
            <a:ext uri="{FF2B5EF4-FFF2-40B4-BE49-F238E27FC236}">
              <a16:creationId xmlns:a16="http://schemas.microsoft.com/office/drawing/2014/main" id="{00000000-0008-0000-2000-000051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8" name="Text Box 1">
          <a:extLst>
            <a:ext uri="{FF2B5EF4-FFF2-40B4-BE49-F238E27FC236}">
              <a16:creationId xmlns:a16="http://schemas.microsoft.com/office/drawing/2014/main" id="{00000000-0008-0000-2000-000052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39" name="Text Box 2">
          <a:extLst>
            <a:ext uri="{FF2B5EF4-FFF2-40B4-BE49-F238E27FC236}">
              <a16:creationId xmlns:a16="http://schemas.microsoft.com/office/drawing/2014/main" id="{00000000-0008-0000-2000-000053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0" name="Text Box 8">
          <a:extLst>
            <a:ext uri="{FF2B5EF4-FFF2-40B4-BE49-F238E27FC236}">
              <a16:creationId xmlns:a16="http://schemas.microsoft.com/office/drawing/2014/main" id="{00000000-0008-0000-2000-000054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1" name="Text Box 1">
          <a:extLst>
            <a:ext uri="{FF2B5EF4-FFF2-40B4-BE49-F238E27FC236}">
              <a16:creationId xmlns:a16="http://schemas.microsoft.com/office/drawing/2014/main" id="{00000000-0008-0000-2000-000055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2" name="Text Box 2">
          <a:extLst>
            <a:ext uri="{FF2B5EF4-FFF2-40B4-BE49-F238E27FC236}">
              <a16:creationId xmlns:a16="http://schemas.microsoft.com/office/drawing/2014/main" id="{00000000-0008-0000-2000-000056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3" name="Text Box 3">
          <a:extLst>
            <a:ext uri="{FF2B5EF4-FFF2-40B4-BE49-F238E27FC236}">
              <a16:creationId xmlns:a16="http://schemas.microsoft.com/office/drawing/2014/main" id="{00000000-0008-0000-2000-000057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4" name="Text Box 4">
          <a:extLst>
            <a:ext uri="{FF2B5EF4-FFF2-40B4-BE49-F238E27FC236}">
              <a16:creationId xmlns:a16="http://schemas.microsoft.com/office/drawing/2014/main" id="{00000000-0008-0000-2000-000058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5" name="Text Box 5">
          <a:extLst>
            <a:ext uri="{FF2B5EF4-FFF2-40B4-BE49-F238E27FC236}">
              <a16:creationId xmlns:a16="http://schemas.microsoft.com/office/drawing/2014/main" id="{00000000-0008-0000-2000-000059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6" name="Text Box 6">
          <a:extLst>
            <a:ext uri="{FF2B5EF4-FFF2-40B4-BE49-F238E27FC236}">
              <a16:creationId xmlns:a16="http://schemas.microsoft.com/office/drawing/2014/main" id="{00000000-0008-0000-2000-00005A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7" name="Text Box 8">
          <a:extLst>
            <a:ext uri="{FF2B5EF4-FFF2-40B4-BE49-F238E27FC236}">
              <a16:creationId xmlns:a16="http://schemas.microsoft.com/office/drawing/2014/main" id="{00000000-0008-0000-2000-00005B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8" name="Text Box 9">
          <a:extLst>
            <a:ext uri="{FF2B5EF4-FFF2-40B4-BE49-F238E27FC236}">
              <a16:creationId xmlns:a16="http://schemas.microsoft.com/office/drawing/2014/main" id="{00000000-0008-0000-2000-00005C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49" name="Text Box 10">
          <a:extLst>
            <a:ext uri="{FF2B5EF4-FFF2-40B4-BE49-F238E27FC236}">
              <a16:creationId xmlns:a16="http://schemas.microsoft.com/office/drawing/2014/main" id="{00000000-0008-0000-2000-00005D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350" name="Text Box 1">
          <a:extLst>
            <a:ext uri="{FF2B5EF4-FFF2-40B4-BE49-F238E27FC236}">
              <a16:creationId xmlns:a16="http://schemas.microsoft.com/office/drawing/2014/main" id="{00000000-0008-0000-2000-00005E01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38100</xdr:colOff>
      <xdr:row>52</xdr:row>
      <xdr:rowOff>0</xdr:rowOff>
    </xdr:from>
    <xdr:ext cx="114300" cy="285750"/>
    <xdr:sp macro="" textlink="">
      <xdr:nvSpPr>
        <xdr:cNvPr id="351" name="Text Box 2">
          <a:extLst>
            <a:ext uri="{FF2B5EF4-FFF2-40B4-BE49-F238E27FC236}">
              <a16:creationId xmlns:a16="http://schemas.microsoft.com/office/drawing/2014/main" id="{00000000-0008-0000-2000-00005F010000}"/>
            </a:ext>
          </a:extLst>
        </xdr:cNvPr>
        <xdr:cNvSpPr txBox="1">
          <a:spLocks noChangeArrowheads="1"/>
        </xdr:cNvSpPr>
      </xdr:nvSpPr>
      <xdr:spPr bwMode="auto">
        <a:xfrm>
          <a:off x="6629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53</xdr:row>
      <xdr:rowOff>0</xdr:rowOff>
    </xdr:from>
    <xdr:ext cx="114300" cy="285750"/>
    <xdr:sp macro="" textlink="">
      <xdr:nvSpPr>
        <xdr:cNvPr id="352" name="Text Box 8">
          <a:extLst>
            <a:ext uri="{FF2B5EF4-FFF2-40B4-BE49-F238E27FC236}">
              <a16:creationId xmlns:a16="http://schemas.microsoft.com/office/drawing/2014/main" id="{00000000-0008-0000-2000-000060010000}"/>
            </a:ext>
          </a:extLst>
        </xdr:cNvPr>
        <xdr:cNvSpPr txBox="1">
          <a:spLocks noChangeArrowheads="1"/>
        </xdr:cNvSpPr>
      </xdr:nvSpPr>
      <xdr:spPr bwMode="auto">
        <a:xfrm>
          <a:off x="37490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53" name="Text Box 8">
          <a:extLst>
            <a:ext uri="{FF2B5EF4-FFF2-40B4-BE49-F238E27FC236}">
              <a16:creationId xmlns:a16="http://schemas.microsoft.com/office/drawing/2014/main" id="{00000000-0008-0000-2000-000061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65</xdr:row>
      <xdr:rowOff>0</xdr:rowOff>
    </xdr:from>
    <xdr:ext cx="114300" cy="285750"/>
    <xdr:sp macro="" textlink="">
      <xdr:nvSpPr>
        <xdr:cNvPr id="354" name="Text Box 11">
          <a:extLst>
            <a:ext uri="{FF2B5EF4-FFF2-40B4-BE49-F238E27FC236}">
              <a16:creationId xmlns:a16="http://schemas.microsoft.com/office/drawing/2014/main" id="{00000000-0008-0000-2000-000062010000}"/>
            </a:ext>
          </a:extLst>
        </xdr:cNvPr>
        <xdr:cNvSpPr txBox="1">
          <a:spLocks noChangeArrowheads="1"/>
        </xdr:cNvSpPr>
      </xdr:nvSpPr>
      <xdr:spPr bwMode="auto">
        <a:xfrm>
          <a:off x="12496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65</xdr:row>
      <xdr:rowOff>0</xdr:rowOff>
    </xdr:from>
    <xdr:ext cx="114300" cy="285750"/>
    <xdr:sp macro="" textlink="">
      <xdr:nvSpPr>
        <xdr:cNvPr id="355" name="Text Box 12">
          <a:extLst>
            <a:ext uri="{FF2B5EF4-FFF2-40B4-BE49-F238E27FC236}">
              <a16:creationId xmlns:a16="http://schemas.microsoft.com/office/drawing/2014/main" id="{00000000-0008-0000-2000-000063010000}"/>
            </a:ext>
          </a:extLst>
        </xdr:cNvPr>
        <xdr:cNvSpPr txBox="1">
          <a:spLocks noChangeArrowheads="1"/>
        </xdr:cNvSpPr>
      </xdr:nvSpPr>
      <xdr:spPr bwMode="auto">
        <a:xfrm>
          <a:off x="12496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56" name="Text Box 11">
          <a:extLst>
            <a:ext uri="{FF2B5EF4-FFF2-40B4-BE49-F238E27FC236}">
              <a16:creationId xmlns:a16="http://schemas.microsoft.com/office/drawing/2014/main" id="{00000000-0008-0000-2000-000064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57" name="Text Box 12">
          <a:extLst>
            <a:ext uri="{FF2B5EF4-FFF2-40B4-BE49-F238E27FC236}">
              <a16:creationId xmlns:a16="http://schemas.microsoft.com/office/drawing/2014/main" id="{00000000-0008-0000-2000-000065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58" name="Text Box 11">
          <a:extLst>
            <a:ext uri="{FF2B5EF4-FFF2-40B4-BE49-F238E27FC236}">
              <a16:creationId xmlns:a16="http://schemas.microsoft.com/office/drawing/2014/main" id="{00000000-0008-0000-2000-000066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59" name="Text Box 12">
          <a:extLst>
            <a:ext uri="{FF2B5EF4-FFF2-40B4-BE49-F238E27FC236}">
              <a16:creationId xmlns:a16="http://schemas.microsoft.com/office/drawing/2014/main" id="{00000000-0008-0000-2000-000067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60" name="Text Box 13">
          <a:extLst>
            <a:ext uri="{FF2B5EF4-FFF2-40B4-BE49-F238E27FC236}">
              <a16:creationId xmlns:a16="http://schemas.microsoft.com/office/drawing/2014/main" id="{00000000-0008-0000-2000-000068010000}"/>
            </a:ext>
          </a:extLst>
        </xdr:cNvPr>
        <xdr:cNvSpPr txBox="1">
          <a:spLocks noChangeArrowheads="1"/>
        </xdr:cNvSpPr>
      </xdr:nvSpPr>
      <xdr:spPr bwMode="auto">
        <a:xfrm>
          <a:off x="124968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61" name="Text Box 14">
          <a:extLst>
            <a:ext uri="{FF2B5EF4-FFF2-40B4-BE49-F238E27FC236}">
              <a16:creationId xmlns:a16="http://schemas.microsoft.com/office/drawing/2014/main" id="{00000000-0008-0000-2000-000069010000}"/>
            </a:ext>
          </a:extLst>
        </xdr:cNvPr>
        <xdr:cNvSpPr txBox="1">
          <a:spLocks noChangeArrowheads="1"/>
        </xdr:cNvSpPr>
      </xdr:nvSpPr>
      <xdr:spPr bwMode="auto">
        <a:xfrm>
          <a:off x="124968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65</xdr:row>
      <xdr:rowOff>0</xdr:rowOff>
    </xdr:from>
    <xdr:ext cx="114300" cy="285750"/>
    <xdr:sp macro="" textlink="">
      <xdr:nvSpPr>
        <xdr:cNvPr id="362" name="Text Box 11">
          <a:extLst>
            <a:ext uri="{FF2B5EF4-FFF2-40B4-BE49-F238E27FC236}">
              <a16:creationId xmlns:a16="http://schemas.microsoft.com/office/drawing/2014/main" id="{00000000-0008-0000-2000-00006A010000}"/>
            </a:ext>
          </a:extLst>
        </xdr:cNvPr>
        <xdr:cNvSpPr txBox="1">
          <a:spLocks noChangeArrowheads="1"/>
        </xdr:cNvSpPr>
      </xdr:nvSpPr>
      <xdr:spPr bwMode="auto">
        <a:xfrm>
          <a:off x="12496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65</xdr:row>
      <xdr:rowOff>0</xdr:rowOff>
    </xdr:from>
    <xdr:ext cx="114300" cy="285750"/>
    <xdr:sp macro="" textlink="">
      <xdr:nvSpPr>
        <xdr:cNvPr id="363" name="Text Box 12">
          <a:extLst>
            <a:ext uri="{FF2B5EF4-FFF2-40B4-BE49-F238E27FC236}">
              <a16:creationId xmlns:a16="http://schemas.microsoft.com/office/drawing/2014/main" id="{00000000-0008-0000-2000-00006B010000}"/>
            </a:ext>
          </a:extLst>
        </xdr:cNvPr>
        <xdr:cNvSpPr txBox="1">
          <a:spLocks noChangeArrowheads="1"/>
        </xdr:cNvSpPr>
      </xdr:nvSpPr>
      <xdr:spPr bwMode="auto">
        <a:xfrm>
          <a:off x="12496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64" name="Text Box 11">
          <a:extLst>
            <a:ext uri="{FF2B5EF4-FFF2-40B4-BE49-F238E27FC236}">
              <a16:creationId xmlns:a16="http://schemas.microsoft.com/office/drawing/2014/main" id="{00000000-0008-0000-2000-00006C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65" name="Text Box 12">
          <a:extLst>
            <a:ext uri="{FF2B5EF4-FFF2-40B4-BE49-F238E27FC236}">
              <a16:creationId xmlns:a16="http://schemas.microsoft.com/office/drawing/2014/main" id="{00000000-0008-0000-2000-00006D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66" name="Text Box 11">
          <a:extLst>
            <a:ext uri="{FF2B5EF4-FFF2-40B4-BE49-F238E27FC236}">
              <a16:creationId xmlns:a16="http://schemas.microsoft.com/office/drawing/2014/main" id="{00000000-0008-0000-2000-00006E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66</xdr:row>
      <xdr:rowOff>0</xdr:rowOff>
    </xdr:from>
    <xdr:ext cx="114300" cy="285750"/>
    <xdr:sp macro="" textlink="">
      <xdr:nvSpPr>
        <xdr:cNvPr id="367" name="Text Box 12">
          <a:extLst>
            <a:ext uri="{FF2B5EF4-FFF2-40B4-BE49-F238E27FC236}">
              <a16:creationId xmlns:a16="http://schemas.microsoft.com/office/drawing/2014/main" id="{00000000-0008-0000-2000-00006F010000}"/>
            </a:ext>
          </a:extLst>
        </xdr:cNvPr>
        <xdr:cNvSpPr txBox="1">
          <a:spLocks noChangeArrowheads="1"/>
        </xdr:cNvSpPr>
      </xdr:nvSpPr>
      <xdr:spPr bwMode="auto">
        <a:xfrm>
          <a:off x="12496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419100</xdr:colOff>
      <xdr:row>67</xdr:row>
      <xdr:rowOff>9525</xdr:rowOff>
    </xdr:from>
    <xdr:ext cx="114300" cy="285750"/>
    <xdr:sp macro="" textlink="">
      <xdr:nvSpPr>
        <xdr:cNvPr id="368" name="Text Box 8">
          <a:extLst>
            <a:ext uri="{FF2B5EF4-FFF2-40B4-BE49-F238E27FC236}">
              <a16:creationId xmlns:a16="http://schemas.microsoft.com/office/drawing/2014/main" id="{00000000-0008-0000-2000-000070010000}"/>
            </a:ext>
          </a:extLst>
        </xdr:cNvPr>
        <xdr:cNvSpPr txBox="1">
          <a:spLocks noChangeArrowheads="1"/>
        </xdr:cNvSpPr>
      </xdr:nvSpPr>
      <xdr:spPr bwMode="auto">
        <a:xfrm>
          <a:off x="1668780" y="1207960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69" name="Text Box 13">
          <a:extLst>
            <a:ext uri="{FF2B5EF4-FFF2-40B4-BE49-F238E27FC236}">
              <a16:creationId xmlns:a16="http://schemas.microsoft.com/office/drawing/2014/main" id="{00000000-0008-0000-2000-000071010000}"/>
            </a:ext>
          </a:extLst>
        </xdr:cNvPr>
        <xdr:cNvSpPr txBox="1">
          <a:spLocks noChangeArrowheads="1"/>
        </xdr:cNvSpPr>
      </xdr:nvSpPr>
      <xdr:spPr bwMode="auto">
        <a:xfrm>
          <a:off x="124968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370" name="Text Box 11">
          <a:extLst>
            <a:ext uri="{FF2B5EF4-FFF2-40B4-BE49-F238E27FC236}">
              <a16:creationId xmlns:a16="http://schemas.microsoft.com/office/drawing/2014/main" id="{00000000-0008-0000-2000-00007201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371" name="Text Box 12">
          <a:extLst>
            <a:ext uri="{FF2B5EF4-FFF2-40B4-BE49-F238E27FC236}">
              <a16:creationId xmlns:a16="http://schemas.microsoft.com/office/drawing/2014/main" id="{00000000-0008-0000-2000-00007301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72" name="Text Box 11">
          <a:extLst>
            <a:ext uri="{FF2B5EF4-FFF2-40B4-BE49-F238E27FC236}">
              <a16:creationId xmlns:a16="http://schemas.microsoft.com/office/drawing/2014/main" id="{00000000-0008-0000-2000-000074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73" name="Text Box 12">
          <a:extLst>
            <a:ext uri="{FF2B5EF4-FFF2-40B4-BE49-F238E27FC236}">
              <a16:creationId xmlns:a16="http://schemas.microsoft.com/office/drawing/2014/main" id="{00000000-0008-0000-2000-000075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74" name="Text Box 11">
          <a:extLst>
            <a:ext uri="{FF2B5EF4-FFF2-40B4-BE49-F238E27FC236}">
              <a16:creationId xmlns:a16="http://schemas.microsoft.com/office/drawing/2014/main" id="{00000000-0008-0000-2000-000076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75" name="Text Box 12">
          <a:extLst>
            <a:ext uri="{FF2B5EF4-FFF2-40B4-BE49-F238E27FC236}">
              <a16:creationId xmlns:a16="http://schemas.microsoft.com/office/drawing/2014/main" id="{00000000-0008-0000-2000-000077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376" name="Text Box 13">
          <a:extLst>
            <a:ext uri="{FF2B5EF4-FFF2-40B4-BE49-F238E27FC236}">
              <a16:creationId xmlns:a16="http://schemas.microsoft.com/office/drawing/2014/main" id="{00000000-0008-0000-2000-000078010000}"/>
            </a:ext>
          </a:extLst>
        </xdr:cNvPr>
        <xdr:cNvSpPr txBox="1">
          <a:spLocks noChangeArrowheads="1"/>
        </xdr:cNvSpPr>
      </xdr:nvSpPr>
      <xdr:spPr bwMode="auto">
        <a:xfrm>
          <a:off x="187452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377" name="Text Box 14">
          <a:extLst>
            <a:ext uri="{FF2B5EF4-FFF2-40B4-BE49-F238E27FC236}">
              <a16:creationId xmlns:a16="http://schemas.microsoft.com/office/drawing/2014/main" id="{00000000-0008-0000-2000-000079010000}"/>
            </a:ext>
          </a:extLst>
        </xdr:cNvPr>
        <xdr:cNvSpPr txBox="1">
          <a:spLocks noChangeArrowheads="1"/>
        </xdr:cNvSpPr>
      </xdr:nvSpPr>
      <xdr:spPr bwMode="auto">
        <a:xfrm>
          <a:off x="187452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378" name="Text Box 11">
          <a:extLst>
            <a:ext uri="{FF2B5EF4-FFF2-40B4-BE49-F238E27FC236}">
              <a16:creationId xmlns:a16="http://schemas.microsoft.com/office/drawing/2014/main" id="{00000000-0008-0000-2000-00007A01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379" name="Text Box 12">
          <a:extLst>
            <a:ext uri="{FF2B5EF4-FFF2-40B4-BE49-F238E27FC236}">
              <a16:creationId xmlns:a16="http://schemas.microsoft.com/office/drawing/2014/main" id="{00000000-0008-0000-2000-00007B01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80" name="Text Box 11">
          <a:extLst>
            <a:ext uri="{FF2B5EF4-FFF2-40B4-BE49-F238E27FC236}">
              <a16:creationId xmlns:a16="http://schemas.microsoft.com/office/drawing/2014/main" id="{00000000-0008-0000-2000-00007C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81" name="Text Box 12">
          <a:extLst>
            <a:ext uri="{FF2B5EF4-FFF2-40B4-BE49-F238E27FC236}">
              <a16:creationId xmlns:a16="http://schemas.microsoft.com/office/drawing/2014/main" id="{00000000-0008-0000-2000-00007D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82" name="Text Box 11">
          <a:extLst>
            <a:ext uri="{FF2B5EF4-FFF2-40B4-BE49-F238E27FC236}">
              <a16:creationId xmlns:a16="http://schemas.microsoft.com/office/drawing/2014/main" id="{00000000-0008-0000-2000-00007E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383" name="Text Box 12">
          <a:extLst>
            <a:ext uri="{FF2B5EF4-FFF2-40B4-BE49-F238E27FC236}">
              <a16:creationId xmlns:a16="http://schemas.microsoft.com/office/drawing/2014/main" id="{00000000-0008-0000-2000-00007F01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65</xdr:row>
      <xdr:rowOff>0</xdr:rowOff>
    </xdr:from>
    <xdr:ext cx="114300" cy="285750"/>
    <xdr:sp macro="" textlink="">
      <xdr:nvSpPr>
        <xdr:cNvPr id="384" name="Text Box 11">
          <a:extLst>
            <a:ext uri="{FF2B5EF4-FFF2-40B4-BE49-F238E27FC236}">
              <a16:creationId xmlns:a16="http://schemas.microsoft.com/office/drawing/2014/main" id="{00000000-0008-0000-2000-000080010000}"/>
            </a:ext>
          </a:extLst>
        </xdr:cNvPr>
        <xdr:cNvSpPr txBox="1">
          <a:spLocks noChangeArrowheads="1"/>
        </xdr:cNvSpPr>
      </xdr:nvSpPr>
      <xdr:spPr bwMode="auto">
        <a:xfrm>
          <a:off x="249936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65</xdr:row>
      <xdr:rowOff>0</xdr:rowOff>
    </xdr:from>
    <xdr:ext cx="114300" cy="285750"/>
    <xdr:sp macro="" textlink="">
      <xdr:nvSpPr>
        <xdr:cNvPr id="385" name="Text Box 12">
          <a:extLst>
            <a:ext uri="{FF2B5EF4-FFF2-40B4-BE49-F238E27FC236}">
              <a16:creationId xmlns:a16="http://schemas.microsoft.com/office/drawing/2014/main" id="{00000000-0008-0000-2000-000081010000}"/>
            </a:ext>
          </a:extLst>
        </xdr:cNvPr>
        <xdr:cNvSpPr txBox="1">
          <a:spLocks noChangeArrowheads="1"/>
        </xdr:cNvSpPr>
      </xdr:nvSpPr>
      <xdr:spPr bwMode="auto">
        <a:xfrm>
          <a:off x="249936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86" name="Text Box 11">
          <a:extLst>
            <a:ext uri="{FF2B5EF4-FFF2-40B4-BE49-F238E27FC236}">
              <a16:creationId xmlns:a16="http://schemas.microsoft.com/office/drawing/2014/main" id="{00000000-0008-0000-2000-000082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87" name="Text Box 12">
          <a:extLst>
            <a:ext uri="{FF2B5EF4-FFF2-40B4-BE49-F238E27FC236}">
              <a16:creationId xmlns:a16="http://schemas.microsoft.com/office/drawing/2014/main" id="{00000000-0008-0000-2000-000083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88" name="Text Box 11">
          <a:extLst>
            <a:ext uri="{FF2B5EF4-FFF2-40B4-BE49-F238E27FC236}">
              <a16:creationId xmlns:a16="http://schemas.microsoft.com/office/drawing/2014/main" id="{00000000-0008-0000-2000-000084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89" name="Text Box 12">
          <a:extLst>
            <a:ext uri="{FF2B5EF4-FFF2-40B4-BE49-F238E27FC236}">
              <a16:creationId xmlns:a16="http://schemas.microsoft.com/office/drawing/2014/main" id="{00000000-0008-0000-2000-000085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67</xdr:row>
      <xdr:rowOff>0</xdr:rowOff>
    </xdr:from>
    <xdr:ext cx="114300" cy="285750"/>
    <xdr:sp macro="" textlink="">
      <xdr:nvSpPr>
        <xdr:cNvPr id="390" name="Text Box 13">
          <a:extLst>
            <a:ext uri="{FF2B5EF4-FFF2-40B4-BE49-F238E27FC236}">
              <a16:creationId xmlns:a16="http://schemas.microsoft.com/office/drawing/2014/main" id="{00000000-0008-0000-2000-000086010000}"/>
            </a:ext>
          </a:extLst>
        </xdr:cNvPr>
        <xdr:cNvSpPr txBox="1">
          <a:spLocks noChangeArrowheads="1"/>
        </xdr:cNvSpPr>
      </xdr:nvSpPr>
      <xdr:spPr bwMode="auto">
        <a:xfrm>
          <a:off x="249936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67</xdr:row>
      <xdr:rowOff>0</xdr:rowOff>
    </xdr:from>
    <xdr:ext cx="114300" cy="285750"/>
    <xdr:sp macro="" textlink="">
      <xdr:nvSpPr>
        <xdr:cNvPr id="391" name="Text Box 14">
          <a:extLst>
            <a:ext uri="{FF2B5EF4-FFF2-40B4-BE49-F238E27FC236}">
              <a16:creationId xmlns:a16="http://schemas.microsoft.com/office/drawing/2014/main" id="{00000000-0008-0000-2000-000087010000}"/>
            </a:ext>
          </a:extLst>
        </xdr:cNvPr>
        <xdr:cNvSpPr txBox="1">
          <a:spLocks noChangeArrowheads="1"/>
        </xdr:cNvSpPr>
      </xdr:nvSpPr>
      <xdr:spPr bwMode="auto">
        <a:xfrm>
          <a:off x="249936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65</xdr:row>
      <xdr:rowOff>0</xdr:rowOff>
    </xdr:from>
    <xdr:ext cx="114300" cy="285750"/>
    <xdr:sp macro="" textlink="">
      <xdr:nvSpPr>
        <xdr:cNvPr id="392" name="Text Box 11">
          <a:extLst>
            <a:ext uri="{FF2B5EF4-FFF2-40B4-BE49-F238E27FC236}">
              <a16:creationId xmlns:a16="http://schemas.microsoft.com/office/drawing/2014/main" id="{00000000-0008-0000-2000-000088010000}"/>
            </a:ext>
          </a:extLst>
        </xdr:cNvPr>
        <xdr:cNvSpPr txBox="1">
          <a:spLocks noChangeArrowheads="1"/>
        </xdr:cNvSpPr>
      </xdr:nvSpPr>
      <xdr:spPr bwMode="auto">
        <a:xfrm>
          <a:off x="249936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264583</xdr:colOff>
      <xdr:row>64</xdr:row>
      <xdr:rowOff>158750</xdr:rowOff>
    </xdr:from>
    <xdr:ext cx="114300" cy="285750"/>
    <xdr:sp macro="" textlink="">
      <xdr:nvSpPr>
        <xdr:cNvPr id="393" name="Text Box 12">
          <a:extLst>
            <a:ext uri="{FF2B5EF4-FFF2-40B4-BE49-F238E27FC236}">
              <a16:creationId xmlns:a16="http://schemas.microsoft.com/office/drawing/2014/main" id="{00000000-0008-0000-2000-000089010000}"/>
            </a:ext>
          </a:extLst>
        </xdr:cNvPr>
        <xdr:cNvSpPr txBox="1">
          <a:spLocks noChangeArrowheads="1"/>
        </xdr:cNvSpPr>
      </xdr:nvSpPr>
      <xdr:spPr bwMode="auto">
        <a:xfrm>
          <a:off x="3388783" y="1168019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94" name="Text Box 11">
          <a:extLst>
            <a:ext uri="{FF2B5EF4-FFF2-40B4-BE49-F238E27FC236}">
              <a16:creationId xmlns:a16="http://schemas.microsoft.com/office/drawing/2014/main" id="{00000000-0008-0000-2000-00008A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95" name="Text Box 12">
          <a:extLst>
            <a:ext uri="{FF2B5EF4-FFF2-40B4-BE49-F238E27FC236}">
              <a16:creationId xmlns:a16="http://schemas.microsoft.com/office/drawing/2014/main" id="{00000000-0008-0000-2000-00008B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96" name="Text Box 11">
          <a:extLst>
            <a:ext uri="{FF2B5EF4-FFF2-40B4-BE49-F238E27FC236}">
              <a16:creationId xmlns:a16="http://schemas.microsoft.com/office/drawing/2014/main" id="{00000000-0008-0000-2000-00008C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114300" cy="285750"/>
    <xdr:sp macro="" textlink="">
      <xdr:nvSpPr>
        <xdr:cNvPr id="397" name="Text Box 12">
          <a:extLst>
            <a:ext uri="{FF2B5EF4-FFF2-40B4-BE49-F238E27FC236}">
              <a16:creationId xmlns:a16="http://schemas.microsoft.com/office/drawing/2014/main" id="{00000000-0008-0000-2000-00008D010000}"/>
            </a:ext>
          </a:extLst>
        </xdr:cNvPr>
        <xdr:cNvSpPr txBox="1">
          <a:spLocks noChangeArrowheads="1"/>
        </xdr:cNvSpPr>
      </xdr:nvSpPr>
      <xdr:spPr bwMode="auto">
        <a:xfrm>
          <a:off x="249936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67</xdr:row>
      <xdr:rowOff>0</xdr:rowOff>
    </xdr:from>
    <xdr:ext cx="114300" cy="285750"/>
    <xdr:sp macro="" textlink="">
      <xdr:nvSpPr>
        <xdr:cNvPr id="398" name="Text Box 13">
          <a:extLst>
            <a:ext uri="{FF2B5EF4-FFF2-40B4-BE49-F238E27FC236}">
              <a16:creationId xmlns:a16="http://schemas.microsoft.com/office/drawing/2014/main" id="{00000000-0008-0000-2000-00008E010000}"/>
            </a:ext>
          </a:extLst>
        </xdr:cNvPr>
        <xdr:cNvSpPr txBox="1">
          <a:spLocks noChangeArrowheads="1"/>
        </xdr:cNvSpPr>
      </xdr:nvSpPr>
      <xdr:spPr bwMode="auto">
        <a:xfrm>
          <a:off x="249936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399" name="Text Box 11">
          <a:extLst>
            <a:ext uri="{FF2B5EF4-FFF2-40B4-BE49-F238E27FC236}">
              <a16:creationId xmlns:a16="http://schemas.microsoft.com/office/drawing/2014/main" id="{00000000-0008-0000-2000-00008F01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400" name="Text Box 12">
          <a:extLst>
            <a:ext uri="{FF2B5EF4-FFF2-40B4-BE49-F238E27FC236}">
              <a16:creationId xmlns:a16="http://schemas.microsoft.com/office/drawing/2014/main" id="{00000000-0008-0000-2000-00009001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01" name="Text Box 11">
          <a:extLst>
            <a:ext uri="{FF2B5EF4-FFF2-40B4-BE49-F238E27FC236}">
              <a16:creationId xmlns:a16="http://schemas.microsoft.com/office/drawing/2014/main" id="{00000000-0008-0000-2000-000091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02" name="Text Box 12">
          <a:extLst>
            <a:ext uri="{FF2B5EF4-FFF2-40B4-BE49-F238E27FC236}">
              <a16:creationId xmlns:a16="http://schemas.microsoft.com/office/drawing/2014/main" id="{00000000-0008-0000-2000-000092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03" name="Text Box 11">
          <a:extLst>
            <a:ext uri="{FF2B5EF4-FFF2-40B4-BE49-F238E27FC236}">
              <a16:creationId xmlns:a16="http://schemas.microsoft.com/office/drawing/2014/main" id="{00000000-0008-0000-2000-000093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04" name="Text Box 12">
          <a:extLst>
            <a:ext uri="{FF2B5EF4-FFF2-40B4-BE49-F238E27FC236}">
              <a16:creationId xmlns:a16="http://schemas.microsoft.com/office/drawing/2014/main" id="{00000000-0008-0000-2000-000094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405" name="Text Box 13">
          <a:extLst>
            <a:ext uri="{FF2B5EF4-FFF2-40B4-BE49-F238E27FC236}">
              <a16:creationId xmlns:a16="http://schemas.microsoft.com/office/drawing/2014/main" id="{00000000-0008-0000-2000-00009501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406" name="Text Box 14">
          <a:extLst>
            <a:ext uri="{FF2B5EF4-FFF2-40B4-BE49-F238E27FC236}">
              <a16:creationId xmlns:a16="http://schemas.microsoft.com/office/drawing/2014/main" id="{00000000-0008-0000-2000-00009601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407" name="Text Box 11">
          <a:extLst>
            <a:ext uri="{FF2B5EF4-FFF2-40B4-BE49-F238E27FC236}">
              <a16:creationId xmlns:a16="http://schemas.microsoft.com/office/drawing/2014/main" id="{00000000-0008-0000-2000-00009701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408" name="Text Box 12">
          <a:extLst>
            <a:ext uri="{FF2B5EF4-FFF2-40B4-BE49-F238E27FC236}">
              <a16:creationId xmlns:a16="http://schemas.microsoft.com/office/drawing/2014/main" id="{00000000-0008-0000-2000-00009801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09" name="Text Box 11">
          <a:extLst>
            <a:ext uri="{FF2B5EF4-FFF2-40B4-BE49-F238E27FC236}">
              <a16:creationId xmlns:a16="http://schemas.microsoft.com/office/drawing/2014/main" id="{00000000-0008-0000-2000-000099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10" name="Text Box 12">
          <a:extLst>
            <a:ext uri="{FF2B5EF4-FFF2-40B4-BE49-F238E27FC236}">
              <a16:creationId xmlns:a16="http://schemas.microsoft.com/office/drawing/2014/main" id="{00000000-0008-0000-2000-00009A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11" name="Text Box 11">
          <a:extLst>
            <a:ext uri="{FF2B5EF4-FFF2-40B4-BE49-F238E27FC236}">
              <a16:creationId xmlns:a16="http://schemas.microsoft.com/office/drawing/2014/main" id="{00000000-0008-0000-2000-00009B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412" name="Text Box 12">
          <a:extLst>
            <a:ext uri="{FF2B5EF4-FFF2-40B4-BE49-F238E27FC236}">
              <a16:creationId xmlns:a16="http://schemas.microsoft.com/office/drawing/2014/main" id="{00000000-0008-0000-2000-00009C01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413" name="Text Box 13">
          <a:extLst>
            <a:ext uri="{FF2B5EF4-FFF2-40B4-BE49-F238E27FC236}">
              <a16:creationId xmlns:a16="http://schemas.microsoft.com/office/drawing/2014/main" id="{00000000-0008-0000-2000-00009D01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14" name="Text Box 11">
          <a:extLst>
            <a:ext uri="{FF2B5EF4-FFF2-40B4-BE49-F238E27FC236}">
              <a16:creationId xmlns:a16="http://schemas.microsoft.com/office/drawing/2014/main" id="{00000000-0008-0000-2000-00009E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15" name="Text Box 12">
          <a:extLst>
            <a:ext uri="{FF2B5EF4-FFF2-40B4-BE49-F238E27FC236}">
              <a16:creationId xmlns:a16="http://schemas.microsoft.com/office/drawing/2014/main" id="{00000000-0008-0000-2000-00009F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16" name="Text Box 11">
          <a:extLst>
            <a:ext uri="{FF2B5EF4-FFF2-40B4-BE49-F238E27FC236}">
              <a16:creationId xmlns:a16="http://schemas.microsoft.com/office/drawing/2014/main" id="{00000000-0008-0000-2000-0000A0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17" name="Text Box 12">
          <a:extLst>
            <a:ext uri="{FF2B5EF4-FFF2-40B4-BE49-F238E27FC236}">
              <a16:creationId xmlns:a16="http://schemas.microsoft.com/office/drawing/2014/main" id="{00000000-0008-0000-2000-0000A1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18" name="Text Box 11">
          <a:extLst>
            <a:ext uri="{FF2B5EF4-FFF2-40B4-BE49-F238E27FC236}">
              <a16:creationId xmlns:a16="http://schemas.microsoft.com/office/drawing/2014/main" id="{00000000-0008-0000-2000-0000A2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19" name="Text Box 12">
          <a:extLst>
            <a:ext uri="{FF2B5EF4-FFF2-40B4-BE49-F238E27FC236}">
              <a16:creationId xmlns:a16="http://schemas.microsoft.com/office/drawing/2014/main" id="{00000000-0008-0000-2000-0000A3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20" name="Text Box 13">
          <a:extLst>
            <a:ext uri="{FF2B5EF4-FFF2-40B4-BE49-F238E27FC236}">
              <a16:creationId xmlns:a16="http://schemas.microsoft.com/office/drawing/2014/main" id="{00000000-0008-0000-2000-0000A4010000}"/>
            </a:ext>
          </a:extLst>
        </xdr:cNvPr>
        <xdr:cNvSpPr txBox="1">
          <a:spLocks noChangeArrowheads="1"/>
        </xdr:cNvSpPr>
      </xdr:nvSpPr>
      <xdr:spPr bwMode="auto">
        <a:xfrm>
          <a:off x="37490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21" name="Text Box 14">
          <a:extLst>
            <a:ext uri="{FF2B5EF4-FFF2-40B4-BE49-F238E27FC236}">
              <a16:creationId xmlns:a16="http://schemas.microsoft.com/office/drawing/2014/main" id="{00000000-0008-0000-2000-0000A5010000}"/>
            </a:ext>
          </a:extLst>
        </xdr:cNvPr>
        <xdr:cNvSpPr txBox="1">
          <a:spLocks noChangeArrowheads="1"/>
        </xdr:cNvSpPr>
      </xdr:nvSpPr>
      <xdr:spPr bwMode="auto">
        <a:xfrm>
          <a:off x="37490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22" name="Text Box 11">
          <a:extLst>
            <a:ext uri="{FF2B5EF4-FFF2-40B4-BE49-F238E27FC236}">
              <a16:creationId xmlns:a16="http://schemas.microsoft.com/office/drawing/2014/main" id="{00000000-0008-0000-2000-0000A6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23" name="Text Box 12">
          <a:extLst>
            <a:ext uri="{FF2B5EF4-FFF2-40B4-BE49-F238E27FC236}">
              <a16:creationId xmlns:a16="http://schemas.microsoft.com/office/drawing/2014/main" id="{00000000-0008-0000-2000-0000A7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24" name="Text Box 11">
          <a:extLst>
            <a:ext uri="{FF2B5EF4-FFF2-40B4-BE49-F238E27FC236}">
              <a16:creationId xmlns:a16="http://schemas.microsoft.com/office/drawing/2014/main" id="{00000000-0008-0000-2000-0000A8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25" name="Text Box 12">
          <a:extLst>
            <a:ext uri="{FF2B5EF4-FFF2-40B4-BE49-F238E27FC236}">
              <a16:creationId xmlns:a16="http://schemas.microsoft.com/office/drawing/2014/main" id="{00000000-0008-0000-2000-0000A9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26" name="Text Box 11">
          <a:extLst>
            <a:ext uri="{FF2B5EF4-FFF2-40B4-BE49-F238E27FC236}">
              <a16:creationId xmlns:a16="http://schemas.microsoft.com/office/drawing/2014/main" id="{00000000-0008-0000-2000-0000AA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27" name="Text Box 12">
          <a:extLst>
            <a:ext uri="{FF2B5EF4-FFF2-40B4-BE49-F238E27FC236}">
              <a16:creationId xmlns:a16="http://schemas.microsoft.com/office/drawing/2014/main" id="{00000000-0008-0000-2000-0000AB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104775</xdr:rowOff>
    </xdr:from>
    <xdr:ext cx="114300" cy="285750"/>
    <xdr:sp macro="" textlink="">
      <xdr:nvSpPr>
        <xdr:cNvPr id="428" name="Text Box 8">
          <a:extLst>
            <a:ext uri="{FF2B5EF4-FFF2-40B4-BE49-F238E27FC236}">
              <a16:creationId xmlns:a16="http://schemas.microsoft.com/office/drawing/2014/main" id="{00000000-0008-0000-2000-0000AC010000}"/>
            </a:ext>
          </a:extLst>
        </xdr:cNvPr>
        <xdr:cNvSpPr txBox="1">
          <a:spLocks noChangeArrowheads="1"/>
        </xdr:cNvSpPr>
      </xdr:nvSpPr>
      <xdr:spPr bwMode="auto">
        <a:xfrm>
          <a:off x="3749040" y="1199197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29" name="Text Box 13">
          <a:extLst>
            <a:ext uri="{FF2B5EF4-FFF2-40B4-BE49-F238E27FC236}">
              <a16:creationId xmlns:a16="http://schemas.microsoft.com/office/drawing/2014/main" id="{00000000-0008-0000-2000-0000AD010000}"/>
            </a:ext>
          </a:extLst>
        </xdr:cNvPr>
        <xdr:cNvSpPr txBox="1">
          <a:spLocks noChangeArrowheads="1"/>
        </xdr:cNvSpPr>
      </xdr:nvSpPr>
      <xdr:spPr bwMode="auto">
        <a:xfrm>
          <a:off x="37490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30" name="Text Box 11">
          <a:extLst>
            <a:ext uri="{FF2B5EF4-FFF2-40B4-BE49-F238E27FC236}">
              <a16:creationId xmlns:a16="http://schemas.microsoft.com/office/drawing/2014/main" id="{00000000-0008-0000-2000-0000AE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31" name="Text Box 12">
          <a:extLst>
            <a:ext uri="{FF2B5EF4-FFF2-40B4-BE49-F238E27FC236}">
              <a16:creationId xmlns:a16="http://schemas.microsoft.com/office/drawing/2014/main" id="{00000000-0008-0000-2000-0000AF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32" name="Text Box 11">
          <a:extLst>
            <a:ext uri="{FF2B5EF4-FFF2-40B4-BE49-F238E27FC236}">
              <a16:creationId xmlns:a16="http://schemas.microsoft.com/office/drawing/2014/main" id="{00000000-0008-0000-2000-0000B0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33" name="Text Box 12">
          <a:extLst>
            <a:ext uri="{FF2B5EF4-FFF2-40B4-BE49-F238E27FC236}">
              <a16:creationId xmlns:a16="http://schemas.microsoft.com/office/drawing/2014/main" id="{00000000-0008-0000-2000-0000B1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34" name="Text Box 11">
          <a:extLst>
            <a:ext uri="{FF2B5EF4-FFF2-40B4-BE49-F238E27FC236}">
              <a16:creationId xmlns:a16="http://schemas.microsoft.com/office/drawing/2014/main" id="{00000000-0008-0000-2000-0000B2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35" name="Text Box 12">
          <a:extLst>
            <a:ext uri="{FF2B5EF4-FFF2-40B4-BE49-F238E27FC236}">
              <a16:creationId xmlns:a16="http://schemas.microsoft.com/office/drawing/2014/main" id="{00000000-0008-0000-2000-0000B3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36" name="Text Box 13">
          <a:extLst>
            <a:ext uri="{FF2B5EF4-FFF2-40B4-BE49-F238E27FC236}">
              <a16:creationId xmlns:a16="http://schemas.microsoft.com/office/drawing/2014/main" id="{00000000-0008-0000-2000-0000B4010000}"/>
            </a:ext>
          </a:extLst>
        </xdr:cNvPr>
        <xdr:cNvSpPr txBox="1">
          <a:spLocks noChangeArrowheads="1"/>
        </xdr:cNvSpPr>
      </xdr:nvSpPr>
      <xdr:spPr bwMode="auto">
        <a:xfrm>
          <a:off x="37490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37" name="Text Box 14">
          <a:extLst>
            <a:ext uri="{FF2B5EF4-FFF2-40B4-BE49-F238E27FC236}">
              <a16:creationId xmlns:a16="http://schemas.microsoft.com/office/drawing/2014/main" id="{00000000-0008-0000-2000-0000B5010000}"/>
            </a:ext>
          </a:extLst>
        </xdr:cNvPr>
        <xdr:cNvSpPr txBox="1">
          <a:spLocks noChangeArrowheads="1"/>
        </xdr:cNvSpPr>
      </xdr:nvSpPr>
      <xdr:spPr bwMode="auto">
        <a:xfrm>
          <a:off x="37490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38" name="Text Box 11">
          <a:extLst>
            <a:ext uri="{FF2B5EF4-FFF2-40B4-BE49-F238E27FC236}">
              <a16:creationId xmlns:a16="http://schemas.microsoft.com/office/drawing/2014/main" id="{00000000-0008-0000-2000-0000B6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65</xdr:row>
      <xdr:rowOff>0</xdr:rowOff>
    </xdr:from>
    <xdr:ext cx="114300" cy="285750"/>
    <xdr:sp macro="" textlink="">
      <xdr:nvSpPr>
        <xdr:cNvPr id="439" name="Text Box 12">
          <a:extLst>
            <a:ext uri="{FF2B5EF4-FFF2-40B4-BE49-F238E27FC236}">
              <a16:creationId xmlns:a16="http://schemas.microsoft.com/office/drawing/2014/main" id="{00000000-0008-0000-2000-0000B7010000}"/>
            </a:ext>
          </a:extLst>
        </xdr:cNvPr>
        <xdr:cNvSpPr txBox="1">
          <a:spLocks noChangeArrowheads="1"/>
        </xdr:cNvSpPr>
      </xdr:nvSpPr>
      <xdr:spPr bwMode="auto">
        <a:xfrm>
          <a:off x="37490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en-GB"/>
        </a:p>
      </xdr:txBody>
    </xdr:sp>
    <xdr:clientData/>
  </xdr:oneCellAnchor>
  <xdr:oneCellAnchor>
    <xdr:from>
      <xdr:col>6</xdr:col>
      <xdr:colOff>0</xdr:colOff>
      <xdr:row>66</xdr:row>
      <xdr:rowOff>0</xdr:rowOff>
    </xdr:from>
    <xdr:ext cx="114300" cy="285750"/>
    <xdr:sp macro="" textlink="">
      <xdr:nvSpPr>
        <xdr:cNvPr id="440" name="Text Box 11">
          <a:extLst>
            <a:ext uri="{FF2B5EF4-FFF2-40B4-BE49-F238E27FC236}">
              <a16:creationId xmlns:a16="http://schemas.microsoft.com/office/drawing/2014/main" id="{00000000-0008-0000-2000-0000B8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41" name="Text Box 12">
          <a:extLst>
            <a:ext uri="{FF2B5EF4-FFF2-40B4-BE49-F238E27FC236}">
              <a16:creationId xmlns:a16="http://schemas.microsoft.com/office/drawing/2014/main" id="{00000000-0008-0000-2000-0000B9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66</xdr:row>
      <xdr:rowOff>0</xdr:rowOff>
    </xdr:from>
    <xdr:ext cx="114300" cy="285750"/>
    <xdr:sp macro="" textlink="">
      <xdr:nvSpPr>
        <xdr:cNvPr id="442" name="Text Box 11">
          <a:extLst>
            <a:ext uri="{FF2B5EF4-FFF2-40B4-BE49-F238E27FC236}">
              <a16:creationId xmlns:a16="http://schemas.microsoft.com/office/drawing/2014/main" id="{00000000-0008-0000-2000-0000BA010000}"/>
            </a:ext>
          </a:extLst>
        </xdr:cNvPr>
        <xdr:cNvSpPr txBox="1">
          <a:spLocks noChangeArrowheads="1"/>
        </xdr:cNvSpPr>
      </xdr:nvSpPr>
      <xdr:spPr bwMode="auto">
        <a:xfrm>
          <a:off x="37490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709084</xdr:colOff>
      <xdr:row>66</xdr:row>
      <xdr:rowOff>21166</xdr:rowOff>
    </xdr:from>
    <xdr:ext cx="114300" cy="285750"/>
    <xdr:sp macro="" textlink="">
      <xdr:nvSpPr>
        <xdr:cNvPr id="443" name="Text Box 12">
          <a:extLst>
            <a:ext uri="{FF2B5EF4-FFF2-40B4-BE49-F238E27FC236}">
              <a16:creationId xmlns:a16="http://schemas.microsoft.com/office/drawing/2014/main" id="{00000000-0008-0000-2000-0000BB010000}"/>
            </a:ext>
          </a:extLst>
        </xdr:cNvPr>
        <xdr:cNvSpPr txBox="1">
          <a:spLocks noChangeArrowheads="1"/>
        </xdr:cNvSpPr>
      </xdr:nvSpPr>
      <xdr:spPr bwMode="auto">
        <a:xfrm>
          <a:off x="3749464" y="11908366"/>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44" name="Text Box 13">
          <a:extLst>
            <a:ext uri="{FF2B5EF4-FFF2-40B4-BE49-F238E27FC236}">
              <a16:creationId xmlns:a16="http://schemas.microsoft.com/office/drawing/2014/main" id="{00000000-0008-0000-2000-0000BC010000}"/>
            </a:ext>
          </a:extLst>
        </xdr:cNvPr>
        <xdr:cNvSpPr txBox="1">
          <a:spLocks noChangeArrowheads="1"/>
        </xdr:cNvSpPr>
      </xdr:nvSpPr>
      <xdr:spPr bwMode="auto">
        <a:xfrm>
          <a:off x="37490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xdr:row>
      <xdr:rowOff>0</xdr:rowOff>
    </xdr:from>
    <xdr:ext cx="114300" cy="285750"/>
    <xdr:sp macro="" textlink="">
      <xdr:nvSpPr>
        <xdr:cNvPr id="445" name="Text Box 11">
          <a:extLst>
            <a:ext uri="{FF2B5EF4-FFF2-40B4-BE49-F238E27FC236}">
              <a16:creationId xmlns:a16="http://schemas.microsoft.com/office/drawing/2014/main" id="{00000000-0008-0000-2000-0000BD010000}"/>
            </a:ext>
          </a:extLst>
        </xdr:cNvPr>
        <xdr:cNvSpPr txBox="1">
          <a:spLocks noChangeArrowheads="1"/>
        </xdr:cNvSpPr>
      </xdr:nvSpPr>
      <xdr:spPr bwMode="auto">
        <a:xfrm>
          <a:off x="43738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xdr:row>
      <xdr:rowOff>0</xdr:rowOff>
    </xdr:from>
    <xdr:ext cx="114300" cy="285750"/>
    <xdr:sp macro="" textlink="">
      <xdr:nvSpPr>
        <xdr:cNvPr id="446" name="Text Box 12">
          <a:extLst>
            <a:ext uri="{FF2B5EF4-FFF2-40B4-BE49-F238E27FC236}">
              <a16:creationId xmlns:a16="http://schemas.microsoft.com/office/drawing/2014/main" id="{00000000-0008-0000-2000-0000BE010000}"/>
            </a:ext>
          </a:extLst>
        </xdr:cNvPr>
        <xdr:cNvSpPr txBox="1">
          <a:spLocks noChangeArrowheads="1"/>
        </xdr:cNvSpPr>
      </xdr:nvSpPr>
      <xdr:spPr bwMode="auto">
        <a:xfrm>
          <a:off x="43738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47" name="Text Box 11">
          <a:extLst>
            <a:ext uri="{FF2B5EF4-FFF2-40B4-BE49-F238E27FC236}">
              <a16:creationId xmlns:a16="http://schemas.microsoft.com/office/drawing/2014/main" id="{00000000-0008-0000-2000-0000BF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48" name="Text Box 12">
          <a:extLst>
            <a:ext uri="{FF2B5EF4-FFF2-40B4-BE49-F238E27FC236}">
              <a16:creationId xmlns:a16="http://schemas.microsoft.com/office/drawing/2014/main" id="{00000000-0008-0000-2000-0000C0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49" name="Text Box 11">
          <a:extLst>
            <a:ext uri="{FF2B5EF4-FFF2-40B4-BE49-F238E27FC236}">
              <a16:creationId xmlns:a16="http://schemas.microsoft.com/office/drawing/2014/main" id="{00000000-0008-0000-2000-0000C1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50" name="Text Box 12">
          <a:extLst>
            <a:ext uri="{FF2B5EF4-FFF2-40B4-BE49-F238E27FC236}">
              <a16:creationId xmlns:a16="http://schemas.microsoft.com/office/drawing/2014/main" id="{00000000-0008-0000-2000-0000C2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67</xdr:row>
      <xdr:rowOff>0</xdr:rowOff>
    </xdr:from>
    <xdr:ext cx="114300" cy="285750"/>
    <xdr:sp macro="" textlink="">
      <xdr:nvSpPr>
        <xdr:cNvPr id="451" name="Text Box 13">
          <a:extLst>
            <a:ext uri="{FF2B5EF4-FFF2-40B4-BE49-F238E27FC236}">
              <a16:creationId xmlns:a16="http://schemas.microsoft.com/office/drawing/2014/main" id="{00000000-0008-0000-2000-0000C3010000}"/>
            </a:ext>
          </a:extLst>
        </xdr:cNvPr>
        <xdr:cNvSpPr txBox="1">
          <a:spLocks noChangeArrowheads="1"/>
        </xdr:cNvSpPr>
      </xdr:nvSpPr>
      <xdr:spPr bwMode="auto">
        <a:xfrm>
          <a:off x="437388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67</xdr:row>
      <xdr:rowOff>0</xdr:rowOff>
    </xdr:from>
    <xdr:ext cx="114300" cy="285750"/>
    <xdr:sp macro="" textlink="">
      <xdr:nvSpPr>
        <xdr:cNvPr id="452" name="Text Box 14">
          <a:extLst>
            <a:ext uri="{FF2B5EF4-FFF2-40B4-BE49-F238E27FC236}">
              <a16:creationId xmlns:a16="http://schemas.microsoft.com/office/drawing/2014/main" id="{00000000-0008-0000-2000-0000C4010000}"/>
            </a:ext>
          </a:extLst>
        </xdr:cNvPr>
        <xdr:cNvSpPr txBox="1">
          <a:spLocks noChangeArrowheads="1"/>
        </xdr:cNvSpPr>
      </xdr:nvSpPr>
      <xdr:spPr bwMode="auto">
        <a:xfrm>
          <a:off x="437388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xdr:row>
      <xdr:rowOff>0</xdr:rowOff>
    </xdr:from>
    <xdr:ext cx="114300" cy="285750"/>
    <xdr:sp macro="" textlink="">
      <xdr:nvSpPr>
        <xdr:cNvPr id="453" name="Text Box 11">
          <a:extLst>
            <a:ext uri="{FF2B5EF4-FFF2-40B4-BE49-F238E27FC236}">
              <a16:creationId xmlns:a16="http://schemas.microsoft.com/office/drawing/2014/main" id="{00000000-0008-0000-2000-0000C5010000}"/>
            </a:ext>
          </a:extLst>
        </xdr:cNvPr>
        <xdr:cNvSpPr txBox="1">
          <a:spLocks noChangeArrowheads="1"/>
        </xdr:cNvSpPr>
      </xdr:nvSpPr>
      <xdr:spPr bwMode="auto">
        <a:xfrm>
          <a:off x="43738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65</xdr:row>
      <xdr:rowOff>0</xdr:rowOff>
    </xdr:from>
    <xdr:ext cx="114300" cy="285750"/>
    <xdr:sp macro="" textlink="">
      <xdr:nvSpPr>
        <xdr:cNvPr id="454" name="Text Box 12">
          <a:extLst>
            <a:ext uri="{FF2B5EF4-FFF2-40B4-BE49-F238E27FC236}">
              <a16:creationId xmlns:a16="http://schemas.microsoft.com/office/drawing/2014/main" id="{00000000-0008-0000-2000-0000C6010000}"/>
            </a:ext>
          </a:extLst>
        </xdr:cNvPr>
        <xdr:cNvSpPr txBox="1">
          <a:spLocks noChangeArrowheads="1"/>
        </xdr:cNvSpPr>
      </xdr:nvSpPr>
      <xdr:spPr bwMode="auto">
        <a:xfrm>
          <a:off x="437388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55" name="Text Box 11">
          <a:extLst>
            <a:ext uri="{FF2B5EF4-FFF2-40B4-BE49-F238E27FC236}">
              <a16:creationId xmlns:a16="http://schemas.microsoft.com/office/drawing/2014/main" id="{00000000-0008-0000-2000-0000C7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56" name="Text Box 12">
          <a:extLst>
            <a:ext uri="{FF2B5EF4-FFF2-40B4-BE49-F238E27FC236}">
              <a16:creationId xmlns:a16="http://schemas.microsoft.com/office/drawing/2014/main" id="{00000000-0008-0000-2000-0000C8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57" name="Text Box 11">
          <a:extLst>
            <a:ext uri="{FF2B5EF4-FFF2-40B4-BE49-F238E27FC236}">
              <a16:creationId xmlns:a16="http://schemas.microsoft.com/office/drawing/2014/main" id="{00000000-0008-0000-2000-0000C9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66</xdr:row>
      <xdr:rowOff>0</xdr:rowOff>
    </xdr:from>
    <xdr:ext cx="114300" cy="285750"/>
    <xdr:sp macro="" textlink="">
      <xdr:nvSpPr>
        <xdr:cNvPr id="458" name="Text Box 12">
          <a:extLst>
            <a:ext uri="{FF2B5EF4-FFF2-40B4-BE49-F238E27FC236}">
              <a16:creationId xmlns:a16="http://schemas.microsoft.com/office/drawing/2014/main" id="{00000000-0008-0000-2000-0000CA010000}"/>
            </a:ext>
          </a:extLst>
        </xdr:cNvPr>
        <xdr:cNvSpPr txBox="1">
          <a:spLocks noChangeArrowheads="1"/>
        </xdr:cNvSpPr>
      </xdr:nvSpPr>
      <xdr:spPr bwMode="auto">
        <a:xfrm>
          <a:off x="43738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492125</xdr:colOff>
      <xdr:row>67</xdr:row>
      <xdr:rowOff>115358</xdr:rowOff>
    </xdr:from>
    <xdr:ext cx="114300" cy="285750"/>
    <xdr:sp macro="" textlink="">
      <xdr:nvSpPr>
        <xdr:cNvPr id="459" name="Text Box 8">
          <a:extLst>
            <a:ext uri="{FF2B5EF4-FFF2-40B4-BE49-F238E27FC236}">
              <a16:creationId xmlns:a16="http://schemas.microsoft.com/office/drawing/2014/main" id="{00000000-0008-0000-2000-0000CB010000}"/>
            </a:ext>
          </a:extLst>
        </xdr:cNvPr>
        <xdr:cNvSpPr txBox="1">
          <a:spLocks noChangeArrowheads="1"/>
        </xdr:cNvSpPr>
      </xdr:nvSpPr>
      <xdr:spPr bwMode="auto">
        <a:xfrm>
          <a:off x="4866005" y="12185438"/>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55</xdr:row>
      <xdr:rowOff>179917</xdr:rowOff>
    </xdr:from>
    <xdr:ext cx="114300" cy="285750"/>
    <xdr:sp macro="" textlink="">
      <xdr:nvSpPr>
        <xdr:cNvPr id="460" name="Text Box 13">
          <a:extLst>
            <a:ext uri="{FF2B5EF4-FFF2-40B4-BE49-F238E27FC236}">
              <a16:creationId xmlns:a16="http://schemas.microsoft.com/office/drawing/2014/main" id="{00000000-0008-0000-2000-0000CC010000}"/>
            </a:ext>
          </a:extLst>
        </xdr:cNvPr>
        <xdr:cNvSpPr txBox="1">
          <a:spLocks noChangeArrowheads="1"/>
        </xdr:cNvSpPr>
      </xdr:nvSpPr>
      <xdr:spPr bwMode="auto">
        <a:xfrm>
          <a:off x="7498080" y="1023831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1" name="Text Box 13">
          <a:extLst>
            <a:ext uri="{FF2B5EF4-FFF2-40B4-BE49-F238E27FC236}">
              <a16:creationId xmlns:a16="http://schemas.microsoft.com/office/drawing/2014/main" id="{00000000-0008-0000-2000-0000CD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2" name="Text Box 14">
          <a:extLst>
            <a:ext uri="{FF2B5EF4-FFF2-40B4-BE49-F238E27FC236}">
              <a16:creationId xmlns:a16="http://schemas.microsoft.com/office/drawing/2014/main" id="{00000000-0008-0000-2000-0000CE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3" name="Text Box 13">
          <a:extLst>
            <a:ext uri="{FF2B5EF4-FFF2-40B4-BE49-F238E27FC236}">
              <a16:creationId xmlns:a16="http://schemas.microsoft.com/office/drawing/2014/main" id="{00000000-0008-0000-2000-0000CF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4" name="Text Box 14">
          <a:extLst>
            <a:ext uri="{FF2B5EF4-FFF2-40B4-BE49-F238E27FC236}">
              <a16:creationId xmlns:a16="http://schemas.microsoft.com/office/drawing/2014/main" id="{00000000-0008-0000-2000-0000D0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5" name="Text Box 13">
          <a:extLst>
            <a:ext uri="{FF2B5EF4-FFF2-40B4-BE49-F238E27FC236}">
              <a16:creationId xmlns:a16="http://schemas.microsoft.com/office/drawing/2014/main" id="{00000000-0008-0000-2000-0000D1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6" name="Text Box 14">
          <a:extLst>
            <a:ext uri="{FF2B5EF4-FFF2-40B4-BE49-F238E27FC236}">
              <a16:creationId xmlns:a16="http://schemas.microsoft.com/office/drawing/2014/main" id="{00000000-0008-0000-2000-0000D2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7" name="Text Box 13">
          <a:extLst>
            <a:ext uri="{FF2B5EF4-FFF2-40B4-BE49-F238E27FC236}">
              <a16:creationId xmlns:a16="http://schemas.microsoft.com/office/drawing/2014/main" id="{00000000-0008-0000-2000-0000D3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468" name="Text Box 14">
          <a:extLst>
            <a:ext uri="{FF2B5EF4-FFF2-40B4-BE49-F238E27FC236}">
              <a16:creationId xmlns:a16="http://schemas.microsoft.com/office/drawing/2014/main" id="{00000000-0008-0000-2000-0000D4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35</xdr:row>
      <xdr:rowOff>0</xdr:rowOff>
    </xdr:from>
    <xdr:ext cx="114300" cy="285750"/>
    <xdr:sp macro="" textlink="">
      <xdr:nvSpPr>
        <xdr:cNvPr id="469" name="Text Box 8">
          <a:extLst>
            <a:ext uri="{FF2B5EF4-FFF2-40B4-BE49-F238E27FC236}">
              <a16:creationId xmlns:a16="http://schemas.microsoft.com/office/drawing/2014/main" id="{00000000-0008-0000-2000-0000D5010000}"/>
            </a:ext>
          </a:extLst>
        </xdr:cNvPr>
        <xdr:cNvSpPr txBox="1">
          <a:spLocks noChangeArrowheads="1"/>
        </xdr:cNvSpPr>
      </xdr:nvSpPr>
      <xdr:spPr bwMode="auto">
        <a:xfrm>
          <a:off x="62484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35</xdr:row>
      <xdr:rowOff>0</xdr:rowOff>
    </xdr:from>
    <xdr:ext cx="114300" cy="285750"/>
    <xdr:sp macro="" textlink="">
      <xdr:nvSpPr>
        <xdr:cNvPr id="470" name="Text Box 8">
          <a:extLst>
            <a:ext uri="{FF2B5EF4-FFF2-40B4-BE49-F238E27FC236}">
              <a16:creationId xmlns:a16="http://schemas.microsoft.com/office/drawing/2014/main" id="{00000000-0008-0000-2000-0000D6010000}"/>
            </a:ext>
          </a:extLst>
        </xdr:cNvPr>
        <xdr:cNvSpPr txBox="1">
          <a:spLocks noChangeArrowheads="1"/>
        </xdr:cNvSpPr>
      </xdr:nvSpPr>
      <xdr:spPr bwMode="auto">
        <a:xfrm>
          <a:off x="62484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1" name="Text Box 8">
          <a:extLst>
            <a:ext uri="{FF2B5EF4-FFF2-40B4-BE49-F238E27FC236}">
              <a16:creationId xmlns:a16="http://schemas.microsoft.com/office/drawing/2014/main" id="{00000000-0008-0000-2000-0000D7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2" name="Text Box 8">
          <a:extLst>
            <a:ext uri="{FF2B5EF4-FFF2-40B4-BE49-F238E27FC236}">
              <a16:creationId xmlns:a16="http://schemas.microsoft.com/office/drawing/2014/main" id="{00000000-0008-0000-2000-0000D8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3" name="Text Box 1">
          <a:extLst>
            <a:ext uri="{FF2B5EF4-FFF2-40B4-BE49-F238E27FC236}">
              <a16:creationId xmlns:a16="http://schemas.microsoft.com/office/drawing/2014/main" id="{00000000-0008-0000-2000-0000D9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4" name="Text Box 2">
          <a:extLst>
            <a:ext uri="{FF2B5EF4-FFF2-40B4-BE49-F238E27FC236}">
              <a16:creationId xmlns:a16="http://schemas.microsoft.com/office/drawing/2014/main" id="{00000000-0008-0000-2000-0000DA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5" name="Text Box 3">
          <a:extLst>
            <a:ext uri="{FF2B5EF4-FFF2-40B4-BE49-F238E27FC236}">
              <a16:creationId xmlns:a16="http://schemas.microsoft.com/office/drawing/2014/main" id="{00000000-0008-0000-2000-0000DB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6" name="Text Box 4">
          <a:extLst>
            <a:ext uri="{FF2B5EF4-FFF2-40B4-BE49-F238E27FC236}">
              <a16:creationId xmlns:a16="http://schemas.microsoft.com/office/drawing/2014/main" id="{00000000-0008-0000-2000-0000DC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7" name="Text Box 5">
          <a:extLst>
            <a:ext uri="{FF2B5EF4-FFF2-40B4-BE49-F238E27FC236}">
              <a16:creationId xmlns:a16="http://schemas.microsoft.com/office/drawing/2014/main" id="{00000000-0008-0000-2000-0000DD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8" name="Text Box 6">
          <a:extLst>
            <a:ext uri="{FF2B5EF4-FFF2-40B4-BE49-F238E27FC236}">
              <a16:creationId xmlns:a16="http://schemas.microsoft.com/office/drawing/2014/main" id="{00000000-0008-0000-2000-0000DE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79" name="Text Box 8">
          <a:extLst>
            <a:ext uri="{FF2B5EF4-FFF2-40B4-BE49-F238E27FC236}">
              <a16:creationId xmlns:a16="http://schemas.microsoft.com/office/drawing/2014/main" id="{00000000-0008-0000-2000-0000DF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0" name="Text Box 9">
          <a:extLst>
            <a:ext uri="{FF2B5EF4-FFF2-40B4-BE49-F238E27FC236}">
              <a16:creationId xmlns:a16="http://schemas.microsoft.com/office/drawing/2014/main" id="{00000000-0008-0000-2000-0000E0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1" name="Text Box 10">
          <a:extLst>
            <a:ext uri="{FF2B5EF4-FFF2-40B4-BE49-F238E27FC236}">
              <a16:creationId xmlns:a16="http://schemas.microsoft.com/office/drawing/2014/main" id="{00000000-0008-0000-2000-0000E1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2" name="Text Box 1">
          <a:extLst>
            <a:ext uri="{FF2B5EF4-FFF2-40B4-BE49-F238E27FC236}">
              <a16:creationId xmlns:a16="http://schemas.microsoft.com/office/drawing/2014/main" id="{00000000-0008-0000-2000-0000E2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3" name="Text Box 2">
          <a:extLst>
            <a:ext uri="{FF2B5EF4-FFF2-40B4-BE49-F238E27FC236}">
              <a16:creationId xmlns:a16="http://schemas.microsoft.com/office/drawing/2014/main" id="{00000000-0008-0000-2000-0000E3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4" name="Text Box 8">
          <a:extLst>
            <a:ext uri="{FF2B5EF4-FFF2-40B4-BE49-F238E27FC236}">
              <a16:creationId xmlns:a16="http://schemas.microsoft.com/office/drawing/2014/main" id="{00000000-0008-0000-2000-0000E4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5" name="Text Box 1">
          <a:extLst>
            <a:ext uri="{FF2B5EF4-FFF2-40B4-BE49-F238E27FC236}">
              <a16:creationId xmlns:a16="http://schemas.microsoft.com/office/drawing/2014/main" id="{00000000-0008-0000-2000-0000E5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6" name="Text Box 2">
          <a:extLst>
            <a:ext uri="{FF2B5EF4-FFF2-40B4-BE49-F238E27FC236}">
              <a16:creationId xmlns:a16="http://schemas.microsoft.com/office/drawing/2014/main" id="{00000000-0008-0000-2000-0000E6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7" name="Text Box 3">
          <a:extLst>
            <a:ext uri="{FF2B5EF4-FFF2-40B4-BE49-F238E27FC236}">
              <a16:creationId xmlns:a16="http://schemas.microsoft.com/office/drawing/2014/main" id="{00000000-0008-0000-2000-0000E7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8" name="Text Box 4">
          <a:extLst>
            <a:ext uri="{FF2B5EF4-FFF2-40B4-BE49-F238E27FC236}">
              <a16:creationId xmlns:a16="http://schemas.microsoft.com/office/drawing/2014/main" id="{00000000-0008-0000-2000-0000E8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89" name="Text Box 5">
          <a:extLst>
            <a:ext uri="{FF2B5EF4-FFF2-40B4-BE49-F238E27FC236}">
              <a16:creationId xmlns:a16="http://schemas.microsoft.com/office/drawing/2014/main" id="{00000000-0008-0000-2000-0000E9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0" name="Text Box 6">
          <a:extLst>
            <a:ext uri="{FF2B5EF4-FFF2-40B4-BE49-F238E27FC236}">
              <a16:creationId xmlns:a16="http://schemas.microsoft.com/office/drawing/2014/main" id="{00000000-0008-0000-2000-0000EA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1" name="Text Box 8">
          <a:extLst>
            <a:ext uri="{FF2B5EF4-FFF2-40B4-BE49-F238E27FC236}">
              <a16:creationId xmlns:a16="http://schemas.microsoft.com/office/drawing/2014/main" id="{00000000-0008-0000-2000-0000EB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2" name="Text Box 9">
          <a:extLst>
            <a:ext uri="{FF2B5EF4-FFF2-40B4-BE49-F238E27FC236}">
              <a16:creationId xmlns:a16="http://schemas.microsoft.com/office/drawing/2014/main" id="{00000000-0008-0000-2000-0000EC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3" name="Text Box 10">
          <a:extLst>
            <a:ext uri="{FF2B5EF4-FFF2-40B4-BE49-F238E27FC236}">
              <a16:creationId xmlns:a16="http://schemas.microsoft.com/office/drawing/2014/main" id="{00000000-0008-0000-2000-0000ED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4" name="Text Box 1">
          <a:extLst>
            <a:ext uri="{FF2B5EF4-FFF2-40B4-BE49-F238E27FC236}">
              <a16:creationId xmlns:a16="http://schemas.microsoft.com/office/drawing/2014/main" id="{00000000-0008-0000-2000-0000EE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5" name="Text Box 2">
          <a:extLst>
            <a:ext uri="{FF2B5EF4-FFF2-40B4-BE49-F238E27FC236}">
              <a16:creationId xmlns:a16="http://schemas.microsoft.com/office/drawing/2014/main" id="{00000000-0008-0000-2000-0000EF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6" name="Text Box 8">
          <a:extLst>
            <a:ext uri="{FF2B5EF4-FFF2-40B4-BE49-F238E27FC236}">
              <a16:creationId xmlns:a16="http://schemas.microsoft.com/office/drawing/2014/main" id="{00000000-0008-0000-2000-0000F0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7" name="Text Box 8">
          <a:extLst>
            <a:ext uri="{FF2B5EF4-FFF2-40B4-BE49-F238E27FC236}">
              <a16:creationId xmlns:a16="http://schemas.microsoft.com/office/drawing/2014/main" id="{00000000-0008-0000-2000-0000F1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8" name="Text Box 1">
          <a:extLst>
            <a:ext uri="{FF2B5EF4-FFF2-40B4-BE49-F238E27FC236}">
              <a16:creationId xmlns:a16="http://schemas.microsoft.com/office/drawing/2014/main" id="{00000000-0008-0000-2000-0000F2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499" name="Text Box 2">
          <a:extLst>
            <a:ext uri="{FF2B5EF4-FFF2-40B4-BE49-F238E27FC236}">
              <a16:creationId xmlns:a16="http://schemas.microsoft.com/office/drawing/2014/main" id="{00000000-0008-0000-2000-0000F3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0" name="Text Box 3">
          <a:extLst>
            <a:ext uri="{FF2B5EF4-FFF2-40B4-BE49-F238E27FC236}">
              <a16:creationId xmlns:a16="http://schemas.microsoft.com/office/drawing/2014/main" id="{00000000-0008-0000-2000-0000F4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1" name="Text Box 4">
          <a:extLst>
            <a:ext uri="{FF2B5EF4-FFF2-40B4-BE49-F238E27FC236}">
              <a16:creationId xmlns:a16="http://schemas.microsoft.com/office/drawing/2014/main" id="{00000000-0008-0000-2000-0000F5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2" name="Text Box 5">
          <a:extLst>
            <a:ext uri="{FF2B5EF4-FFF2-40B4-BE49-F238E27FC236}">
              <a16:creationId xmlns:a16="http://schemas.microsoft.com/office/drawing/2014/main" id="{00000000-0008-0000-2000-0000F6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3" name="Text Box 6">
          <a:extLst>
            <a:ext uri="{FF2B5EF4-FFF2-40B4-BE49-F238E27FC236}">
              <a16:creationId xmlns:a16="http://schemas.microsoft.com/office/drawing/2014/main" id="{00000000-0008-0000-2000-0000F7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4" name="Text Box 8">
          <a:extLst>
            <a:ext uri="{FF2B5EF4-FFF2-40B4-BE49-F238E27FC236}">
              <a16:creationId xmlns:a16="http://schemas.microsoft.com/office/drawing/2014/main" id="{00000000-0008-0000-2000-0000F8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5" name="Text Box 9">
          <a:extLst>
            <a:ext uri="{FF2B5EF4-FFF2-40B4-BE49-F238E27FC236}">
              <a16:creationId xmlns:a16="http://schemas.microsoft.com/office/drawing/2014/main" id="{00000000-0008-0000-2000-0000F9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6" name="Text Box 10">
          <a:extLst>
            <a:ext uri="{FF2B5EF4-FFF2-40B4-BE49-F238E27FC236}">
              <a16:creationId xmlns:a16="http://schemas.microsoft.com/office/drawing/2014/main" id="{00000000-0008-0000-2000-0000FA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7" name="Text Box 1">
          <a:extLst>
            <a:ext uri="{FF2B5EF4-FFF2-40B4-BE49-F238E27FC236}">
              <a16:creationId xmlns:a16="http://schemas.microsoft.com/office/drawing/2014/main" id="{00000000-0008-0000-2000-0000FB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8" name="Text Box 2">
          <a:extLst>
            <a:ext uri="{FF2B5EF4-FFF2-40B4-BE49-F238E27FC236}">
              <a16:creationId xmlns:a16="http://schemas.microsoft.com/office/drawing/2014/main" id="{00000000-0008-0000-2000-0000FC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09" name="Text Box 8">
          <a:extLst>
            <a:ext uri="{FF2B5EF4-FFF2-40B4-BE49-F238E27FC236}">
              <a16:creationId xmlns:a16="http://schemas.microsoft.com/office/drawing/2014/main" id="{00000000-0008-0000-2000-0000FD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0" name="Text Box 1">
          <a:extLst>
            <a:ext uri="{FF2B5EF4-FFF2-40B4-BE49-F238E27FC236}">
              <a16:creationId xmlns:a16="http://schemas.microsoft.com/office/drawing/2014/main" id="{00000000-0008-0000-2000-0000FE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1" name="Text Box 2">
          <a:extLst>
            <a:ext uri="{FF2B5EF4-FFF2-40B4-BE49-F238E27FC236}">
              <a16:creationId xmlns:a16="http://schemas.microsoft.com/office/drawing/2014/main" id="{00000000-0008-0000-2000-0000FF01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2" name="Text Box 3">
          <a:extLst>
            <a:ext uri="{FF2B5EF4-FFF2-40B4-BE49-F238E27FC236}">
              <a16:creationId xmlns:a16="http://schemas.microsoft.com/office/drawing/2014/main" id="{00000000-0008-0000-2000-000000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3" name="Text Box 4">
          <a:extLst>
            <a:ext uri="{FF2B5EF4-FFF2-40B4-BE49-F238E27FC236}">
              <a16:creationId xmlns:a16="http://schemas.microsoft.com/office/drawing/2014/main" id="{00000000-0008-0000-2000-000001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4" name="Text Box 5">
          <a:extLst>
            <a:ext uri="{FF2B5EF4-FFF2-40B4-BE49-F238E27FC236}">
              <a16:creationId xmlns:a16="http://schemas.microsoft.com/office/drawing/2014/main" id="{00000000-0008-0000-2000-000002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5" name="Text Box 6">
          <a:extLst>
            <a:ext uri="{FF2B5EF4-FFF2-40B4-BE49-F238E27FC236}">
              <a16:creationId xmlns:a16="http://schemas.microsoft.com/office/drawing/2014/main" id="{00000000-0008-0000-2000-000003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6" name="Text Box 8">
          <a:extLst>
            <a:ext uri="{FF2B5EF4-FFF2-40B4-BE49-F238E27FC236}">
              <a16:creationId xmlns:a16="http://schemas.microsoft.com/office/drawing/2014/main" id="{00000000-0008-0000-2000-000004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7" name="Text Box 9">
          <a:extLst>
            <a:ext uri="{FF2B5EF4-FFF2-40B4-BE49-F238E27FC236}">
              <a16:creationId xmlns:a16="http://schemas.microsoft.com/office/drawing/2014/main" id="{00000000-0008-0000-2000-000005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518" name="Text Box 10">
          <a:extLst>
            <a:ext uri="{FF2B5EF4-FFF2-40B4-BE49-F238E27FC236}">
              <a16:creationId xmlns:a16="http://schemas.microsoft.com/office/drawing/2014/main" id="{00000000-0008-0000-2000-000006020000}"/>
            </a:ext>
          </a:extLst>
        </xdr:cNvPr>
        <xdr:cNvSpPr txBox="1">
          <a:spLocks noChangeArrowheads="1"/>
        </xdr:cNvSpPr>
      </xdr:nvSpPr>
      <xdr:spPr bwMode="auto">
        <a:xfrm>
          <a:off x="62484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53</xdr:row>
      <xdr:rowOff>42333</xdr:rowOff>
    </xdr:from>
    <xdr:ext cx="114300" cy="285750"/>
    <xdr:sp macro="" textlink="">
      <xdr:nvSpPr>
        <xdr:cNvPr id="519" name="Text Box 1">
          <a:extLst>
            <a:ext uri="{FF2B5EF4-FFF2-40B4-BE49-F238E27FC236}">
              <a16:creationId xmlns:a16="http://schemas.microsoft.com/office/drawing/2014/main" id="{00000000-0008-0000-2000-000007020000}"/>
            </a:ext>
          </a:extLst>
        </xdr:cNvPr>
        <xdr:cNvSpPr txBox="1">
          <a:spLocks noChangeArrowheads="1"/>
        </xdr:cNvSpPr>
      </xdr:nvSpPr>
      <xdr:spPr bwMode="auto">
        <a:xfrm>
          <a:off x="628226" y="97349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0" name="Text Box 1">
          <a:extLst>
            <a:ext uri="{FF2B5EF4-FFF2-40B4-BE49-F238E27FC236}">
              <a16:creationId xmlns:a16="http://schemas.microsoft.com/office/drawing/2014/main" id="{00000000-0008-0000-2000-000008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1" name="Text Box 2">
          <a:extLst>
            <a:ext uri="{FF2B5EF4-FFF2-40B4-BE49-F238E27FC236}">
              <a16:creationId xmlns:a16="http://schemas.microsoft.com/office/drawing/2014/main" id="{00000000-0008-0000-2000-000009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2" name="Text Box 3">
          <a:extLst>
            <a:ext uri="{FF2B5EF4-FFF2-40B4-BE49-F238E27FC236}">
              <a16:creationId xmlns:a16="http://schemas.microsoft.com/office/drawing/2014/main" id="{00000000-0008-0000-2000-00000A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3" name="Text Box 4">
          <a:extLst>
            <a:ext uri="{FF2B5EF4-FFF2-40B4-BE49-F238E27FC236}">
              <a16:creationId xmlns:a16="http://schemas.microsoft.com/office/drawing/2014/main" id="{00000000-0008-0000-2000-00000B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4" name="Text Box 5">
          <a:extLst>
            <a:ext uri="{FF2B5EF4-FFF2-40B4-BE49-F238E27FC236}">
              <a16:creationId xmlns:a16="http://schemas.microsoft.com/office/drawing/2014/main" id="{00000000-0008-0000-2000-00000C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5" name="Text Box 6">
          <a:extLst>
            <a:ext uri="{FF2B5EF4-FFF2-40B4-BE49-F238E27FC236}">
              <a16:creationId xmlns:a16="http://schemas.microsoft.com/office/drawing/2014/main" id="{00000000-0008-0000-2000-00000D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6" name="Text Box 8">
          <a:extLst>
            <a:ext uri="{FF2B5EF4-FFF2-40B4-BE49-F238E27FC236}">
              <a16:creationId xmlns:a16="http://schemas.microsoft.com/office/drawing/2014/main" id="{00000000-0008-0000-2000-00000E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7" name="Text Box 9">
          <a:extLst>
            <a:ext uri="{FF2B5EF4-FFF2-40B4-BE49-F238E27FC236}">
              <a16:creationId xmlns:a16="http://schemas.microsoft.com/office/drawing/2014/main" id="{00000000-0008-0000-2000-00000F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8" name="Text Box 10">
          <a:extLst>
            <a:ext uri="{FF2B5EF4-FFF2-40B4-BE49-F238E27FC236}">
              <a16:creationId xmlns:a16="http://schemas.microsoft.com/office/drawing/2014/main" id="{00000000-0008-0000-2000-000010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29" name="Text Box 1">
          <a:extLst>
            <a:ext uri="{FF2B5EF4-FFF2-40B4-BE49-F238E27FC236}">
              <a16:creationId xmlns:a16="http://schemas.microsoft.com/office/drawing/2014/main" id="{00000000-0008-0000-2000-000011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0" name="Text Box 2">
          <a:extLst>
            <a:ext uri="{FF2B5EF4-FFF2-40B4-BE49-F238E27FC236}">
              <a16:creationId xmlns:a16="http://schemas.microsoft.com/office/drawing/2014/main" id="{00000000-0008-0000-2000-000012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1" name="Text Box 1">
          <a:extLst>
            <a:ext uri="{FF2B5EF4-FFF2-40B4-BE49-F238E27FC236}">
              <a16:creationId xmlns:a16="http://schemas.microsoft.com/office/drawing/2014/main" id="{00000000-0008-0000-2000-000013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2" name="Text Box 2">
          <a:extLst>
            <a:ext uri="{FF2B5EF4-FFF2-40B4-BE49-F238E27FC236}">
              <a16:creationId xmlns:a16="http://schemas.microsoft.com/office/drawing/2014/main" id="{00000000-0008-0000-2000-000014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3" name="Text Box 3">
          <a:extLst>
            <a:ext uri="{FF2B5EF4-FFF2-40B4-BE49-F238E27FC236}">
              <a16:creationId xmlns:a16="http://schemas.microsoft.com/office/drawing/2014/main" id="{00000000-0008-0000-2000-000015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4" name="Text Box 4">
          <a:extLst>
            <a:ext uri="{FF2B5EF4-FFF2-40B4-BE49-F238E27FC236}">
              <a16:creationId xmlns:a16="http://schemas.microsoft.com/office/drawing/2014/main" id="{00000000-0008-0000-2000-000016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5" name="Text Box 5">
          <a:extLst>
            <a:ext uri="{FF2B5EF4-FFF2-40B4-BE49-F238E27FC236}">
              <a16:creationId xmlns:a16="http://schemas.microsoft.com/office/drawing/2014/main" id="{00000000-0008-0000-2000-000017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6" name="Text Box 6">
          <a:extLst>
            <a:ext uri="{FF2B5EF4-FFF2-40B4-BE49-F238E27FC236}">
              <a16:creationId xmlns:a16="http://schemas.microsoft.com/office/drawing/2014/main" id="{00000000-0008-0000-2000-000018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7" name="Text Box 8">
          <a:extLst>
            <a:ext uri="{FF2B5EF4-FFF2-40B4-BE49-F238E27FC236}">
              <a16:creationId xmlns:a16="http://schemas.microsoft.com/office/drawing/2014/main" id="{00000000-0008-0000-2000-000019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8" name="Text Box 9">
          <a:extLst>
            <a:ext uri="{FF2B5EF4-FFF2-40B4-BE49-F238E27FC236}">
              <a16:creationId xmlns:a16="http://schemas.microsoft.com/office/drawing/2014/main" id="{00000000-0008-0000-2000-00001A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39" name="Text Box 10">
          <a:extLst>
            <a:ext uri="{FF2B5EF4-FFF2-40B4-BE49-F238E27FC236}">
              <a16:creationId xmlns:a16="http://schemas.microsoft.com/office/drawing/2014/main" id="{00000000-0008-0000-2000-00001B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0" name="Text Box 1">
          <a:extLst>
            <a:ext uri="{FF2B5EF4-FFF2-40B4-BE49-F238E27FC236}">
              <a16:creationId xmlns:a16="http://schemas.microsoft.com/office/drawing/2014/main" id="{00000000-0008-0000-2000-00001C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1" name="Text Box 2">
          <a:extLst>
            <a:ext uri="{FF2B5EF4-FFF2-40B4-BE49-F238E27FC236}">
              <a16:creationId xmlns:a16="http://schemas.microsoft.com/office/drawing/2014/main" id="{00000000-0008-0000-2000-00001D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2" name="Text Box 8">
          <a:extLst>
            <a:ext uri="{FF2B5EF4-FFF2-40B4-BE49-F238E27FC236}">
              <a16:creationId xmlns:a16="http://schemas.microsoft.com/office/drawing/2014/main" id="{00000000-0008-0000-2000-00001E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3" name="Text Box 8">
          <a:extLst>
            <a:ext uri="{FF2B5EF4-FFF2-40B4-BE49-F238E27FC236}">
              <a16:creationId xmlns:a16="http://schemas.microsoft.com/office/drawing/2014/main" id="{00000000-0008-0000-2000-00001F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4" name="Text Box 1">
          <a:extLst>
            <a:ext uri="{FF2B5EF4-FFF2-40B4-BE49-F238E27FC236}">
              <a16:creationId xmlns:a16="http://schemas.microsoft.com/office/drawing/2014/main" id="{00000000-0008-0000-2000-000020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5" name="Text Box 2">
          <a:extLst>
            <a:ext uri="{FF2B5EF4-FFF2-40B4-BE49-F238E27FC236}">
              <a16:creationId xmlns:a16="http://schemas.microsoft.com/office/drawing/2014/main" id="{00000000-0008-0000-2000-000021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6" name="Text Box 3">
          <a:extLst>
            <a:ext uri="{FF2B5EF4-FFF2-40B4-BE49-F238E27FC236}">
              <a16:creationId xmlns:a16="http://schemas.microsoft.com/office/drawing/2014/main" id="{00000000-0008-0000-2000-000022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7" name="Text Box 4">
          <a:extLst>
            <a:ext uri="{FF2B5EF4-FFF2-40B4-BE49-F238E27FC236}">
              <a16:creationId xmlns:a16="http://schemas.microsoft.com/office/drawing/2014/main" id="{00000000-0008-0000-2000-000023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8" name="Text Box 5">
          <a:extLst>
            <a:ext uri="{FF2B5EF4-FFF2-40B4-BE49-F238E27FC236}">
              <a16:creationId xmlns:a16="http://schemas.microsoft.com/office/drawing/2014/main" id="{00000000-0008-0000-2000-000024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49" name="Text Box 6">
          <a:extLst>
            <a:ext uri="{FF2B5EF4-FFF2-40B4-BE49-F238E27FC236}">
              <a16:creationId xmlns:a16="http://schemas.microsoft.com/office/drawing/2014/main" id="{00000000-0008-0000-2000-000025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0" name="Text Box 8">
          <a:extLst>
            <a:ext uri="{FF2B5EF4-FFF2-40B4-BE49-F238E27FC236}">
              <a16:creationId xmlns:a16="http://schemas.microsoft.com/office/drawing/2014/main" id="{00000000-0008-0000-2000-000026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1" name="Text Box 9">
          <a:extLst>
            <a:ext uri="{FF2B5EF4-FFF2-40B4-BE49-F238E27FC236}">
              <a16:creationId xmlns:a16="http://schemas.microsoft.com/office/drawing/2014/main" id="{00000000-0008-0000-2000-000027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2" name="Text Box 10">
          <a:extLst>
            <a:ext uri="{FF2B5EF4-FFF2-40B4-BE49-F238E27FC236}">
              <a16:creationId xmlns:a16="http://schemas.microsoft.com/office/drawing/2014/main" id="{00000000-0008-0000-2000-000028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3" name="Text Box 1">
          <a:extLst>
            <a:ext uri="{FF2B5EF4-FFF2-40B4-BE49-F238E27FC236}">
              <a16:creationId xmlns:a16="http://schemas.microsoft.com/office/drawing/2014/main" id="{00000000-0008-0000-2000-000029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4" name="Text Box 2">
          <a:extLst>
            <a:ext uri="{FF2B5EF4-FFF2-40B4-BE49-F238E27FC236}">
              <a16:creationId xmlns:a16="http://schemas.microsoft.com/office/drawing/2014/main" id="{00000000-0008-0000-2000-00002A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5" name="Text Box 8">
          <a:extLst>
            <a:ext uri="{FF2B5EF4-FFF2-40B4-BE49-F238E27FC236}">
              <a16:creationId xmlns:a16="http://schemas.microsoft.com/office/drawing/2014/main" id="{00000000-0008-0000-2000-00002B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6" name="Text Box 1">
          <a:extLst>
            <a:ext uri="{FF2B5EF4-FFF2-40B4-BE49-F238E27FC236}">
              <a16:creationId xmlns:a16="http://schemas.microsoft.com/office/drawing/2014/main" id="{00000000-0008-0000-2000-00002C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7" name="Text Box 2">
          <a:extLst>
            <a:ext uri="{FF2B5EF4-FFF2-40B4-BE49-F238E27FC236}">
              <a16:creationId xmlns:a16="http://schemas.microsoft.com/office/drawing/2014/main" id="{00000000-0008-0000-2000-00002D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8" name="Text Box 3">
          <a:extLst>
            <a:ext uri="{FF2B5EF4-FFF2-40B4-BE49-F238E27FC236}">
              <a16:creationId xmlns:a16="http://schemas.microsoft.com/office/drawing/2014/main" id="{00000000-0008-0000-2000-00002E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59" name="Text Box 4">
          <a:extLst>
            <a:ext uri="{FF2B5EF4-FFF2-40B4-BE49-F238E27FC236}">
              <a16:creationId xmlns:a16="http://schemas.microsoft.com/office/drawing/2014/main" id="{00000000-0008-0000-2000-00002F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0" name="Text Box 5">
          <a:extLst>
            <a:ext uri="{FF2B5EF4-FFF2-40B4-BE49-F238E27FC236}">
              <a16:creationId xmlns:a16="http://schemas.microsoft.com/office/drawing/2014/main" id="{00000000-0008-0000-2000-000030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1" name="Text Box 6">
          <a:extLst>
            <a:ext uri="{FF2B5EF4-FFF2-40B4-BE49-F238E27FC236}">
              <a16:creationId xmlns:a16="http://schemas.microsoft.com/office/drawing/2014/main" id="{00000000-0008-0000-2000-000031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2" name="Text Box 8">
          <a:extLst>
            <a:ext uri="{FF2B5EF4-FFF2-40B4-BE49-F238E27FC236}">
              <a16:creationId xmlns:a16="http://schemas.microsoft.com/office/drawing/2014/main" id="{00000000-0008-0000-2000-000032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3" name="Text Box 9">
          <a:extLst>
            <a:ext uri="{FF2B5EF4-FFF2-40B4-BE49-F238E27FC236}">
              <a16:creationId xmlns:a16="http://schemas.microsoft.com/office/drawing/2014/main" id="{00000000-0008-0000-2000-000033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4" name="Text Box 10">
          <a:extLst>
            <a:ext uri="{FF2B5EF4-FFF2-40B4-BE49-F238E27FC236}">
              <a16:creationId xmlns:a16="http://schemas.microsoft.com/office/drawing/2014/main" id="{00000000-0008-0000-2000-000034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5" name="Text Box 1">
          <a:extLst>
            <a:ext uri="{FF2B5EF4-FFF2-40B4-BE49-F238E27FC236}">
              <a16:creationId xmlns:a16="http://schemas.microsoft.com/office/drawing/2014/main" id="{00000000-0008-0000-2000-000035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6" name="Text Box 2">
          <a:extLst>
            <a:ext uri="{FF2B5EF4-FFF2-40B4-BE49-F238E27FC236}">
              <a16:creationId xmlns:a16="http://schemas.microsoft.com/office/drawing/2014/main" id="{00000000-0008-0000-2000-000036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7" name="Text Box 8">
          <a:extLst>
            <a:ext uri="{FF2B5EF4-FFF2-40B4-BE49-F238E27FC236}">
              <a16:creationId xmlns:a16="http://schemas.microsoft.com/office/drawing/2014/main" id="{00000000-0008-0000-2000-000037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8" name="Text Box 8">
          <a:extLst>
            <a:ext uri="{FF2B5EF4-FFF2-40B4-BE49-F238E27FC236}">
              <a16:creationId xmlns:a16="http://schemas.microsoft.com/office/drawing/2014/main" id="{00000000-0008-0000-2000-000038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69" name="Text Box 1">
          <a:extLst>
            <a:ext uri="{FF2B5EF4-FFF2-40B4-BE49-F238E27FC236}">
              <a16:creationId xmlns:a16="http://schemas.microsoft.com/office/drawing/2014/main" id="{00000000-0008-0000-2000-000039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0" name="Text Box 2">
          <a:extLst>
            <a:ext uri="{FF2B5EF4-FFF2-40B4-BE49-F238E27FC236}">
              <a16:creationId xmlns:a16="http://schemas.microsoft.com/office/drawing/2014/main" id="{00000000-0008-0000-2000-00003A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1" name="Text Box 3">
          <a:extLst>
            <a:ext uri="{FF2B5EF4-FFF2-40B4-BE49-F238E27FC236}">
              <a16:creationId xmlns:a16="http://schemas.microsoft.com/office/drawing/2014/main" id="{00000000-0008-0000-2000-00003B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2" name="Text Box 4">
          <a:extLst>
            <a:ext uri="{FF2B5EF4-FFF2-40B4-BE49-F238E27FC236}">
              <a16:creationId xmlns:a16="http://schemas.microsoft.com/office/drawing/2014/main" id="{00000000-0008-0000-2000-00003C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3" name="Text Box 5">
          <a:extLst>
            <a:ext uri="{FF2B5EF4-FFF2-40B4-BE49-F238E27FC236}">
              <a16:creationId xmlns:a16="http://schemas.microsoft.com/office/drawing/2014/main" id="{00000000-0008-0000-2000-00003D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4" name="Text Box 6">
          <a:extLst>
            <a:ext uri="{FF2B5EF4-FFF2-40B4-BE49-F238E27FC236}">
              <a16:creationId xmlns:a16="http://schemas.microsoft.com/office/drawing/2014/main" id="{00000000-0008-0000-2000-00003E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5" name="Text Box 8">
          <a:extLst>
            <a:ext uri="{FF2B5EF4-FFF2-40B4-BE49-F238E27FC236}">
              <a16:creationId xmlns:a16="http://schemas.microsoft.com/office/drawing/2014/main" id="{00000000-0008-0000-2000-00003F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6" name="Text Box 9">
          <a:extLst>
            <a:ext uri="{FF2B5EF4-FFF2-40B4-BE49-F238E27FC236}">
              <a16:creationId xmlns:a16="http://schemas.microsoft.com/office/drawing/2014/main" id="{00000000-0008-0000-2000-000040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7" name="Text Box 10">
          <a:extLst>
            <a:ext uri="{FF2B5EF4-FFF2-40B4-BE49-F238E27FC236}">
              <a16:creationId xmlns:a16="http://schemas.microsoft.com/office/drawing/2014/main" id="{00000000-0008-0000-2000-000041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8" name="Text Box 1">
          <a:extLst>
            <a:ext uri="{FF2B5EF4-FFF2-40B4-BE49-F238E27FC236}">
              <a16:creationId xmlns:a16="http://schemas.microsoft.com/office/drawing/2014/main" id="{00000000-0008-0000-2000-000042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79" name="Text Box 2">
          <a:extLst>
            <a:ext uri="{FF2B5EF4-FFF2-40B4-BE49-F238E27FC236}">
              <a16:creationId xmlns:a16="http://schemas.microsoft.com/office/drawing/2014/main" id="{00000000-0008-0000-2000-000043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0" name="Text Box 8">
          <a:extLst>
            <a:ext uri="{FF2B5EF4-FFF2-40B4-BE49-F238E27FC236}">
              <a16:creationId xmlns:a16="http://schemas.microsoft.com/office/drawing/2014/main" id="{00000000-0008-0000-2000-000044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1" name="Text Box 1">
          <a:extLst>
            <a:ext uri="{FF2B5EF4-FFF2-40B4-BE49-F238E27FC236}">
              <a16:creationId xmlns:a16="http://schemas.microsoft.com/office/drawing/2014/main" id="{00000000-0008-0000-2000-000045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2" name="Text Box 2">
          <a:extLst>
            <a:ext uri="{FF2B5EF4-FFF2-40B4-BE49-F238E27FC236}">
              <a16:creationId xmlns:a16="http://schemas.microsoft.com/office/drawing/2014/main" id="{00000000-0008-0000-2000-000046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3" name="Text Box 3">
          <a:extLst>
            <a:ext uri="{FF2B5EF4-FFF2-40B4-BE49-F238E27FC236}">
              <a16:creationId xmlns:a16="http://schemas.microsoft.com/office/drawing/2014/main" id="{00000000-0008-0000-2000-000047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4" name="Text Box 4">
          <a:extLst>
            <a:ext uri="{FF2B5EF4-FFF2-40B4-BE49-F238E27FC236}">
              <a16:creationId xmlns:a16="http://schemas.microsoft.com/office/drawing/2014/main" id="{00000000-0008-0000-2000-000048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5" name="Text Box 5">
          <a:extLst>
            <a:ext uri="{FF2B5EF4-FFF2-40B4-BE49-F238E27FC236}">
              <a16:creationId xmlns:a16="http://schemas.microsoft.com/office/drawing/2014/main" id="{00000000-0008-0000-2000-000049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6" name="Text Box 6">
          <a:extLst>
            <a:ext uri="{FF2B5EF4-FFF2-40B4-BE49-F238E27FC236}">
              <a16:creationId xmlns:a16="http://schemas.microsoft.com/office/drawing/2014/main" id="{00000000-0008-0000-2000-00004A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7" name="Text Box 8">
          <a:extLst>
            <a:ext uri="{FF2B5EF4-FFF2-40B4-BE49-F238E27FC236}">
              <a16:creationId xmlns:a16="http://schemas.microsoft.com/office/drawing/2014/main" id="{00000000-0008-0000-2000-00004B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588" name="Text Box 9">
          <a:extLst>
            <a:ext uri="{FF2B5EF4-FFF2-40B4-BE49-F238E27FC236}">
              <a16:creationId xmlns:a16="http://schemas.microsoft.com/office/drawing/2014/main" id="{00000000-0008-0000-2000-00004C02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518584</xdr:colOff>
      <xdr:row>42</xdr:row>
      <xdr:rowOff>52918</xdr:rowOff>
    </xdr:from>
    <xdr:ext cx="114300" cy="285750"/>
    <xdr:sp macro="" textlink="">
      <xdr:nvSpPr>
        <xdr:cNvPr id="589" name="Text Box 10">
          <a:extLst>
            <a:ext uri="{FF2B5EF4-FFF2-40B4-BE49-F238E27FC236}">
              <a16:creationId xmlns:a16="http://schemas.microsoft.com/office/drawing/2014/main" id="{00000000-0008-0000-2000-00004D020000}"/>
            </a:ext>
          </a:extLst>
        </xdr:cNvPr>
        <xdr:cNvSpPr txBox="1">
          <a:spLocks noChangeArrowheads="1"/>
        </xdr:cNvSpPr>
      </xdr:nvSpPr>
      <xdr:spPr bwMode="auto">
        <a:xfrm>
          <a:off x="7391824" y="7733878"/>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74083</xdr:colOff>
      <xdr:row>44</xdr:row>
      <xdr:rowOff>31749</xdr:rowOff>
    </xdr:from>
    <xdr:ext cx="114300" cy="285750"/>
    <xdr:sp macro="" textlink="">
      <xdr:nvSpPr>
        <xdr:cNvPr id="590" name="Text Box 1">
          <a:extLst>
            <a:ext uri="{FF2B5EF4-FFF2-40B4-BE49-F238E27FC236}">
              <a16:creationId xmlns:a16="http://schemas.microsoft.com/office/drawing/2014/main" id="{00000000-0008-0000-2000-00004E020000}"/>
            </a:ext>
          </a:extLst>
        </xdr:cNvPr>
        <xdr:cNvSpPr txBox="1">
          <a:spLocks noChangeArrowheads="1"/>
        </xdr:cNvSpPr>
      </xdr:nvSpPr>
      <xdr:spPr bwMode="auto">
        <a:xfrm>
          <a:off x="698923" y="8078469"/>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1" name="Text Box 1">
          <a:extLst>
            <a:ext uri="{FF2B5EF4-FFF2-40B4-BE49-F238E27FC236}">
              <a16:creationId xmlns:a16="http://schemas.microsoft.com/office/drawing/2014/main" id="{00000000-0008-0000-2000-00004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2" name="Text Box 2">
          <a:extLst>
            <a:ext uri="{FF2B5EF4-FFF2-40B4-BE49-F238E27FC236}">
              <a16:creationId xmlns:a16="http://schemas.microsoft.com/office/drawing/2014/main" id="{00000000-0008-0000-2000-00005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3" name="Text Box 3">
          <a:extLst>
            <a:ext uri="{FF2B5EF4-FFF2-40B4-BE49-F238E27FC236}">
              <a16:creationId xmlns:a16="http://schemas.microsoft.com/office/drawing/2014/main" id="{00000000-0008-0000-2000-00005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4" name="Text Box 4">
          <a:extLst>
            <a:ext uri="{FF2B5EF4-FFF2-40B4-BE49-F238E27FC236}">
              <a16:creationId xmlns:a16="http://schemas.microsoft.com/office/drawing/2014/main" id="{00000000-0008-0000-2000-00005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5" name="Text Box 5">
          <a:extLst>
            <a:ext uri="{FF2B5EF4-FFF2-40B4-BE49-F238E27FC236}">
              <a16:creationId xmlns:a16="http://schemas.microsoft.com/office/drawing/2014/main" id="{00000000-0008-0000-2000-00005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6" name="Text Box 6">
          <a:extLst>
            <a:ext uri="{FF2B5EF4-FFF2-40B4-BE49-F238E27FC236}">
              <a16:creationId xmlns:a16="http://schemas.microsoft.com/office/drawing/2014/main" id="{00000000-0008-0000-2000-00005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7" name="Text Box 8">
          <a:extLst>
            <a:ext uri="{FF2B5EF4-FFF2-40B4-BE49-F238E27FC236}">
              <a16:creationId xmlns:a16="http://schemas.microsoft.com/office/drawing/2014/main" id="{00000000-0008-0000-2000-00005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8" name="Text Box 9">
          <a:extLst>
            <a:ext uri="{FF2B5EF4-FFF2-40B4-BE49-F238E27FC236}">
              <a16:creationId xmlns:a16="http://schemas.microsoft.com/office/drawing/2014/main" id="{00000000-0008-0000-2000-00005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99" name="Text Box 10">
          <a:extLst>
            <a:ext uri="{FF2B5EF4-FFF2-40B4-BE49-F238E27FC236}">
              <a16:creationId xmlns:a16="http://schemas.microsoft.com/office/drawing/2014/main" id="{00000000-0008-0000-2000-00005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0" name="Text Box 1">
          <a:extLst>
            <a:ext uri="{FF2B5EF4-FFF2-40B4-BE49-F238E27FC236}">
              <a16:creationId xmlns:a16="http://schemas.microsoft.com/office/drawing/2014/main" id="{00000000-0008-0000-2000-00005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1" name="Text Box 2">
          <a:extLst>
            <a:ext uri="{FF2B5EF4-FFF2-40B4-BE49-F238E27FC236}">
              <a16:creationId xmlns:a16="http://schemas.microsoft.com/office/drawing/2014/main" id="{00000000-0008-0000-2000-00005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2" name="Text Box 1">
          <a:extLst>
            <a:ext uri="{FF2B5EF4-FFF2-40B4-BE49-F238E27FC236}">
              <a16:creationId xmlns:a16="http://schemas.microsoft.com/office/drawing/2014/main" id="{00000000-0008-0000-2000-00005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3" name="Text Box 2">
          <a:extLst>
            <a:ext uri="{FF2B5EF4-FFF2-40B4-BE49-F238E27FC236}">
              <a16:creationId xmlns:a16="http://schemas.microsoft.com/office/drawing/2014/main" id="{00000000-0008-0000-2000-00005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4" name="Text Box 3">
          <a:extLst>
            <a:ext uri="{FF2B5EF4-FFF2-40B4-BE49-F238E27FC236}">
              <a16:creationId xmlns:a16="http://schemas.microsoft.com/office/drawing/2014/main" id="{00000000-0008-0000-2000-00005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5" name="Text Box 4">
          <a:extLst>
            <a:ext uri="{FF2B5EF4-FFF2-40B4-BE49-F238E27FC236}">
              <a16:creationId xmlns:a16="http://schemas.microsoft.com/office/drawing/2014/main" id="{00000000-0008-0000-2000-00005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6" name="Text Box 5">
          <a:extLst>
            <a:ext uri="{FF2B5EF4-FFF2-40B4-BE49-F238E27FC236}">
              <a16:creationId xmlns:a16="http://schemas.microsoft.com/office/drawing/2014/main" id="{00000000-0008-0000-2000-00005E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7" name="Text Box 6">
          <a:extLst>
            <a:ext uri="{FF2B5EF4-FFF2-40B4-BE49-F238E27FC236}">
              <a16:creationId xmlns:a16="http://schemas.microsoft.com/office/drawing/2014/main" id="{00000000-0008-0000-2000-00005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8" name="Text Box 8">
          <a:extLst>
            <a:ext uri="{FF2B5EF4-FFF2-40B4-BE49-F238E27FC236}">
              <a16:creationId xmlns:a16="http://schemas.microsoft.com/office/drawing/2014/main" id="{00000000-0008-0000-2000-00006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09" name="Text Box 9">
          <a:extLst>
            <a:ext uri="{FF2B5EF4-FFF2-40B4-BE49-F238E27FC236}">
              <a16:creationId xmlns:a16="http://schemas.microsoft.com/office/drawing/2014/main" id="{00000000-0008-0000-2000-00006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0" name="Text Box 10">
          <a:extLst>
            <a:ext uri="{FF2B5EF4-FFF2-40B4-BE49-F238E27FC236}">
              <a16:creationId xmlns:a16="http://schemas.microsoft.com/office/drawing/2014/main" id="{00000000-0008-0000-2000-00006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1" name="Text Box 1">
          <a:extLst>
            <a:ext uri="{FF2B5EF4-FFF2-40B4-BE49-F238E27FC236}">
              <a16:creationId xmlns:a16="http://schemas.microsoft.com/office/drawing/2014/main" id="{00000000-0008-0000-2000-00006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2" name="Text Box 2">
          <a:extLst>
            <a:ext uri="{FF2B5EF4-FFF2-40B4-BE49-F238E27FC236}">
              <a16:creationId xmlns:a16="http://schemas.microsoft.com/office/drawing/2014/main" id="{00000000-0008-0000-2000-00006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3" name="Text Box 8">
          <a:extLst>
            <a:ext uri="{FF2B5EF4-FFF2-40B4-BE49-F238E27FC236}">
              <a16:creationId xmlns:a16="http://schemas.microsoft.com/office/drawing/2014/main" id="{00000000-0008-0000-2000-000065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4" name="Text Box 8">
          <a:extLst>
            <a:ext uri="{FF2B5EF4-FFF2-40B4-BE49-F238E27FC236}">
              <a16:creationId xmlns:a16="http://schemas.microsoft.com/office/drawing/2014/main" id="{00000000-0008-0000-2000-000066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5" name="Text Box 1">
          <a:extLst>
            <a:ext uri="{FF2B5EF4-FFF2-40B4-BE49-F238E27FC236}">
              <a16:creationId xmlns:a16="http://schemas.microsoft.com/office/drawing/2014/main" id="{00000000-0008-0000-2000-00006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6" name="Text Box 2">
          <a:extLst>
            <a:ext uri="{FF2B5EF4-FFF2-40B4-BE49-F238E27FC236}">
              <a16:creationId xmlns:a16="http://schemas.microsoft.com/office/drawing/2014/main" id="{00000000-0008-0000-2000-00006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7" name="Text Box 3">
          <a:extLst>
            <a:ext uri="{FF2B5EF4-FFF2-40B4-BE49-F238E27FC236}">
              <a16:creationId xmlns:a16="http://schemas.microsoft.com/office/drawing/2014/main" id="{00000000-0008-0000-2000-00006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8" name="Text Box 4">
          <a:extLst>
            <a:ext uri="{FF2B5EF4-FFF2-40B4-BE49-F238E27FC236}">
              <a16:creationId xmlns:a16="http://schemas.microsoft.com/office/drawing/2014/main" id="{00000000-0008-0000-2000-00006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19" name="Text Box 5">
          <a:extLst>
            <a:ext uri="{FF2B5EF4-FFF2-40B4-BE49-F238E27FC236}">
              <a16:creationId xmlns:a16="http://schemas.microsoft.com/office/drawing/2014/main" id="{00000000-0008-0000-2000-00006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0" name="Text Box 6">
          <a:extLst>
            <a:ext uri="{FF2B5EF4-FFF2-40B4-BE49-F238E27FC236}">
              <a16:creationId xmlns:a16="http://schemas.microsoft.com/office/drawing/2014/main" id="{00000000-0008-0000-2000-00006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1" name="Text Box 8">
          <a:extLst>
            <a:ext uri="{FF2B5EF4-FFF2-40B4-BE49-F238E27FC236}">
              <a16:creationId xmlns:a16="http://schemas.microsoft.com/office/drawing/2014/main" id="{00000000-0008-0000-2000-00006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2" name="Text Box 9">
          <a:extLst>
            <a:ext uri="{FF2B5EF4-FFF2-40B4-BE49-F238E27FC236}">
              <a16:creationId xmlns:a16="http://schemas.microsoft.com/office/drawing/2014/main" id="{00000000-0008-0000-2000-00006E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3" name="Text Box 10">
          <a:extLst>
            <a:ext uri="{FF2B5EF4-FFF2-40B4-BE49-F238E27FC236}">
              <a16:creationId xmlns:a16="http://schemas.microsoft.com/office/drawing/2014/main" id="{00000000-0008-0000-2000-00006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4" name="Text Box 1">
          <a:extLst>
            <a:ext uri="{FF2B5EF4-FFF2-40B4-BE49-F238E27FC236}">
              <a16:creationId xmlns:a16="http://schemas.microsoft.com/office/drawing/2014/main" id="{00000000-0008-0000-2000-00007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5" name="Text Box 2">
          <a:extLst>
            <a:ext uri="{FF2B5EF4-FFF2-40B4-BE49-F238E27FC236}">
              <a16:creationId xmlns:a16="http://schemas.microsoft.com/office/drawing/2014/main" id="{00000000-0008-0000-2000-00007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6" name="Text Box 8">
          <a:extLst>
            <a:ext uri="{FF2B5EF4-FFF2-40B4-BE49-F238E27FC236}">
              <a16:creationId xmlns:a16="http://schemas.microsoft.com/office/drawing/2014/main" id="{00000000-0008-0000-2000-000072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7" name="Text Box 1">
          <a:extLst>
            <a:ext uri="{FF2B5EF4-FFF2-40B4-BE49-F238E27FC236}">
              <a16:creationId xmlns:a16="http://schemas.microsoft.com/office/drawing/2014/main" id="{00000000-0008-0000-2000-00007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8" name="Text Box 2">
          <a:extLst>
            <a:ext uri="{FF2B5EF4-FFF2-40B4-BE49-F238E27FC236}">
              <a16:creationId xmlns:a16="http://schemas.microsoft.com/office/drawing/2014/main" id="{00000000-0008-0000-2000-00007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29" name="Text Box 3">
          <a:extLst>
            <a:ext uri="{FF2B5EF4-FFF2-40B4-BE49-F238E27FC236}">
              <a16:creationId xmlns:a16="http://schemas.microsoft.com/office/drawing/2014/main" id="{00000000-0008-0000-2000-00007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0" name="Text Box 4">
          <a:extLst>
            <a:ext uri="{FF2B5EF4-FFF2-40B4-BE49-F238E27FC236}">
              <a16:creationId xmlns:a16="http://schemas.microsoft.com/office/drawing/2014/main" id="{00000000-0008-0000-2000-00007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1" name="Text Box 5">
          <a:extLst>
            <a:ext uri="{FF2B5EF4-FFF2-40B4-BE49-F238E27FC236}">
              <a16:creationId xmlns:a16="http://schemas.microsoft.com/office/drawing/2014/main" id="{00000000-0008-0000-2000-00007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2" name="Text Box 6">
          <a:extLst>
            <a:ext uri="{FF2B5EF4-FFF2-40B4-BE49-F238E27FC236}">
              <a16:creationId xmlns:a16="http://schemas.microsoft.com/office/drawing/2014/main" id="{00000000-0008-0000-2000-00007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3" name="Text Box 8">
          <a:extLst>
            <a:ext uri="{FF2B5EF4-FFF2-40B4-BE49-F238E27FC236}">
              <a16:creationId xmlns:a16="http://schemas.microsoft.com/office/drawing/2014/main" id="{00000000-0008-0000-2000-00007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4" name="Text Box 9">
          <a:extLst>
            <a:ext uri="{FF2B5EF4-FFF2-40B4-BE49-F238E27FC236}">
              <a16:creationId xmlns:a16="http://schemas.microsoft.com/office/drawing/2014/main" id="{00000000-0008-0000-2000-00007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5" name="Text Box 10">
          <a:extLst>
            <a:ext uri="{FF2B5EF4-FFF2-40B4-BE49-F238E27FC236}">
              <a16:creationId xmlns:a16="http://schemas.microsoft.com/office/drawing/2014/main" id="{00000000-0008-0000-2000-00007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6" name="Text Box 1">
          <a:extLst>
            <a:ext uri="{FF2B5EF4-FFF2-40B4-BE49-F238E27FC236}">
              <a16:creationId xmlns:a16="http://schemas.microsoft.com/office/drawing/2014/main" id="{00000000-0008-0000-2000-00007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37" name="Text Box 2">
          <a:extLst>
            <a:ext uri="{FF2B5EF4-FFF2-40B4-BE49-F238E27FC236}">
              <a16:creationId xmlns:a16="http://schemas.microsoft.com/office/drawing/2014/main" id="{00000000-0008-0000-2000-00007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8" name="Text Box 8">
          <a:extLst>
            <a:ext uri="{FF2B5EF4-FFF2-40B4-BE49-F238E27FC236}">
              <a16:creationId xmlns:a16="http://schemas.microsoft.com/office/drawing/2014/main" id="{00000000-0008-0000-2000-00007E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9" name="Text Box 8">
          <a:extLst>
            <a:ext uri="{FF2B5EF4-FFF2-40B4-BE49-F238E27FC236}">
              <a16:creationId xmlns:a16="http://schemas.microsoft.com/office/drawing/2014/main" id="{00000000-0008-0000-2000-00007F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0" name="Text Box 1">
          <a:extLst>
            <a:ext uri="{FF2B5EF4-FFF2-40B4-BE49-F238E27FC236}">
              <a16:creationId xmlns:a16="http://schemas.microsoft.com/office/drawing/2014/main" id="{00000000-0008-0000-2000-00008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1" name="Text Box 2">
          <a:extLst>
            <a:ext uri="{FF2B5EF4-FFF2-40B4-BE49-F238E27FC236}">
              <a16:creationId xmlns:a16="http://schemas.microsoft.com/office/drawing/2014/main" id="{00000000-0008-0000-2000-00008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2" name="Text Box 3">
          <a:extLst>
            <a:ext uri="{FF2B5EF4-FFF2-40B4-BE49-F238E27FC236}">
              <a16:creationId xmlns:a16="http://schemas.microsoft.com/office/drawing/2014/main" id="{00000000-0008-0000-2000-00008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3" name="Text Box 4">
          <a:extLst>
            <a:ext uri="{FF2B5EF4-FFF2-40B4-BE49-F238E27FC236}">
              <a16:creationId xmlns:a16="http://schemas.microsoft.com/office/drawing/2014/main" id="{00000000-0008-0000-2000-00008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4" name="Text Box 5">
          <a:extLst>
            <a:ext uri="{FF2B5EF4-FFF2-40B4-BE49-F238E27FC236}">
              <a16:creationId xmlns:a16="http://schemas.microsoft.com/office/drawing/2014/main" id="{00000000-0008-0000-2000-00008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5" name="Text Box 6">
          <a:extLst>
            <a:ext uri="{FF2B5EF4-FFF2-40B4-BE49-F238E27FC236}">
              <a16:creationId xmlns:a16="http://schemas.microsoft.com/office/drawing/2014/main" id="{00000000-0008-0000-2000-00008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6" name="Text Box 8">
          <a:extLst>
            <a:ext uri="{FF2B5EF4-FFF2-40B4-BE49-F238E27FC236}">
              <a16:creationId xmlns:a16="http://schemas.microsoft.com/office/drawing/2014/main" id="{00000000-0008-0000-2000-00008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7" name="Text Box 9">
          <a:extLst>
            <a:ext uri="{FF2B5EF4-FFF2-40B4-BE49-F238E27FC236}">
              <a16:creationId xmlns:a16="http://schemas.microsoft.com/office/drawing/2014/main" id="{00000000-0008-0000-2000-00008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8" name="Text Box 10">
          <a:extLst>
            <a:ext uri="{FF2B5EF4-FFF2-40B4-BE49-F238E27FC236}">
              <a16:creationId xmlns:a16="http://schemas.microsoft.com/office/drawing/2014/main" id="{00000000-0008-0000-2000-00008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49" name="Text Box 1">
          <a:extLst>
            <a:ext uri="{FF2B5EF4-FFF2-40B4-BE49-F238E27FC236}">
              <a16:creationId xmlns:a16="http://schemas.microsoft.com/office/drawing/2014/main" id="{00000000-0008-0000-2000-00008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0" name="Text Box 2">
          <a:extLst>
            <a:ext uri="{FF2B5EF4-FFF2-40B4-BE49-F238E27FC236}">
              <a16:creationId xmlns:a16="http://schemas.microsoft.com/office/drawing/2014/main" id="{00000000-0008-0000-2000-00008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1" name="Text Box 8">
          <a:extLst>
            <a:ext uri="{FF2B5EF4-FFF2-40B4-BE49-F238E27FC236}">
              <a16:creationId xmlns:a16="http://schemas.microsoft.com/office/drawing/2014/main" id="{00000000-0008-0000-2000-00008B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2" name="Text Box 1">
          <a:extLst>
            <a:ext uri="{FF2B5EF4-FFF2-40B4-BE49-F238E27FC236}">
              <a16:creationId xmlns:a16="http://schemas.microsoft.com/office/drawing/2014/main" id="{00000000-0008-0000-2000-00008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3" name="Text Box 2">
          <a:extLst>
            <a:ext uri="{FF2B5EF4-FFF2-40B4-BE49-F238E27FC236}">
              <a16:creationId xmlns:a16="http://schemas.microsoft.com/office/drawing/2014/main" id="{00000000-0008-0000-2000-00008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4" name="Text Box 3">
          <a:extLst>
            <a:ext uri="{FF2B5EF4-FFF2-40B4-BE49-F238E27FC236}">
              <a16:creationId xmlns:a16="http://schemas.microsoft.com/office/drawing/2014/main" id="{00000000-0008-0000-2000-00008E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5" name="Text Box 4">
          <a:extLst>
            <a:ext uri="{FF2B5EF4-FFF2-40B4-BE49-F238E27FC236}">
              <a16:creationId xmlns:a16="http://schemas.microsoft.com/office/drawing/2014/main" id="{00000000-0008-0000-2000-00008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6" name="Text Box 5">
          <a:extLst>
            <a:ext uri="{FF2B5EF4-FFF2-40B4-BE49-F238E27FC236}">
              <a16:creationId xmlns:a16="http://schemas.microsoft.com/office/drawing/2014/main" id="{00000000-0008-0000-2000-00009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7" name="Text Box 6">
          <a:extLst>
            <a:ext uri="{FF2B5EF4-FFF2-40B4-BE49-F238E27FC236}">
              <a16:creationId xmlns:a16="http://schemas.microsoft.com/office/drawing/2014/main" id="{00000000-0008-0000-2000-00009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8" name="Text Box 8">
          <a:extLst>
            <a:ext uri="{FF2B5EF4-FFF2-40B4-BE49-F238E27FC236}">
              <a16:creationId xmlns:a16="http://schemas.microsoft.com/office/drawing/2014/main" id="{00000000-0008-0000-2000-00009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59" name="Text Box 9">
          <a:extLst>
            <a:ext uri="{FF2B5EF4-FFF2-40B4-BE49-F238E27FC236}">
              <a16:creationId xmlns:a16="http://schemas.microsoft.com/office/drawing/2014/main" id="{00000000-0008-0000-2000-00009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660" name="Text Box 10">
          <a:extLst>
            <a:ext uri="{FF2B5EF4-FFF2-40B4-BE49-F238E27FC236}">
              <a16:creationId xmlns:a16="http://schemas.microsoft.com/office/drawing/2014/main" id="{00000000-0008-0000-2000-00009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127000</xdr:colOff>
      <xdr:row>47</xdr:row>
      <xdr:rowOff>116417</xdr:rowOff>
    </xdr:from>
    <xdr:ext cx="114300" cy="285750"/>
    <xdr:sp macro="" textlink="">
      <xdr:nvSpPr>
        <xdr:cNvPr id="661" name="Text Box 1">
          <a:extLst>
            <a:ext uri="{FF2B5EF4-FFF2-40B4-BE49-F238E27FC236}">
              <a16:creationId xmlns:a16="http://schemas.microsoft.com/office/drawing/2014/main" id="{00000000-0008-0000-2000-000095020000}"/>
            </a:ext>
          </a:extLst>
        </xdr:cNvPr>
        <xdr:cNvSpPr txBox="1">
          <a:spLocks noChangeArrowheads="1"/>
        </xdr:cNvSpPr>
      </xdr:nvSpPr>
      <xdr:spPr bwMode="auto">
        <a:xfrm>
          <a:off x="751840" y="871177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2" name="Text Box 1">
          <a:extLst>
            <a:ext uri="{FF2B5EF4-FFF2-40B4-BE49-F238E27FC236}">
              <a16:creationId xmlns:a16="http://schemas.microsoft.com/office/drawing/2014/main" id="{00000000-0008-0000-2000-00009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3" name="Text Box 2">
          <a:extLst>
            <a:ext uri="{FF2B5EF4-FFF2-40B4-BE49-F238E27FC236}">
              <a16:creationId xmlns:a16="http://schemas.microsoft.com/office/drawing/2014/main" id="{00000000-0008-0000-2000-00009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4" name="Text Box 3">
          <a:extLst>
            <a:ext uri="{FF2B5EF4-FFF2-40B4-BE49-F238E27FC236}">
              <a16:creationId xmlns:a16="http://schemas.microsoft.com/office/drawing/2014/main" id="{00000000-0008-0000-2000-00009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5" name="Text Box 4">
          <a:extLst>
            <a:ext uri="{FF2B5EF4-FFF2-40B4-BE49-F238E27FC236}">
              <a16:creationId xmlns:a16="http://schemas.microsoft.com/office/drawing/2014/main" id="{00000000-0008-0000-2000-00009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6" name="Text Box 5">
          <a:extLst>
            <a:ext uri="{FF2B5EF4-FFF2-40B4-BE49-F238E27FC236}">
              <a16:creationId xmlns:a16="http://schemas.microsoft.com/office/drawing/2014/main" id="{00000000-0008-0000-2000-00009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7" name="Text Box 6">
          <a:extLst>
            <a:ext uri="{FF2B5EF4-FFF2-40B4-BE49-F238E27FC236}">
              <a16:creationId xmlns:a16="http://schemas.microsoft.com/office/drawing/2014/main" id="{00000000-0008-0000-2000-00009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8" name="Text Box 8">
          <a:extLst>
            <a:ext uri="{FF2B5EF4-FFF2-40B4-BE49-F238E27FC236}">
              <a16:creationId xmlns:a16="http://schemas.microsoft.com/office/drawing/2014/main" id="{00000000-0008-0000-2000-00009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9" name="Text Box 9">
          <a:extLst>
            <a:ext uri="{FF2B5EF4-FFF2-40B4-BE49-F238E27FC236}">
              <a16:creationId xmlns:a16="http://schemas.microsoft.com/office/drawing/2014/main" id="{00000000-0008-0000-2000-00009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0" name="Text Box 10">
          <a:extLst>
            <a:ext uri="{FF2B5EF4-FFF2-40B4-BE49-F238E27FC236}">
              <a16:creationId xmlns:a16="http://schemas.microsoft.com/office/drawing/2014/main" id="{00000000-0008-0000-2000-00009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1" name="Text Box 1">
          <a:extLst>
            <a:ext uri="{FF2B5EF4-FFF2-40B4-BE49-F238E27FC236}">
              <a16:creationId xmlns:a16="http://schemas.microsoft.com/office/drawing/2014/main" id="{00000000-0008-0000-2000-00009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2" name="Text Box 2">
          <a:extLst>
            <a:ext uri="{FF2B5EF4-FFF2-40B4-BE49-F238E27FC236}">
              <a16:creationId xmlns:a16="http://schemas.microsoft.com/office/drawing/2014/main" id="{00000000-0008-0000-2000-0000A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3" name="Text Box 1">
          <a:extLst>
            <a:ext uri="{FF2B5EF4-FFF2-40B4-BE49-F238E27FC236}">
              <a16:creationId xmlns:a16="http://schemas.microsoft.com/office/drawing/2014/main" id="{00000000-0008-0000-2000-0000A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4" name="Text Box 2">
          <a:extLst>
            <a:ext uri="{FF2B5EF4-FFF2-40B4-BE49-F238E27FC236}">
              <a16:creationId xmlns:a16="http://schemas.microsoft.com/office/drawing/2014/main" id="{00000000-0008-0000-2000-0000A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5" name="Text Box 3">
          <a:extLst>
            <a:ext uri="{FF2B5EF4-FFF2-40B4-BE49-F238E27FC236}">
              <a16:creationId xmlns:a16="http://schemas.microsoft.com/office/drawing/2014/main" id="{00000000-0008-0000-2000-0000A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6" name="Text Box 4">
          <a:extLst>
            <a:ext uri="{FF2B5EF4-FFF2-40B4-BE49-F238E27FC236}">
              <a16:creationId xmlns:a16="http://schemas.microsoft.com/office/drawing/2014/main" id="{00000000-0008-0000-2000-0000A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7" name="Text Box 5">
          <a:extLst>
            <a:ext uri="{FF2B5EF4-FFF2-40B4-BE49-F238E27FC236}">
              <a16:creationId xmlns:a16="http://schemas.microsoft.com/office/drawing/2014/main" id="{00000000-0008-0000-2000-0000A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8" name="Text Box 6">
          <a:extLst>
            <a:ext uri="{FF2B5EF4-FFF2-40B4-BE49-F238E27FC236}">
              <a16:creationId xmlns:a16="http://schemas.microsoft.com/office/drawing/2014/main" id="{00000000-0008-0000-2000-0000A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79" name="Text Box 8">
          <a:extLst>
            <a:ext uri="{FF2B5EF4-FFF2-40B4-BE49-F238E27FC236}">
              <a16:creationId xmlns:a16="http://schemas.microsoft.com/office/drawing/2014/main" id="{00000000-0008-0000-2000-0000A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0" name="Text Box 9">
          <a:extLst>
            <a:ext uri="{FF2B5EF4-FFF2-40B4-BE49-F238E27FC236}">
              <a16:creationId xmlns:a16="http://schemas.microsoft.com/office/drawing/2014/main" id="{00000000-0008-0000-2000-0000A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1" name="Text Box 10">
          <a:extLst>
            <a:ext uri="{FF2B5EF4-FFF2-40B4-BE49-F238E27FC236}">
              <a16:creationId xmlns:a16="http://schemas.microsoft.com/office/drawing/2014/main" id="{00000000-0008-0000-2000-0000A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2" name="Text Box 1">
          <a:extLst>
            <a:ext uri="{FF2B5EF4-FFF2-40B4-BE49-F238E27FC236}">
              <a16:creationId xmlns:a16="http://schemas.microsoft.com/office/drawing/2014/main" id="{00000000-0008-0000-2000-0000A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3" name="Text Box 2">
          <a:extLst>
            <a:ext uri="{FF2B5EF4-FFF2-40B4-BE49-F238E27FC236}">
              <a16:creationId xmlns:a16="http://schemas.microsoft.com/office/drawing/2014/main" id="{00000000-0008-0000-2000-0000A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4" name="Text Box 1">
          <a:extLst>
            <a:ext uri="{FF2B5EF4-FFF2-40B4-BE49-F238E27FC236}">
              <a16:creationId xmlns:a16="http://schemas.microsoft.com/office/drawing/2014/main" id="{00000000-0008-0000-2000-0000A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5" name="Text Box 2">
          <a:extLst>
            <a:ext uri="{FF2B5EF4-FFF2-40B4-BE49-F238E27FC236}">
              <a16:creationId xmlns:a16="http://schemas.microsoft.com/office/drawing/2014/main" id="{00000000-0008-0000-2000-0000A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6" name="Text Box 3">
          <a:extLst>
            <a:ext uri="{FF2B5EF4-FFF2-40B4-BE49-F238E27FC236}">
              <a16:creationId xmlns:a16="http://schemas.microsoft.com/office/drawing/2014/main" id="{00000000-0008-0000-2000-0000A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7" name="Text Box 4">
          <a:extLst>
            <a:ext uri="{FF2B5EF4-FFF2-40B4-BE49-F238E27FC236}">
              <a16:creationId xmlns:a16="http://schemas.microsoft.com/office/drawing/2014/main" id="{00000000-0008-0000-2000-0000A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8" name="Text Box 5">
          <a:extLst>
            <a:ext uri="{FF2B5EF4-FFF2-40B4-BE49-F238E27FC236}">
              <a16:creationId xmlns:a16="http://schemas.microsoft.com/office/drawing/2014/main" id="{00000000-0008-0000-2000-0000B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89" name="Text Box 6">
          <a:extLst>
            <a:ext uri="{FF2B5EF4-FFF2-40B4-BE49-F238E27FC236}">
              <a16:creationId xmlns:a16="http://schemas.microsoft.com/office/drawing/2014/main" id="{00000000-0008-0000-2000-0000B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0" name="Text Box 8">
          <a:extLst>
            <a:ext uri="{FF2B5EF4-FFF2-40B4-BE49-F238E27FC236}">
              <a16:creationId xmlns:a16="http://schemas.microsoft.com/office/drawing/2014/main" id="{00000000-0008-0000-2000-0000B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1" name="Text Box 9">
          <a:extLst>
            <a:ext uri="{FF2B5EF4-FFF2-40B4-BE49-F238E27FC236}">
              <a16:creationId xmlns:a16="http://schemas.microsoft.com/office/drawing/2014/main" id="{00000000-0008-0000-2000-0000B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2" name="Text Box 10">
          <a:extLst>
            <a:ext uri="{FF2B5EF4-FFF2-40B4-BE49-F238E27FC236}">
              <a16:creationId xmlns:a16="http://schemas.microsoft.com/office/drawing/2014/main" id="{00000000-0008-0000-2000-0000B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3" name="Text Box 1">
          <a:extLst>
            <a:ext uri="{FF2B5EF4-FFF2-40B4-BE49-F238E27FC236}">
              <a16:creationId xmlns:a16="http://schemas.microsoft.com/office/drawing/2014/main" id="{00000000-0008-0000-2000-0000B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4" name="Text Box 2">
          <a:extLst>
            <a:ext uri="{FF2B5EF4-FFF2-40B4-BE49-F238E27FC236}">
              <a16:creationId xmlns:a16="http://schemas.microsoft.com/office/drawing/2014/main" id="{00000000-0008-0000-2000-0000B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5" name="Text Box 1">
          <a:extLst>
            <a:ext uri="{FF2B5EF4-FFF2-40B4-BE49-F238E27FC236}">
              <a16:creationId xmlns:a16="http://schemas.microsoft.com/office/drawing/2014/main" id="{00000000-0008-0000-2000-0000B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6" name="Text Box 2">
          <a:extLst>
            <a:ext uri="{FF2B5EF4-FFF2-40B4-BE49-F238E27FC236}">
              <a16:creationId xmlns:a16="http://schemas.microsoft.com/office/drawing/2014/main" id="{00000000-0008-0000-2000-0000B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7" name="Text Box 3">
          <a:extLst>
            <a:ext uri="{FF2B5EF4-FFF2-40B4-BE49-F238E27FC236}">
              <a16:creationId xmlns:a16="http://schemas.microsoft.com/office/drawing/2014/main" id="{00000000-0008-0000-2000-0000B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8" name="Text Box 4">
          <a:extLst>
            <a:ext uri="{FF2B5EF4-FFF2-40B4-BE49-F238E27FC236}">
              <a16:creationId xmlns:a16="http://schemas.microsoft.com/office/drawing/2014/main" id="{00000000-0008-0000-2000-0000B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99" name="Text Box 5">
          <a:extLst>
            <a:ext uri="{FF2B5EF4-FFF2-40B4-BE49-F238E27FC236}">
              <a16:creationId xmlns:a16="http://schemas.microsoft.com/office/drawing/2014/main" id="{00000000-0008-0000-2000-0000B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0" name="Text Box 6">
          <a:extLst>
            <a:ext uri="{FF2B5EF4-FFF2-40B4-BE49-F238E27FC236}">
              <a16:creationId xmlns:a16="http://schemas.microsoft.com/office/drawing/2014/main" id="{00000000-0008-0000-2000-0000B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1" name="Text Box 8">
          <a:extLst>
            <a:ext uri="{FF2B5EF4-FFF2-40B4-BE49-F238E27FC236}">
              <a16:creationId xmlns:a16="http://schemas.microsoft.com/office/drawing/2014/main" id="{00000000-0008-0000-2000-0000B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2" name="Text Box 9">
          <a:extLst>
            <a:ext uri="{FF2B5EF4-FFF2-40B4-BE49-F238E27FC236}">
              <a16:creationId xmlns:a16="http://schemas.microsoft.com/office/drawing/2014/main" id="{00000000-0008-0000-2000-0000B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3" name="Text Box 10">
          <a:extLst>
            <a:ext uri="{FF2B5EF4-FFF2-40B4-BE49-F238E27FC236}">
              <a16:creationId xmlns:a16="http://schemas.microsoft.com/office/drawing/2014/main" id="{00000000-0008-0000-2000-0000B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4" name="Text Box 1">
          <a:extLst>
            <a:ext uri="{FF2B5EF4-FFF2-40B4-BE49-F238E27FC236}">
              <a16:creationId xmlns:a16="http://schemas.microsoft.com/office/drawing/2014/main" id="{00000000-0008-0000-2000-0000C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5" name="Text Box 2">
          <a:extLst>
            <a:ext uri="{FF2B5EF4-FFF2-40B4-BE49-F238E27FC236}">
              <a16:creationId xmlns:a16="http://schemas.microsoft.com/office/drawing/2014/main" id="{00000000-0008-0000-2000-0000C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6" name="Text Box 1">
          <a:extLst>
            <a:ext uri="{FF2B5EF4-FFF2-40B4-BE49-F238E27FC236}">
              <a16:creationId xmlns:a16="http://schemas.microsoft.com/office/drawing/2014/main" id="{00000000-0008-0000-2000-0000C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7" name="Text Box 2">
          <a:extLst>
            <a:ext uri="{FF2B5EF4-FFF2-40B4-BE49-F238E27FC236}">
              <a16:creationId xmlns:a16="http://schemas.microsoft.com/office/drawing/2014/main" id="{00000000-0008-0000-2000-0000C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8" name="Text Box 3">
          <a:extLst>
            <a:ext uri="{FF2B5EF4-FFF2-40B4-BE49-F238E27FC236}">
              <a16:creationId xmlns:a16="http://schemas.microsoft.com/office/drawing/2014/main" id="{00000000-0008-0000-2000-0000C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09" name="Text Box 4">
          <a:extLst>
            <a:ext uri="{FF2B5EF4-FFF2-40B4-BE49-F238E27FC236}">
              <a16:creationId xmlns:a16="http://schemas.microsoft.com/office/drawing/2014/main" id="{00000000-0008-0000-2000-0000C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0" name="Text Box 5">
          <a:extLst>
            <a:ext uri="{FF2B5EF4-FFF2-40B4-BE49-F238E27FC236}">
              <a16:creationId xmlns:a16="http://schemas.microsoft.com/office/drawing/2014/main" id="{00000000-0008-0000-2000-0000C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1" name="Text Box 6">
          <a:extLst>
            <a:ext uri="{FF2B5EF4-FFF2-40B4-BE49-F238E27FC236}">
              <a16:creationId xmlns:a16="http://schemas.microsoft.com/office/drawing/2014/main" id="{00000000-0008-0000-2000-0000C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2" name="Text Box 8">
          <a:extLst>
            <a:ext uri="{FF2B5EF4-FFF2-40B4-BE49-F238E27FC236}">
              <a16:creationId xmlns:a16="http://schemas.microsoft.com/office/drawing/2014/main" id="{00000000-0008-0000-2000-0000C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3" name="Text Box 9">
          <a:extLst>
            <a:ext uri="{FF2B5EF4-FFF2-40B4-BE49-F238E27FC236}">
              <a16:creationId xmlns:a16="http://schemas.microsoft.com/office/drawing/2014/main" id="{00000000-0008-0000-2000-0000C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4" name="Text Box 10">
          <a:extLst>
            <a:ext uri="{FF2B5EF4-FFF2-40B4-BE49-F238E27FC236}">
              <a16:creationId xmlns:a16="http://schemas.microsoft.com/office/drawing/2014/main" id="{00000000-0008-0000-2000-0000C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5" name="Text Box 1">
          <a:extLst>
            <a:ext uri="{FF2B5EF4-FFF2-40B4-BE49-F238E27FC236}">
              <a16:creationId xmlns:a16="http://schemas.microsoft.com/office/drawing/2014/main" id="{00000000-0008-0000-2000-0000C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6" name="Text Box 2">
          <a:extLst>
            <a:ext uri="{FF2B5EF4-FFF2-40B4-BE49-F238E27FC236}">
              <a16:creationId xmlns:a16="http://schemas.microsoft.com/office/drawing/2014/main" id="{00000000-0008-0000-2000-0000C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7" name="Text Box 1">
          <a:extLst>
            <a:ext uri="{FF2B5EF4-FFF2-40B4-BE49-F238E27FC236}">
              <a16:creationId xmlns:a16="http://schemas.microsoft.com/office/drawing/2014/main" id="{00000000-0008-0000-2000-0000C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8" name="Text Box 2">
          <a:extLst>
            <a:ext uri="{FF2B5EF4-FFF2-40B4-BE49-F238E27FC236}">
              <a16:creationId xmlns:a16="http://schemas.microsoft.com/office/drawing/2014/main" id="{00000000-0008-0000-2000-0000C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19" name="Text Box 3">
          <a:extLst>
            <a:ext uri="{FF2B5EF4-FFF2-40B4-BE49-F238E27FC236}">
              <a16:creationId xmlns:a16="http://schemas.microsoft.com/office/drawing/2014/main" id="{00000000-0008-0000-2000-0000C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0" name="Text Box 4">
          <a:extLst>
            <a:ext uri="{FF2B5EF4-FFF2-40B4-BE49-F238E27FC236}">
              <a16:creationId xmlns:a16="http://schemas.microsoft.com/office/drawing/2014/main" id="{00000000-0008-0000-2000-0000D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1" name="Text Box 5">
          <a:extLst>
            <a:ext uri="{FF2B5EF4-FFF2-40B4-BE49-F238E27FC236}">
              <a16:creationId xmlns:a16="http://schemas.microsoft.com/office/drawing/2014/main" id="{00000000-0008-0000-2000-0000D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2" name="Text Box 6">
          <a:extLst>
            <a:ext uri="{FF2B5EF4-FFF2-40B4-BE49-F238E27FC236}">
              <a16:creationId xmlns:a16="http://schemas.microsoft.com/office/drawing/2014/main" id="{00000000-0008-0000-2000-0000D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3" name="Text Box 8">
          <a:extLst>
            <a:ext uri="{FF2B5EF4-FFF2-40B4-BE49-F238E27FC236}">
              <a16:creationId xmlns:a16="http://schemas.microsoft.com/office/drawing/2014/main" id="{00000000-0008-0000-2000-0000D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4" name="Text Box 9">
          <a:extLst>
            <a:ext uri="{FF2B5EF4-FFF2-40B4-BE49-F238E27FC236}">
              <a16:creationId xmlns:a16="http://schemas.microsoft.com/office/drawing/2014/main" id="{00000000-0008-0000-2000-0000D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5" name="Text Box 10">
          <a:extLst>
            <a:ext uri="{FF2B5EF4-FFF2-40B4-BE49-F238E27FC236}">
              <a16:creationId xmlns:a16="http://schemas.microsoft.com/office/drawing/2014/main" id="{00000000-0008-0000-2000-0000D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46</xdr:row>
      <xdr:rowOff>42333</xdr:rowOff>
    </xdr:from>
    <xdr:ext cx="114300" cy="285750"/>
    <xdr:sp macro="" textlink="">
      <xdr:nvSpPr>
        <xdr:cNvPr id="726" name="Text Box 1">
          <a:extLst>
            <a:ext uri="{FF2B5EF4-FFF2-40B4-BE49-F238E27FC236}">
              <a16:creationId xmlns:a16="http://schemas.microsoft.com/office/drawing/2014/main" id="{00000000-0008-0000-2000-0000D6020000}"/>
            </a:ext>
          </a:extLst>
        </xdr:cNvPr>
        <xdr:cNvSpPr txBox="1">
          <a:spLocks noChangeArrowheads="1"/>
        </xdr:cNvSpPr>
      </xdr:nvSpPr>
      <xdr:spPr bwMode="auto">
        <a:xfrm>
          <a:off x="635423" y="84548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7" name="Text Box 8">
          <a:extLst>
            <a:ext uri="{FF2B5EF4-FFF2-40B4-BE49-F238E27FC236}">
              <a16:creationId xmlns:a16="http://schemas.microsoft.com/office/drawing/2014/main" id="{00000000-0008-0000-2000-0000D7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8" name="Text Box 8">
          <a:extLst>
            <a:ext uri="{FF2B5EF4-FFF2-40B4-BE49-F238E27FC236}">
              <a16:creationId xmlns:a16="http://schemas.microsoft.com/office/drawing/2014/main" id="{00000000-0008-0000-2000-0000D8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29" name="Text Box 1">
          <a:extLst>
            <a:ext uri="{FF2B5EF4-FFF2-40B4-BE49-F238E27FC236}">
              <a16:creationId xmlns:a16="http://schemas.microsoft.com/office/drawing/2014/main" id="{00000000-0008-0000-2000-0000D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0" name="Text Box 2">
          <a:extLst>
            <a:ext uri="{FF2B5EF4-FFF2-40B4-BE49-F238E27FC236}">
              <a16:creationId xmlns:a16="http://schemas.microsoft.com/office/drawing/2014/main" id="{00000000-0008-0000-2000-0000D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1" name="Text Box 3">
          <a:extLst>
            <a:ext uri="{FF2B5EF4-FFF2-40B4-BE49-F238E27FC236}">
              <a16:creationId xmlns:a16="http://schemas.microsoft.com/office/drawing/2014/main" id="{00000000-0008-0000-2000-0000D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2" name="Text Box 4">
          <a:extLst>
            <a:ext uri="{FF2B5EF4-FFF2-40B4-BE49-F238E27FC236}">
              <a16:creationId xmlns:a16="http://schemas.microsoft.com/office/drawing/2014/main" id="{00000000-0008-0000-2000-0000D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3" name="Text Box 5">
          <a:extLst>
            <a:ext uri="{FF2B5EF4-FFF2-40B4-BE49-F238E27FC236}">
              <a16:creationId xmlns:a16="http://schemas.microsoft.com/office/drawing/2014/main" id="{00000000-0008-0000-2000-0000D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4" name="Text Box 6">
          <a:extLst>
            <a:ext uri="{FF2B5EF4-FFF2-40B4-BE49-F238E27FC236}">
              <a16:creationId xmlns:a16="http://schemas.microsoft.com/office/drawing/2014/main" id="{00000000-0008-0000-2000-0000D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5" name="Text Box 8">
          <a:extLst>
            <a:ext uri="{FF2B5EF4-FFF2-40B4-BE49-F238E27FC236}">
              <a16:creationId xmlns:a16="http://schemas.microsoft.com/office/drawing/2014/main" id="{00000000-0008-0000-2000-0000D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6" name="Text Box 9">
          <a:extLst>
            <a:ext uri="{FF2B5EF4-FFF2-40B4-BE49-F238E27FC236}">
              <a16:creationId xmlns:a16="http://schemas.microsoft.com/office/drawing/2014/main" id="{00000000-0008-0000-2000-0000E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7" name="Text Box 10">
          <a:extLst>
            <a:ext uri="{FF2B5EF4-FFF2-40B4-BE49-F238E27FC236}">
              <a16:creationId xmlns:a16="http://schemas.microsoft.com/office/drawing/2014/main" id="{00000000-0008-0000-2000-0000E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8" name="Text Box 1">
          <a:extLst>
            <a:ext uri="{FF2B5EF4-FFF2-40B4-BE49-F238E27FC236}">
              <a16:creationId xmlns:a16="http://schemas.microsoft.com/office/drawing/2014/main" id="{00000000-0008-0000-2000-0000E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39" name="Text Box 2">
          <a:extLst>
            <a:ext uri="{FF2B5EF4-FFF2-40B4-BE49-F238E27FC236}">
              <a16:creationId xmlns:a16="http://schemas.microsoft.com/office/drawing/2014/main" id="{00000000-0008-0000-2000-0000E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0" name="Text Box 8">
          <a:extLst>
            <a:ext uri="{FF2B5EF4-FFF2-40B4-BE49-F238E27FC236}">
              <a16:creationId xmlns:a16="http://schemas.microsoft.com/office/drawing/2014/main" id="{00000000-0008-0000-2000-0000E4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1" name="Text Box 1">
          <a:extLst>
            <a:ext uri="{FF2B5EF4-FFF2-40B4-BE49-F238E27FC236}">
              <a16:creationId xmlns:a16="http://schemas.microsoft.com/office/drawing/2014/main" id="{00000000-0008-0000-2000-0000E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2" name="Text Box 2">
          <a:extLst>
            <a:ext uri="{FF2B5EF4-FFF2-40B4-BE49-F238E27FC236}">
              <a16:creationId xmlns:a16="http://schemas.microsoft.com/office/drawing/2014/main" id="{00000000-0008-0000-2000-0000E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3" name="Text Box 3">
          <a:extLst>
            <a:ext uri="{FF2B5EF4-FFF2-40B4-BE49-F238E27FC236}">
              <a16:creationId xmlns:a16="http://schemas.microsoft.com/office/drawing/2014/main" id="{00000000-0008-0000-2000-0000E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4" name="Text Box 4">
          <a:extLst>
            <a:ext uri="{FF2B5EF4-FFF2-40B4-BE49-F238E27FC236}">
              <a16:creationId xmlns:a16="http://schemas.microsoft.com/office/drawing/2014/main" id="{00000000-0008-0000-2000-0000E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5" name="Text Box 5">
          <a:extLst>
            <a:ext uri="{FF2B5EF4-FFF2-40B4-BE49-F238E27FC236}">
              <a16:creationId xmlns:a16="http://schemas.microsoft.com/office/drawing/2014/main" id="{00000000-0008-0000-2000-0000E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6" name="Text Box 6">
          <a:extLst>
            <a:ext uri="{FF2B5EF4-FFF2-40B4-BE49-F238E27FC236}">
              <a16:creationId xmlns:a16="http://schemas.microsoft.com/office/drawing/2014/main" id="{00000000-0008-0000-2000-0000E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7" name="Text Box 8">
          <a:extLst>
            <a:ext uri="{FF2B5EF4-FFF2-40B4-BE49-F238E27FC236}">
              <a16:creationId xmlns:a16="http://schemas.microsoft.com/office/drawing/2014/main" id="{00000000-0008-0000-2000-0000E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8" name="Text Box 9">
          <a:extLst>
            <a:ext uri="{FF2B5EF4-FFF2-40B4-BE49-F238E27FC236}">
              <a16:creationId xmlns:a16="http://schemas.microsoft.com/office/drawing/2014/main" id="{00000000-0008-0000-2000-0000E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49" name="Text Box 10">
          <a:extLst>
            <a:ext uri="{FF2B5EF4-FFF2-40B4-BE49-F238E27FC236}">
              <a16:creationId xmlns:a16="http://schemas.microsoft.com/office/drawing/2014/main" id="{00000000-0008-0000-2000-0000E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0" name="Text Box 1">
          <a:extLst>
            <a:ext uri="{FF2B5EF4-FFF2-40B4-BE49-F238E27FC236}">
              <a16:creationId xmlns:a16="http://schemas.microsoft.com/office/drawing/2014/main" id="{00000000-0008-0000-2000-0000E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1" name="Text Box 2">
          <a:extLst>
            <a:ext uri="{FF2B5EF4-FFF2-40B4-BE49-F238E27FC236}">
              <a16:creationId xmlns:a16="http://schemas.microsoft.com/office/drawing/2014/main" id="{00000000-0008-0000-2000-0000E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2" name="Text Box 8">
          <a:extLst>
            <a:ext uri="{FF2B5EF4-FFF2-40B4-BE49-F238E27FC236}">
              <a16:creationId xmlns:a16="http://schemas.microsoft.com/office/drawing/2014/main" id="{00000000-0008-0000-2000-0000F0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3" name="Text Box 8">
          <a:extLst>
            <a:ext uri="{FF2B5EF4-FFF2-40B4-BE49-F238E27FC236}">
              <a16:creationId xmlns:a16="http://schemas.microsoft.com/office/drawing/2014/main" id="{00000000-0008-0000-2000-0000F1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4" name="Text Box 1">
          <a:extLst>
            <a:ext uri="{FF2B5EF4-FFF2-40B4-BE49-F238E27FC236}">
              <a16:creationId xmlns:a16="http://schemas.microsoft.com/office/drawing/2014/main" id="{00000000-0008-0000-2000-0000F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5" name="Text Box 2">
          <a:extLst>
            <a:ext uri="{FF2B5EF4-FFF2-40B4-BE49-F238E27FC236}">
              <a16:creationId xmlns:a16="http://schemas.microsoft.com/office/drawing/2014/main" id="{00000000-0008-0000-2000-0000F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6" name="Text Box 3">
          <a:extLst>
            <a:ext uri="{FF2B5EF4-FFF2-40B4-BE49-F238E27FC236}">
              <a16:creationId xmlns:a16="http://schemas.microsoft.com/office/drawing/2014/main" id="{00000000-0008-0000-2000-0000F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7" name="Text Box 4">
          <a:extLst>
            <a:ext uri="{FF2B5EF4-FFF2-40B4-BE49-F238E27FC236}">
              <a16:creationId xmlns:a16="http://schemas.microsoft.com/office/drawing/2014/main" id="{00000000-0008-0000-2000-0000F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8" name="Text Box 5">
          <a:extLst>
            <a:ext uri="{FF2B5EF4-FFF2-40B4-BE49-F238E27FC236}">
              <a16:creationId xmlns:a16="http://schemas.microsoft.com/office/drawing/2014/main" id="{00000000-0008-0000-2000-0000F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59" name="Text Box 6">
          <a:extLst>
            <a:ext uri="{FF2B5EF4-FFF2-40B4-BE49-F238E27FC236}">
              <a16:creationId xmlns:a16="http://schemas.microsoft.com/office/drawing/2014/main" id="{00000000-0008-0000-2000-0000F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0" name="Text Box 8">
          <a:extLst>
            <a:ext uri="{FF2B5EF4-FFF2-40B4-BE49-F238E27FC236}">
              <a16:creationId xmlns:a16="http://schemas.microsoft.com/office/drawing/2014/main" id="{00000000-0008-0000-2000-0000F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1" name="Text Box 9">
          <a:extLst>
            <a:ext uri="{FF2B5EF4-FFF2-40B4-BE49-F238E27FC236}">
              <a16:creationId xmlns:a16="http://schemas.microsoft.com/office/drawing/2014/main" id="{00000000-0008-0000-2000-0000F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2" name="Text Box 10">
          <a:extLst>
            <a:ext uri="{FF2B5EF4-FFF2-40B4-BE49-F238E27FC236}">
              <a16:creationId xmlns:a16="http://schemas.microsoft.com/office/drawing/2014/main" id="{00000000-0008-0000-2000-0000F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3" name="Text Box 1">
          <a:extLst>
            <a:ext uri="{FF2B5EF4-FFF2-40B4-BE49-F238E27FC236}">
              <a16:creationId xmlns:a16="http://schemas.microsoft.com/office/drawing/2014/main" id="{00000000-0008-0000-2000-0000F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4" name="Text Box 2">
          <a:extLst>
            <a:ext uri="{FF2B5EF4-FFF2-40B4-BE49-F238E27FC236}">
              <a16:creationId xmlns:a16="http://schemas.microsoft.com/office/drawing/2014/main" id="{00000000-0008-0000-2000-0000F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5" name="Text Box 8">
          <a:extLst>
            <a:ext uri="{FF2B5EF4-FFF2-40B4-BE49-F238E27FC236}">
              <a16:creationId xmlns:a16="http://schemas.microsoft.com/office/drawing/2014/main" id="{00000000-0008-0000-2000-0000FD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6" name="Text Box 1">
          <a:extLst>
            <a:ext uri="{FF2B5EF4-FFF2-40B4-BE49-F238E27FC236}">
              <a16:creationId xmlns:a16="http://schemas.microsoft.com/office/drawing/2014/main" id="{00000000-0008-0000-2000-0000F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7" name="Text Box 2">
          <a:extLst>
            <a:ext uri="{FF2B5EF4-FFF2-40B4-BE49-F238E27FC236}">
              <a16:creationId xmlns:a16="http://schemas.microsoft.com/office/drawing/2014/main" id="{00000000-0008-0000-2000-0000F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8" name="Text Box 3">
          <a:extLst>
            <a:ext uri="{FF2B5EF4-FFF2-40B4-BE49-F238E27FC236}">
              <a16:creationId xmlns:a16="http://schemas.microsoft.com/office/drawing/2014/main" id="{00000000-0008-0000-2000-000000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69" name="Text Box 4">
          <a:extLst>
            <a:ext uri="{FF2B5EF4-FFF2-40B4-BE49-F238E27FC236}">
              <a16:creationId xmlns:a16="http://schemas.microsoft.com/office/drawing/2014/main" id="{00000000-0008-0000-2000-000001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70" name="Text Box 5">
          <a:extLst>
            <a:ext uri="{FF2B5EF4-FFF2-40B4-BE49-F238E27FC236}">
              <a16:creationId xmlns:a16="http://schemas.microsoft.com/office/drawing/2014/main" id="{00000000-0008-0000-2000-000002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71" name="Text Box 6">
          <a:extLst>
            <a:ext uri="{FF2B5EF4-FFF2-40B4-BE49-F238E27FC236}">
              <a16:creationId xmlns:a16="http://schemas.microsoft.com/office/drawing/2014/main" id="{00000000-0008-0000-2000-000003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72" name="Text Box 8">
          <a:extLst>
            <a:ext uri="{FF2B5EF4-FFF2-40B4-BE49-F238E27FC236}">
              <a16:creationId xmlns:a16="http://schemas.microsoft.com/office/drawing/2014/main" id="{00000000-0008-0000-2000-000004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73" name="Text Box 9">
          <a:extLst>
            <a:ext uri="{FF2B5EF4-FFF2-40B4-BE49-F238E27FC236}">
              <a16:creationId xmlns:a16="http://schemas.microsoft.com/office/drawing/2014/main" id="{00000000-0008-0000-2000-000005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774" name="Text Box 10">
          <a:extLst>
            <a:ext uri="{FF2B5EF4-FFF2-40B4-BE49-F238E27FC236}">
              <a16:creationId xmlns:a16="http://schemas.microsoft.com/office/drawing/2014/main" id="{00000000-0008-0000-2000-00000603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46</xdr:row>
      <xdr:rowOff>42333</xdr:rowOff>
    </xdr:from>
    <xdr:ext cx="114300" cy="285750"/>
    <xdr:sp macro="" textlink="">
      <xdr:nvSpPr>
        <xdr:cNvPr id="775" name="Text Box 1">
          <a:extLst>
            <a:ext uri="{FF2B5EF4-FFF2-40B4-BE49-F238E27FC236}">
              <a16:creationId xmlns:a16="http://schemas.microsoft.com/office/drawing/2014/main" id="{00000000-0008-0000-2000-000007030000}"/>
            </a:ext>
          </a:extLst>
        </xdr:cNvPr>
        <xdr:cNvSpPr txBox="1">
          <a:spLocks noChangeArrowheads="1"/>
        </xdr:cNvSpPr>
      </xdr:nvSpPr>
      <xdr:spPr bwMode="auto">
        <a:xfrm>
          <a:off x="635423" y="84548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6" name="Text Box 1">
          <a:extLst>
            <a:ext uri="{FF2B5EF4-FFF2-40B4-BE49-F238E27FC236}">
              <a16:creationId xmlns:a16="http://schemas.microsoft.com/office/drawing/2014/main" id="{00000000-0008-0000-2000-000008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7" name="Text Box 2">
          <a:extLst>
            <a:ext uri="{FF2B5EF4-FFF2-40B4-BE49-F238E27FC236}">
              <a16:creationId xmlns:a16="http://schemas.microsoft.com/office/drawing/2014/main" id="{00000000-0008-0000-2000-000009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8" name="Text Box 3">
          <a:extLst>
            <a:ext uri="{FF2B5EF4-FFF2-40B4-BE49-F238E27FC236}">
              <a16:creationId xmlns:a16="http://schemas.microsoft.com/office/drawing/2014/main" id="{00000000-0008-0000-2000-00000A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9" name="Text Box 4">
          <a:extLst>
            <a:ext uri="{FF2B5EF4-FFF2-40B4-BE49-F238E27FC236}">
              <a16:creationId xmlns:a16="http://schemas.microsoft.com/office/drawing/2014/main" id="{00000000-0008-0000-2000-00000B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0" name="Text Box 5">
          <a:extLst>
            <a:ext uri="{FF2B5EF4-FFF2-40B4-BE49-F238E27FC236}">
              <a16:creationId xmlns:a16="http://schemas.microsoft.com/office/drawing/2014/main" id="{00000000-0008-0000-2000-00000C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1" name="Text Box 6">
          <a:extLst>
            <a:ext uri="{FF2B5EF4-FFF2-40B4-BE49-F238E27FC236}">
              <a16:creationId xmlns:a16="http://schemas.microsoft.com/office/drawing/2014/main" id="{00000000-0008-0000-2000-00000D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2" name="Text Box 8">
          <a:extLst>
            <a:ext uri="{FF2B5EF4-FFF2-40B4-BE49-F238E27FC236}">
              <a16:creationId xmlns:a16="http://schemas.microsoft.com/office/drawing/2014/main" id="{00000000-0008-0000-2000-00000E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3" name="Text Box 9">
          <a:extLst>
            <a:ext uri="{FF2B5EF4-FFF2-40B4-BE49-F238E27FC236}">
              <a16:creationId xmlns:a16="http://schemas.microsoft.com/office/drawing/2014/main" id="{00000000-0008-0000-2000-00000F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4" name="Text Box 10">
          <a:extLst>
            <a:ext uri="{FF2B5EF4-FFF2-40B4-BE49-F238E27FC236}">
              <a16:creationId xmlns:a16="http://schemas.microsoft.com/office/drawing/2014/main" id="{00000000-0008-0000-2000-000010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5" name="Text Box 1">
          <a:extLst>
            <a:ext uri="{FF2B5EF4-FFF2-40B4-BE49-F238E27FC236}">
              <a16:creationId xmlns:a16="http://schemas.microsoft.com/office/drawing/2014/main" id="{00000000-0008-0000-2000-000011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6" name="Text Box 2">
          <a:extLst>
            <a:ext uri="{FF2B5EF4-FFF2-40B4-BE49-F238E27FC236}">
              <a16:creationId xmlns:a16="http://schemas.microsoft.com/office/drawing/2014/main" id="{00000000-0008-0000-2000-000012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7" name="Text Box 1">
          <a:extLst>
            <a:ext uri="{FF2B5EF4-FFF2-40B4-BE49-F238E27FC236}">
              <a16:creationId xmlns:a16="http://schemas.microsoft.com/office/drawing/2014/main" id="{00000000-0008-0000-2000-000013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8" name="Text Box 2">
          <a:extLst>
            <a:ext uri="{FF2B5EF4-FFF2-40B4-BE49-F238E27FC236}">
              <a16:creationId xmlns:a16="http://schemas.microsoft.com/office/drawing/2014/main" id="{00000000-0008-0000-2000-000014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89" name="Text Box 3">
          <a:extLst>
            <a:ext uri="{FF2B5EF4-FFF2-40B4-BE49-F238E27FC236}">
              <a16:creationId xmlns:a16="http://schemas.microsoft.com/office/drawing/2014/main" id="{00000000-0008-0000-2000-000015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0" name="Text Box 4">
          <a:extLst>
            <a:ext uri="{FF2B5EF4-FFF2-40B4-BE49-F238E27FC236}">
              <a16:creationId xmlns:a16="http://schemas.microsoft.com/office/drawing/2014/main" id="{00000000-0008-0000-2000-000016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1" name="Text Box 5">
          <a:extLst>
            <a:ext uri="{FF2B5EF4-FFF2-40B4-BE49-F238E27FC236}">
              <a16:creationId xmlns:a16="http://schemas.microsoft.com/office/drawing/2014/main" id="{00000000-0008-0000-2000-000017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2" name="Text Box 6">
          <a:extLst>
            <a:ext uri="{FF2B5EF4-FFF2-40B4-BE49-F238E27FC236}">
              <a16:creationId xmlns:a16="http://schemas.microsoft.com/office/drawing/2014/main" id="{00000000-0008-0000-2000-000018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3" name="Text Box 8">
          <a:extLst>
            <a:ext uri="{FF2B5EF4-FFF2-40B4-BE49-F238E27FC236}">
              <a16:creationId xmlns:a16="http://schemas.microsoft.com/office/drawing/2014/main" id="{00000000-0008-0000-2000-000019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4" name="Text Box 9">
          <a:extLst>
            <a:ext uri="{FF2B5EF4-FFF2-40B4-BE49-F238E27FC236}">
              <a16:creationId xmlns:a16="http://schemas.microsoft.com/office/drawing/2014/main" id="{00000000-0008-0000-2000-00001A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5" name="Text Box 10">
          <a:extLst>
            <a:ext uri="{FF2B5EF4-FFF2-40B4-BE49-F238E27FC236}">
              <a16:creationId xmlns:a16="http://schemas.microsoft.com/office/drawing/2014/main" id="{00000000-0008-0000-2000-00001B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6" name="Text Box 1">
          <a:extLst>
            <a:ext uri="{FF2B5EF4-FFF2-40B4-BE49-F238E27FC236}">
              <a16:creationId xmlns:a16="http://schemas.microsoft.com/office/drawing/2014/main" id="{00000000-0008-0000-2000-00001C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7" name="Text Box 2">
          <a:extLst>
            <a:ext uri="{FF2B5EF4-FFF2-40B4-BE49-F238E27FC236}">
              <a16:creationId xmlns:a16="http://schemas.microsoft.com/office/drawing/2014/main" id="{00000000-0008-0000-2000-00001D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8" name="Text Box 1">
          <a:extLst>
            <a:ext uri="{FF2B5EF4-FFF2-40B4-BE49-F238E27FC236}">
              <a16:creationId xmlns:a16="http://schemas.microsoft.com/office/drawing/2014/main" id="{00000000-0008-0000-2000-00001E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99" name="Text Box 2">
          <a:extLst>
            <a:ext uri="{FF2B5EF4-FFF2-40B4-BE49-F238E27FC236}">
              <a16:creationId xmlns:a16="http://schemas.microsoft.com/office/drawing/2014/main" id="{00000000-0008-0000-2000-00001F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0" name="Text Box 3">
          <a:extLst>
            <a:ext uri="{FF2B5EF4-FFF2-40B4-BE49-F238E27FC236}">
              <a16:creationId xmlns:a16="http://schemas.microsoft.com/office/drawing/2014/main" id="{00000000-0008-0000-2000-000020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1" name="Text Box 4">
          <a:extLst>
            <a:ext uri="{FF2B5EF4-FFF2-40B4-BE49-F238E27FC236}">
              <a16:creationId xmlns:a16="http://schemas.microsoft.com/office/drawing/2014/main" id="{00000000-0008-0000-2000-000021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2" name="Text Box 5">
          <a:extLst>
            <a:ext uri="{FF2B5EF4-FFF2-40B4-BE49-F238E27FC236}">
              <a16:creationId xmlns:a16="http://schemas.microsoft.com/office/drawing/2014/main" id="{00000000-0008-0000-2000-000022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3" name="Text Box 6">
          <a:extLst>
            <a:ext uri="{FF2B5EF4-FFF2-40B4-BE49-F238E27FC236}">
              <a16:creationId xmlns:a16="http://schemas.microsoft.com/office/drawing/2014/main" id="{00000000-0008-0000-2000-000023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4" name="Text Box 8">
          <a:extLst>
            <a:ext uri="{FF2B5EF4-FFF2-40B4-BE49-F238E27FC236}">
              <a16:creationId xmlns:a16="http://schemas.microsoft.com/office/drawing/2014/main" id="{00000000-0008-0000-2000-000024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5" name="Text Box 9">
          <a:extLst>
            <a:ext uri="{FF2B5EF4-FFF2-40B4-BE49-F238E27FC236}">
              <a16:creationId xmlns:a16="http://schemas.microsoft.com/office/drawing/2014/main" id="{00000000-0008-0000-2000-000025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6" name="Text Box 10">
          <a:extLst>
            <a:ext uri="{FF2B5EF4-FFF2-40B4-BE49-F238E27FC236}">
              <a16:creationId xmlns:a16="http://schemas.microsoft.com/office/drawing/2014/main" id="{00000000-0008-0000-2000-000026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7" name="Text Box 1">
          <a:extLst>
            <a:ext uri="{FF2B5EF4-FFF2-40B4-BE49-F238E27FC236}">
              <a16:creationId xmlns:a16="http://schemas.microsoft.com/office/drawing/2014/main" id="{00000000-0008-0000-2000-000027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8" name="Text Box 2">
          <a:extLst>
            <a:ext uri="{FF2B5EF4-FFF2-40B4-BE49-F238E27FC236}">
              <a16:creationId xmlns:a16="http://schemas.microsoft.com/office/drawing/2014/main" id="{00000000-0008-0000-2000-000028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09" name="Text Box 1">
          <a:extLst>
            <a:ext uri="{FF2B5EF4-FFF2-40B4-BE49-F238E27FC236}">
              <a16:creationId xmlns:a16="http://schemas.microsoft.com/office/drawing/2014/main" id="{00000000-0008-0000-2000-000029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0" name="Text Box 2">
          <a:extLst>
            <a:ext uri="{FF2B5EF4-FFF2-40B4-BE49-F238E27FC236}">
              <a16:creationId xmlns:a16="http://schemas.microsoft.com/office/drawing/2014/main" id="{00000000-0008-0000-2000-00002A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1" name="Text Box 3">
          <a:extLst>
            <a:ext uri="{FF2B5EF4-FFF2-40B4-BE49-F238E27FC236}">
              <a16:creationId xmlns:a16="http://schemas.microsoft.com/office/drawing/2014/main" id="{00000000-0008-0000-2000-00002B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2" name="Text Box 4">
          <a:extLst>
            <a:ext uri="{FF2B5EF4-FFF2-40B4-BE49-F238E27FC236}">
              <a16:creationId xmlns:a16="http://schemas.microsoft.com/office/drawing/2014/main" id="{00000000-0008-0000-2000-00002C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3" name="Text Box 5">
          <a:extLst>
            <a:ext uri="{FF2B5EF4-FFF2-40B4-BE49-F238E27FC236}">
              <a16:creationId xmlns:a16="http://schemas.microsoft.com/office/drawing/2014/main" id="{00000000-0008-0000-2000-00002D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4" name="Text Box 6">
          <a:extLst>
            <a:ext uri="{FF2B5EF4-FFF2-40B4-BE49-F238E27FC236}">
              <a16:creationId xmlns:a16="http://schemas.microsoft.com/office/drawing/2014/main" id="{00000000-0008-0000-2000-00002E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5" name="Text Box 8">
          <a:extLst>
            <a:ext uri="{FF2B5EF4-FFF2-40B4-BE49-F238E27FC236}">
              <a16:creationId xmlns:a16="http://schemas.microsoft.com/office/drawing/2014/main" id="{00000000-0008-0000-2000-00002F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6" name="Text Box 9">
          <a:extLst>
            <a:ext uri="{FF2B5EF4-FFF2-40B4-BE49-F238E27FC236}">
              <a16:creationId xmlns:a16="http://schemas.microsoft.com/office/drawing/2014/main" id="{00000000-0008-0000-2000-000030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7" name="Text Box 10">
          <a:extLst>
            <a:ext uri="{FF2B5EF4-FFF2-40B4-BE49-F238E27FC236}">
              <a16:creationId xmlns:a16="http://schemas.microsoft.com/office/drawing/2014/main" id="{00000000-0008-0000-2000-000031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8" name="Text Box 1">
          <a:extLst>
            <a:ext uri="{FF2B5EF4-FFF2-40B4-BE49-F238E27FC236}">
              <a16:creationId xmlns:a16="http://schemas.microsoft.com/office/drawing/2014/main" id="{00000000-0008-0000-2000-000032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19" name="Text Box 2">
          <a:extLst>
            <a:ext uri="{FF2B5EF4-FFF2-40B4-BE49-F238E27FC236}">
              <a16:creationId xmlns:a16="http://schemas.microsoft.com/office/drawing/2014/main" id="{00000000-0008-0000-2000-000033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0" name="Text Box 1">
          <a:extLst>
            <a:ext uri="{FF2B5EF4-FFF2-40B4-BE49-F238E27FC236}">
              <a16:creationId xmlns:a16="http://schemas.microsoft.com/office/drawing/2014/main" id="{00000000-0008-0000-2000-000034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1" name="Text Box 2">
          <a:extLst>
            <a:ext uri="{FF2B5EF4-FFF2-40B4-BE49-F238E27FC236}">
              <a16:creationId xmlns:a16="http://schemas.microsoft.com/office/drawing/2014/main" id="{00000000-0008-0000-2000-000035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2" name="Text Box 3">
          <a:extLst>
            <a:ext uri="{FF2B5EF4-FFF2-40B4-BE49-F238E27FC236}">
              <a16:creationId xmlns:a16="http://schemas.microsoft.com/office/drawing/2014/main" id="{00000000-0008-0000-2000-000036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3" name="Text Box 4">
          <a:extLst>
            <a:ext uri="{FF2B5EF4-FFF2-40B4-BE49-F238E27FC236}">
              <a16:creationId xmlns:a16="http://schemas.microsoft.com/office/drawing/2014/main" id="{00000000-0008-0000-2000-000037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4" name="Text Box 5">
          <a:extLst>
            <a:ext uri="{FF2B5EF4-FFF2-40B4-BE49-F238E27FC236}">
              <a16:creationId xmlns:a16="http://schemas.microsoft.com/office/drawing/2014/main" id="{00000000-0008-0000-2000-000038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5" name="Text Box 6">
          <a:extLst>
            <a:ext uri="{FF2B5EF4-FFF2-40B4-BE49-F238E27FC236}">
              <a16:creationId xmlns:a16="http://schemas.microsoft.com/office/drawing/2014/main" id="{00000000-0008-0000-2000-000039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6" name="Text Box 8">
          <a:extLst>
            <a:ext uri="{FF2B5EF4-FFF2-40B4-BE49-F238E27FC236}">
              <a16:creationId xmlns:a16="http://schemas.microsoft.com/office/drawing/2014/main" id="{00000000-0008-0000-2000-00003A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7" name="Text Box 9">
          <a:extLst>
            <a:ext uri="{FF2B5EF4-FFF2-40B4-BE49-F238E27FC236}">
              <a16:creationId xmlns:a16="http://schemas.microsoft.com/office/drawing/2014/main" id="{00000000-0008-0000-2000-00003B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8" name="Text Box 10">
          <a:extLst>
            <a:ext uri="{FF2B5EF4-FFF2-40B4-BE49-F238E27FC236}">
              <a16:creationId xmlns:a16="http://schemas.microsoft.com/office/drawing/2014/main" id="{00000000-0008-0000-2000-00003C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29" name="Text Box 1">
          <a:extLst>
            <a:ext uri="{FF2B5EF4-FFF2-40B4-BE49-F238E27FC236}">
              <a16:creationId xmlns:a16="http://schemas.microsoft.com/office/drawing/2014/main" id="{00000000-0008-0000-2000-00003D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0" name="Text Box 2">
          <a:extLst>
            <a:ext uri="{FF2B5EF4-FFF2-40B4-BE49-F238E27FC236}">
              <a16:creationId xmlns:a16="http://schemas.microsoft.com/office/drawing/2014/main" id="{00000000-0008-0000-2000-00003E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1" name="Text Box 1">
          <a:extLst>
            <a:ext uri="{FF2B5EF4-FFF2-40B4-BE49-F238E27FC236}">
              <a16:creationId xmlns:a16="http://schemas.microsoft.com/office/drawing/2014/main" id="{00000000-0008-0000-2000-00003F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2" name="Text Box 2">
          <a:extLst>
            <a:ext uri="{FF2B5EF4-FFF2-40B4-BE49-F238E27FC236}">
              <a16:creationId xmlns:a16="http://schemas.microsoft.com/office/drawing/2014/main" id="{00000000-0008-0000-2000-000040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3" name="Text Box 3">
          <a:extLst>
            <a:ext uri="{FF2B5EF4-FFF2-40B4-BE49-F238E27FC236}">
              <a16:creationId xmlns:a16="http://schemas.microsoft.com/office/drawing/2014/main" id="{00000000-0008-0000-2000-000041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4" name="Text Box 4">
          <a:extLst>
            <a:ext uri="{FF2B5EF4-FFF2-40B4-BE49-F238E27FC236}">
              <a16:creationId xmlns:a16="http://schemas.microsoft.com/office/drawing/2014/main" id="{00000000-0008-0000-2000-000042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5" name="Text Box 5">
          <a:extLst>
            <a:ext uri="{FF2B5EF4-FFF2-40B4-BE49-F238E27FC236}">
              <a16:creationId xmlns:a16="http://schemas.microsoft.com/office/drawing/2014/main" id="{00000000-0008-0000-2000-000043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6" name="Text Box 6">
          <a:extLst>
            <a:ext uri="{FF2B5EF4-FFF2-40B4-BE49-F238E27FC236}">
              <a16:creationId xmlns:a16="http://schemas.microsoft.com/office/drawing/2014/main" id="{00000000-0008-0000-2000-000044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7" name="Text Box 8">
          <a:extLst>
            <a:ext uri="{FF2B5EF4-FFF2-40B4-BE49-F238E27FC236}">
              <a16:creationId xmlns:a16="http://schemas.microsoft.com/office/drawing/2014/main" id="{00000000-0008-0000-2000-000045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8" name="Text Box 9">
          <a:extLst>
            <a:ext uri="{FF2B5EF4-FFF2-40B4-BE49-F238E27FC236}">
              <a16:creationId xmlns:a16="http://schemas.microsoft.com/office/drawing/2014/main" id="{00000000-0008-0000-2000-000046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839" name="Text Box 10">
          <a:extLst>
            <a:ext uri="{FF2B5EF4-FFF2-40B4-BE49-F238E27FC236}">
              <a16:creationId xmlns:a16="http://schemas.microsoft.com/office/drawing/2014/main" id="{00000000-0008-0000-2000-000047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49</xdr:row>
      <xdr:rowOff>42333</xdr:rowOff>
    </xdr:from>
    <xdr:ext cx="114300" cy="285750"/>
    <xdr:sp macro="" textlink="">
      <xdr:nvSpPr>
        <xdr:cNvPr id="840" name="Text Box 1">
          <a:extLst>
            <a:ext uri="{FF2B5EF4-FFF2-40B4-BE49-F238E27FC236}">
              <a16:creationId xmlns:a16="http://schemas.microsoft.com/office/drawing/2014/main" id="{00000000-0008-0000-2000-000048030000}"/>
            </a:ext>
          </a:extLst>
        </xdr:cNvPr>
        <xdr:cNvSpPr txBox="1">
          <a:spLocks noChangeArrowheads="1"/>
        </xdr:cNvSpPr>
      </xdr:nvSpPr>
      <xdr:spPr bwMode="auto">
        <a:xfrm>
          <a:off x="635423" y="900345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1" name="Text Box 8">
          <a:extLst>
            <a:ext uri="{FF2B5EF4-FFF2-40B4-BE49-F238E27FC236}">
              <a16:creationId xmlns:a16="http://schemas.microsoft.com/office/drawing/2014/main" id="{00000000-0008-0000-2000-00004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2" name="Text Box 1">
          <a:extLst>
            <a:ext uri="{FF2B5EF4-FFF2-40B4-BE49-F238E27FC236}">
              <a16:creationId xmlns:a16="http://schemas.microsoft.com/office/drawing/2014/main" id="{00000000-0008-0000-2000-00004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3" name="Text Box 2">
          <a:extLst>
            <a:ext uri="{FF2B5EF4-FFF2-40B4-BE49-F238E27FC236}">
              <a16:creationId xmlns:a16="http://schemas.microsoft.com/office/drawing/2014/main" id="{00000000-0008-0000-2000-00004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4" name="Text Box 3">
          <a:extLst>
            <a:ext uri="{FF2B5EF4-FFF2-40B4-BE49-F238E27FC236}">
              <a16:creationId xmlns:a16="http://schemas.microsoft.com/office/drawing/2014/main" id="{00000000-0008-0000-2000-00004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5" name="Text Box 4">
          <a:extLst>
            <a:ext uri="{FF2B5EF4-FFF2-40B4-BE49-F238E27FC236}">
              <a16:creationId xmlns:a16="http://schemas.microsoft.com/office/drawing/2014/main" id="{00000000-0008-0000-2000-00004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6" name="Text Box 5">
          <a:extLst>
            <a:ext uri="{FF2B5EF4-FFF2-40B4-BE49-F238E27FC236}">
              <a16:creationId xmlns:a16="http://schemas.microsoft.com/office/drawing/2014/main" id="{00000000-0008-0000-2000-00004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7" name="Text Box 6">
          <a:extLst>
            <a:ext uri="{FF2B5EF4-FFF2-40B4-BE49-F238E27FC236}">
              <a16:creationId xmlns:a16="http://schemas.microsoft.com/office/drawing/2014/main" id="{00000000-0008-0000-2000-00004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8" name="Text Box 8">
          <a:extLst>
            <a:ext uri="{FF2B5EF4-FFF2-40B4-BE49-F238E27FC236}">
              <a16:creationId xmlns:a16="http://schemas.microsoft.com/office/drawing/2014/main" id="{00000000-0008-0000-2000-00005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9" name="Text Box 9">
          <a:extLst>
            <a:ext uri="{FF2B5EF4-FFF2-40B4-BE49-F238E27FC236}">
              <a16:creationId xmlns:a16="http://schemas.microsoft.com/office/drawing/2014/main" id="{00000000-0008-0000-2000-00005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0" name="Text Box 10">
          <a:extLst>
            <a:ext uri="{FF2B5EF4-FFF2-40B4-BE49-F238E27FC236}">
              <a16:creationId xmlns:a16="http://schemas.microsoft.com/office/drawing/2014/main" id="{00000000-0008-0000-2000-00005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1" name="Text Box 1">
          <a:extLst>
            <a:ext uri="{FF2B5EF4-FFF2-40B4-BE49-F238E27FC236}">
              <a16:creationId xmlns:a16="http://schemas.microsoft.com/office/drawing/2014/main" id="{00000000-0008-0000-2000-00005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2" name="Text Box 2">
          <a:extLst>
            <a:ext uri="{FF2B5EF4-FFF2-40B4-BE49-F238E27FC236}">
              <a16:creationId xmlns:a16="http://schemas.microsoft.com/office/drawing/2014/main" id="{00000000-0008-0000-2000-00005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3" name="Text Box 8">
          <a:extLst>
            <a:ext uri="{FF2B5EF4-FFF2-40B4-BE49-F238E27FC236}">
              <a16:creationId xmlns:a16="http://schemas.microsoft.com/office/drawing/2014/main" id="{00000000-0008-0000-2000-00005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4" name="Text Box 8">
          <a:extLst>
            <a:ext uri="{FF2B5EF4-FFF2-40B4-BE49-F238E27FC236}">
              <a16:creationId xmlns:a16="http://schemas.microsoft.com/office/drawing/2014/main" id="{00000000-0008-0000-2000-00005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5" name="Text Box 8">
          <a:extLst>
            <a:ext uri="{FF2B5EF4-FFF2-40B4-BE49-F238E27FC236}">
              <a16:creationId xmlns:a16="http://schemas.microsoft.com/office/drawing/2014/main" id="{00000000-0008-0000-2000-00005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6" name="Text Box 8">
          <a:extLst>
            <a:ext uri="{FF2B5EF4-FFF2-40B4-BE49-F238E27FC236}">
              <a16:creationId xmlns:a16="http://schemas.microsoft.com/office/drawing/2014/main" id="{00000000-0008-0000-2000-00005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7" name="Text Box 8">
          <a:extLst>
            <a:ext uri="{FF2B5EF4-FFF2-40B4-BE49-F238E27FC236}">
              <a16:creationId xmlns:a16="http://schemas.microsoft.com/office/drawing/2014/main" id="{00000000-0008-0000-2000-00005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8" name="Text Box 1">
          <a:extLst>
            <a:ext uri="{FF2B5EF4-FFF2-40B4-BE49-F238E27FC236}">
              <a16:creationId xmlns:a16="http://schemas.microsoft.com/office/drawing/2014/main" id="{00000000-0008-0000-2000-00005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9" name="Text Box 2">
          <a:extLst>
            <a:ext uri="{FF2B5EF4-FFF2-40B4-BE49-F238E27FC236}">
              <a16:creationId xmlns:a16="http://schemas.microsoft.com/office/drawing/2014/main" id="{00000000-0008-0000-2000-00005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0" name="Text Box 3">
          <a:extLst>
            <a:ext uri="{FF2B5EF4-FFF2-40B4-BE49-F238E27FC236}">
              <a16:creationId xmlns:a16="http://schemas.microsoft.com/office/drawing/2014/main" id="{00000000-0008-0000-2000-00005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1" name="Text Box 4">
          <a:extLst>
            <a:ext uri="{FF2B5EF4-FFF2-40B4-BE49-F238E27FC236}">
              <a16:creationId xmlns:a16="http://schemas.microsoft.com/office/drawing/2014/main" id="{00000000-0008-0000-2000-00005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2" name="Text Box 5">
          <a:extLst>
            <a:ext uri="{FF2B5EF4-FFF2-40B4-BE49-F238E27FC236}">
              <a16:creationId xmlns:a16="http://schemas.microsoft.com/office/drawing/2014/main" id="{00000000-0008-0000-2000-00005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3" name="Text Box 6">
          <a:extLst>
            <a:ext uri="{FF2B5EF4-FFF2-40B4-BE49-F238E27FC236}">
              <a16:creationId xmlns:a16="http://schemas.microsoft.com/office/drawing/2014/main" id="{00000000-0008-0000-2000-00005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4" name="Text Box 8">
          <a:extLst>
            <a:ext uri="{FF2B5EF4-FFF2-40B4-BE49-F238E27FC236}">
              <a16:creationId xmlns:a16="http://schemas.microsoft.com/office/drawing/2014/main" id="{00000000-0008-0000-2000-00006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5" name="Text Box 9">
          <a:extLst>
            <a:ext uri="{FF2B5EF4-FFF2-40B4-BE49-F238E27FC236}">
              <a16:creationId xmlns:a16="http://schemas.microsoft.com/office/drawing/2014/main" id="{00000000-0008-0000-2000-00006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6" name="Text Box 10">
          <a:extLst>
            <a:ext uri="{FF2B5EF4-FFF2-40B4-BE49-F238E27FC236}">
              <a16:creationId xmlns:a16="http://schemas.microsoft.com/office/drawing/2014/main" id="{00000000-0008-0000-2000-00006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7" name="Text Box 1">
          <a:extLst>
            <a:ext uri="{FF2B5EF4-FFF2-40B4-BE49-F238E27FC236}">
              <a16:creationId xmlns:a16="http://schemas.microsoft.com/office/drawing/2014/main" id="{00000000-0008-0000-2000-00006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8" name="Text Box 2">
          <a:extLst>
            <a:ext uri="{FF2B5EF4-FFF2-40B4-BE49-F238E27FC236}">
              <a16:creationId xmlns:a16="http://schemas.microsoft.com/office/drawing/2014/main" id="{00000000-0008-0000-2000-00006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869" name="Text Box 8">
          <a:extLst>
            <a:ext uri="{FF2B5EF4-FFF2-40B4-BE49-F238E27FC236}">
              <a16:creationId xmlns:a16="http://schemas.microsoft.com/office/drawing/2014/main" id="{00000000-0008-0000-2000-000065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0" name="Text Box 8">
          <a:extLst>
            <a:ext uri="{FF2B5EF4-FFF2-40B4-BE49-F238E27FC236}">
              <a16:creationId xmlns:a16="http://schemas.microsoft.com/office/drawing/2014/main" id="{00000000-0008-0000-2000-00006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1" name="Text Box 8">
          <a:extLst>
            <a:ext uri="{FF2B5EF4-FFF2-40B4-BE49-F238E27FC236}">
              <a16:creationId xmlns:a16="http://schemas.microsoft.com/office/drawing/2014/main" id="{00000000-0008-0000-2000-00006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2" name="Text Box 1">
          <a:extLst>
            <a:ext uri="{FF2B5EF4-FFF2-40B4-BE49-F238E27FC236}">
              <a16:creationId xmlns:a16="http://schemas.microsoft.com/office/drawing/2014/main" id="{00000000-0008-0000-2000-00006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3" name="Text Box 2">
          <a:extLst>
            <a:ext uri="{FF2B5EF4-FFF2-40B4-BE49-F238E27FC236}">
              <a16:creationId xmlns:a16="http://schemas.microsoft.com/office/drawing/2014/main" id="{00000000-0008-0000-2000-00006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4" name="Text Box 3">
          <a:extLst>
            <a:ext uri="{FF2B5EF4-FFF2-40B4-BE49-F238E27FC236}">
              <a16:creationId xmlns:a16="http://schemas.microsoft.com/office/drawing/2014/main" id="{00000000-0008-0000-2000-00006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5" name="Text Box 4">
          <a:extLst>
            <a:ext uri="{FF2B5EF4-FFF2-40B4-BE49-F238E27FC236}">
              <a16:creationId xmlns:a16="http://schemas.microsoft.com/office/drawing/2014/main" id="{00000000-0008-0000-2000-00006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6" name="Text Box 5">
          <a:extLst>
            <a:ext uri="{FF2B5EF4-FFF2-40B4-BE49-F238E27FC236}">
              <a16:creationId xmlns:a16="http://schemas.microsoft.com/office/drawing/2014/main" id="{00000000-0008-0000-2000-00006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7" name="Text Box 6">
          <a:extLst>
            <a:ext uri="{FF2B5EF4-FFF2-40B4-BE49-F238E27FC236}">
              <a16:creationId xmlns:a16="http://schemas.microsoft.com/office/drawing/2014/main" id="{00000000-0008-0000-2000-00006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8" name="Text Box 8">
          <a:extLst>
            <a:ext uri="{FF2B5EF4-FFF2-40B4-BE49-F238E27FC236}">
              <a16:creationId xmlns:a16="http://schemas.microsoft.com/office/drawing/2014/main" id="{00000000-0008-0000-2000-00006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9" name="Text Box 9">
          <a:extLst>
            <a:ext uri="{FF2B5EF4-FFF2-40B4-BE49-F238E27FC236}">
              <a16:creationId xmlns:a16="http://schemas.microsoft.com/office/drawing/2014/main" id="{00000000-0008-0000-2000-00006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0" name="Text Box 10">
          <a:extLst>
            <a:ext uri="{FF2B5EF4-FFF2-40B4-BE49-F238E27FC236}">
              <a16:creationId xmlns:a16="http://schemas.microsoft.com/office/drawing/2014/main" id="{00000000-0008-0000-2000-00007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1" name="Text Box 1">
          <a:extLst>
            <a:ext uri="{FF2B5EF4-FFF2-40B4-BE49-F238E27FC236}">
              <a16:creationId xmlns:a16="http://schemas.microsoft.com/office/drawing/2014/main" id="{00000000-0008-0000-2000-00007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2" name="Text Box 2">
          <a:extLst>
            <a:ext uri="{FF2B5EF4-FFF2-40B4-BE49-F238E27FC236}">
              <a16:creationId xmlns:a16="http://schemas.microsoft.com/office/drawing/2014/main" id="{00000000-0008-0000-2000-00007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3" name="Text Box 8">
          <a:extLst>
            <a:ext uri="{FF2B5EF4-FFF2-40B4-BE49-F238E27FC236}">
              <a16:creationId xmlns:a16="http://schemas.microsoft.com/office/drawing/2014/main" id="{00000000-0008-0000-2000-00007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4" name="Text Box 8">
          <a:extLst>
            <a:ext uri="{FF2B5EF4-FFF2-40B4-BE49-F238E27FC236}">
              <a16:creationId xmlns:a16="http://schemas.microsoft.com/office/drawing/2014/main" id="{00000000-0008-0000-2000-00007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5" name="Text Box 8">
          <a:extLst>
            <a:ext uri="{FF2B5EF4-FFF2-40B4-BE49-F238E27FC236}">
              <a16:creationId xmlns:a16="http://schemas.microsoft.com/office/drawing/2014/main" id="{00000000-0008-0000-2000-00007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6" name="Text Box 8">
          <a:extLst>
            <a:ext uri="{FF2B5EF4-FFF2-40B4-BE49-F238E27FC236}">
              <a16:creationId xmlns:a16="http://schemas.microsoft.com/office/drawing/2014/main" id="{00000000-0008-0000-2000-00007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7" name="Text Box 8">
          <a:extLst>
            <a:ext uri="{FF2B5EF4-FFF2-40B4-BE49-F238E27FC236}">
              <a16:creationId xmlns:a16="http://schemas.microsoft.com/office/drawing/2014/main" id="{00000000-0008-0000-2000-00007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8" name="Text Box 1">
          <a:extLst>
            <a:ext uri="{FF2B5EF4-FFF2-40B4-BE49-F238E27FC236}">
              <a16:creationId xmlns:a16="http://schemas.microsoft.com/office/drawing/2014/main" id="{00000000-0008-0000-2000-00007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9" name="Text Box 2">
          <a:extLst>
            <a:ext uri="{FF2B5EF4-FFF2-40B4-BE49-F238E27FC236}">
              <a16:creationId xmlns:a16="http://schemas.microsoft.com/office/drawing/2014/main" id="{00000000-0008-0000-2000-00007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0" name="Text Box 3">
          <a:extLst>
            <a:ext uri="{FF2B5EF4-FFF2-40B4-BE49-F238E27FC236}">
              <a16:creationId xmlns:a16="http://schemas.microsoft.com/office/drawing/2014/main" id="{00000000-0008-0000-2000-00007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1" name="Text Box 4">
          <a:extLst>
            <a:ext uri="{FF2B5EF4-FFF2-40B4-BE49-F238E27FC236}">
              <a16:creationId xmlns:a16="http://schemas.microsoft.com/office/drawing/2014/main" id="{00000000-0008-0000-2000-00007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2" name="Text Box 5">
          <a:extLst>
            <a:ext uri="{FF2B5EF4-FFF2-40B4-BE49-F238E27FC236}">
              <a16:creationId xmlns:a16="http://schemas.microsoft.com/office/drawing/2014/main" id="{00000000-0008-0000-2000-00007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3" name="Text Box 6">
          <a:extLst>
            <a:ext uri="{FF2B5EF4-FFF2-40B4-BE49-F238E27FC236}">
              <a16:creationId xmlns:a16="http://schemas.microsoft.com/office/drawing/2014/main" id="{00000000-0008-0000-2000-00007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4" name="Text Box 8">
          <a:extLst>
            <a:ext uri="{FF2B5EF4-FFF2-40B4-BE49-F238E27FC236}">
              <a16:creationId xmlns:a16="http://schemas.microsoft.com/office/drawing/2014/main" id="{00000000-0008-0000-2000-00007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5" name="Text Box 9">
          <a:extLst>
            <a:ext uri="{FF2B5EF4-FFF2-40B4-BE49-F238E27FC236}">
              <a16:creationId xmlns:a16="http://schemas.microsoft.com/office/drawing/2014/main" id="{00000000-0008-0000-2000-00007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6" name="Text Box 10">
          <a:extLst>
            <a:ext uri="{FF2B5EF4-FFF2-40B4-BE49-F238E27FC236}">
              <a16:creationId xmlns:a16="http://schemas.microsoft.com/office/drawing/2014/main" id="{00000000-0008-0000-2000-00008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7" name="Text Box 1">
          <a:extLst>
            <a:ext uri="{FF2B5EF4-FFF2-40B4-BE49-F238E27FC236}">
              <a16:creationId xmlns:a16="http://schemas.microsoft.com/office/drawing/2014/main" id="{00000000-0008-0000-2000-00008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8" name="Text Box 2">
          <a:extLst>
            <a:ext uri="{FF2B5EF4-FFF2-40B4-BE49-F238E27FC236}">
              <a16:creationId xmlns:a16="http://schemas.microsoft.com/office/drawing/2014/main" id="{00000000-0008-0000-2000-00008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899" name="Text Box 8">
          <a:extLst>
            <a:ext uri="{FF2B5EF4-FFF2-40B4-BE49-F238E27FC236}">
              <a16:creationId xmlns:a16="http://schemas.microsoft.com/office/drawing/2014/main" id="{00000000-0008-0000-2000-000083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00" name="Text Box 8">
          <a:extLst>
            <a:ext uri="{FF2B5EF4-FFF2-40B4-BE49-F238E27FC236}">
              <a16:creationId xmlns:a16="http://schemas.microsoft.com/office/drawing/2014/main" id="{00000000-0008-0000-2000-00008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01" name="Text Box 8">
          <a:extLst>
            <a:ext uri="{FF2B5EF4-FFF2-40B4-BE49-F238E27FC236}">
              <a16:creationId xmlns:a16="http://schemas.microsoft.com/office/drawing/2014/main" id="{00000000-0008-0000-2000-000085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02" name="Text Box 8">
          <a:extLst>
            <a:ext uri="{FF2B5EF4-FFF2-40B4-BE49-F238E27FC236}">
              <a16:creationId xmlns:a16="http://schemas.microsoft.com/office/drawing/2014/main" id="{00000000-0008-0000-2000-000086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03" name="Text Box 8">
          <a:extLst>
            <a:ext uri="{FF2B5EF4-FFF2-40B4-BE49-F238E27FC236}">
              <a16:creationId xmlns:a16="http://schemas.microsoft.com/office/drawing/2014/main" id="{00000000-0008-0000-2000-000087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12</xdr:col>
      <xdr:colOff>0</xdr:colOff>
      <xdr:row>20</xdr:row>
      <xdr:rowOff>0</xdr:rowOff>
    </xdr:from>
    <xdr:ext cx="114300" cy="285750"/>
    <xdr:sp macro="" textlink="">
      <xdr:nvSpPr>
        <xdr:cNvPr id="904" name="Text Box 8">
          <a:extLst>
            <a:ext uri="{FF2B5EF4-FFF2-40B4-BE49-F238E27FC236}">
              <a16:creationId xmlns:a16="http://schemas.microsoft.com/office/drawing/2014/main" id="{00000000-0008-0000-2000-000088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41</xdr:row>
      <xdr:rowOff>0</xdr:rowOff>
    </xdr:from>
    <xdr:ext cx="114300" cy="285750"/>
    <xdr:sp macro="" textlink="">
      <xdr:nvSpPr>
        <xdr:cNvPr id="905" name="Text Box 8">
          <a:extLst>
            <a:ext uri="{FF2B5EF4-FFF2-40B4-BE49-F238E27FC236}">
              <a16:creationId xmlns:a16="http://schemas.microsoft.com/office/drawing/2014/main" id="{00000000-0008-0000-2000-000089030000}"/>
            </a:ext>
          </a:extLst>
        </xdr:cNvPr>
        <xdr:cNvSpPr txBox="1">
          <a:spLocks noChangeArrowheads="1"/>
        </xdr:cNvSpPr>
      </xdr:nvSpPr>
      <xdr:spPr bwMode="auto">
        <a:xfrm>
          <a:off x="74980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41</xdr:row>
      <xdr:rowOff>0</xdr:rowOff>
    </xdr:from>
    <xdr:ext cx="114300" cy="285750"/>
    <xdr:sp macro="" textlink="">
      <xdr:nvSpPr>
        <xdr:cNvPr id="906" name="Text Box 8">
          <a:extLst>
            <a:ext uri="{FF2B5EF4-FFF2-40B4-BE49-F238E27FC236}">
              <a16:creationId xmlns:a16="http://schemas.microsoft.com/office/drawing/2014/main" id="{00000000-0008-0000-2000-00008A030000}"/>
            </a:ext>
          </a:extLst>
        </xdr:cNvPr>
        <xdr:cNvSpPr txBox="1">
          <a:spLocks noChangeArrowheads="1"/>
        </xdr:cNvSpPr>
      </xdr:nvSpPr>
      <xdr:spPr bwMode="auto">
        <a:xfrm>
          <a:off x="74980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41</xdr:row>
      <xdr:rowOff>0</xdr:rowOff>
    </xdr:from>
    <xdr:ext cx="114300" cy="285750"/>
    <xdr:sp macro="" textlink="">
      <xdr:nvSpPr>
        <xdr:cNvPr id="907" name="Text Box 8">
          <a:extLst>
            <a:ext uri="{FF2B5EF4-FFF2-40B4-BE49-F238E27FC236}">
              <a16:creationId xmlns:a16="http://schemas.microsoft.com/office/drawing/2014/main" id="{00000000-0008-0000-2000-00008B030000}"/>
            </a:ext>
          </a:extLst>
        </xdr:cNvPr>
        <xdr:cNvSpPr txBox="1">
          <a:spLocks noChangeArrowheads="1"/>
        </xdr:cNvSpPr>
      </xdr:nvSpPr>
      <xdr:spPr bwMode="auto">
        <a:xfrm>
          <a:off x="74980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41</xdr:row>
      <xdr:rowOff>0</xdr:rowOff>
    </xdr:from>
    <xdr:ext cx="114300" cy="285750"/>
    <xdr:sp macro="" textlink="">
      <xdr:nvSpPr>
        <xdr:cNvPr id="908" name="Text Box 8">
          <a:extLst>
            <a:ext uri="{FF2B5EF4-FFF2-40B4-BE49-F238E27FC236}">
              <a16:creationId xmlns:a16="http://schemas.microsoft.com/office/drawing/2014/main" id="{00000000-0008-0000-2000-00008C030000}"/>
            </a:ext>
          </a:extLst>
        </xdr:cNvPr>
        <xdr:cNvSpPr txBox="1">
          <a:spLocks noChangeArrowheads="1"/>
        </xdr:cNvSpPr>
      </xdr:nvSpPr>
      <xdr:spPr bwMode="auto">
        <a:xfrm>
          <a:off x="74980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09" name="Text Box 1">
          <a:extLst>
            <a:ext uri="{FF2B5EF4-FFF2-40B4-BE49-F238E27FC236}">
              <a16:creationId xmlns:a16="http://schemas.microsoft.com/office/drawing/2014/main" id="{00000000-0008-0000-2000-00008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0" name="Text Box 2">
          <a:extLst>
            <a:ext uri="{FF2B5EF4-FFF2-40B4-BE49-F238E27FC236}">
              <a16:creationId xmlns:a16="http://schemas.microsoft.com/office/drawing/2014/main" id="{00000000-0008-0000-2000-00008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1" name="Text Box 3">
          <a:extLst>
            <a:ext uri="{FF2B5EF4-FFF2-40B4-BE49-F238E27FC236}">
              <a16:creationId xmlns:a16="http://schemas.microsoft.com/office/drawing/2014/main" id="{00000000-0008-0000-2000-00008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2" name="Text Box 4">
          <a:extLst>
            <a:ext uri="{FF2B5EF4-FFF2-40B4-BE49-F238E27FC236}">
              <a16:creationId xmlns:a16="http://schemas.microsoft.com/office/drawing/2014/main" id="{00000000-0008-0000-2000-00009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3" name="Text Box 5">
          <a:extLst>
            <a:ext uri="{FF2B5EF4-FFF2-40B4-BE49-F238E27FC236}">
              <a16:creationId xmlns:a16="http://schemas.microsoft.com/office/drawing/2014/main" id="{00000000-0008-0000-2000-00009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4" name="Text Box 6">
          <a:extLst>
            <a:ext uri="{FF2B5EF4-FFF2-40B4-BE49-F238E27FC236}">
              <a16:creationId xmlns:a16="http://schemas.microsoft.com/office/drawing/2014/main" id="{00000000-0008-0000-2000-00009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5" name="Text Box 8">
          <a:extLst>
            <a:ext uri="{FF2B5EF4-FFF2-40B4-BE49-F238E27FC236}">
              <a16:creationId xmlns:a16="http://schemas.microsoft.com/office/drawing/2014/main" id="{00000000-0008-0000-2000-00009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6" name="Text Box 9">
          <a:extLst>
            <a:ext uri="{FF2B5EF4-FFF2-40B4-BE49-F238E27FC236}">
              <a16:creationId xmlns:a16="http://schemas.microsoft.com/office/drawing/2014/main" id="{00000000-0008-0000-2000-00009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7" name="Text Box 10">
          <a:extLst>
            <a:ext uri="{FF2B5EF4-FFF2-40B4-BE49-F238E27FC236}">
              <a16:creationId xmlns:a16="http://schemas.microsoft.com/office/drawing/2014/main" id="{00000000-0008-0000-2000-00009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8" name="Text Box 1">
          <a:extLst>
            <a:ext uri="{FF2B5EF4-FFF2-40B4-BE49-F238E27FC236}">
              <a16:creationId xmlns:a16="http://schemas.microsoft.com/office/drawing/2014/main" id="{00000000-0008-0000-2000-00009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9" name="Text Box 2">
          <a:extLst>
            <a:ext uri="{FF2B5EF4-FFF2-40B4-BE49-F238E27FC236}">
              <a16:creationId xmlns:a16="http://schemas.microsoft.com/office/drawing/2014/main" id="{00000000-0008-0000-2000-00009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0" name="Text Box 8">
          <a:extLst>
            <a:ext uri="{FF2B5EF4-FFF2-40B4-BE49-F238E27FC236}">
              <a16:creationId xmlns:a16="http://schemas.microsoft.com/office/drawing/2014/main" id="{00000000-0008-0000-2000-00009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1" name="Text Box 8">
          <a:extLst>
            <a:ext uri="{FF2B5EF4-FFF2-40B4-BE49-F238E27FC236}">
              <a16:creationId xmlns:a16="http://schemas.microsoft.com/office/drawing/2014/main" id="{00000000-0008-0000-2000-00009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2" name="Text Box 8">
          <a:extLst>
            <a:ext uri="{FF2B5EF4-FFF2-40B4-BE49-F238E27FC236}">
              <a16:creationId xmlns:a16="http://schemas.microsoft.com/office/drawing/2014/main" id="{00000000-0008-0000-2000-00009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3" name="Text Box 8">
          <a:extLst>
            <a:ext uri="{FF2B5EF4-FFF2-40B4-BE49-F238E27FC236}">
              <a16:creationId xmlns:a16="http://schemas.microsoft.com/office/drawing/2014/main" id="{00000000-0008-0000-2000-00009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4" name="Text Box 1">
          <a:extLst>
            <a:ext uri="{FF2B5EF4-FFF2-40B4-BE49-F238E27FC236}">
              <a16:creationId xmlns:a16="http://schemas.microsoft.com/office/drawing/2014/main" id="{00000000-0008-0000-2000-00009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5" name="Text Box 2">
          <a:extLst>
            <a:ext uri="{FF2B5EF4-FFF2-40B4-BE49-F238E27FC236}">
              <a16:creationId xmlns:a16="http://schemas.microsoft.com/office/drawing/2014/main" id="{00000000-0008-0000-2000-00009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6" name="Text Box 3">
          <a:extLst>
            <a:ext uri="{FF2B5EF4-FFF2-40B4-BE49-F238E27FC236}">
              <a16:creationId xmlns:a16="http://schemas.microsoft.com/office/drawing/2014/main" id="{00000000-0008-0000-2000-00009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7" name="Text Box 4">
          <a:extLst>
            <a:ext uri="{FF2B5EF4-FFF2-40B4-BE49-F238E27FC236}">
              <a16:creationId xmlns:a16="http://schemas.microsoft.com/office/drawing/2014/main" id="{00000000-0008-0000-2000-00009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8" name="Text Box 5">
          <a:extLst>
            <a:ext uri="{FF2B5EF4-FFF2-40B4-BE49-F238E27FC236}">
              <a16:creationId xmlns:a16="http://schemas.microsoft.com/office/drawing/2014/main" id="{00000000-0008-0000-2000-0000A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9" name="Text Box 6">
          <a:extLst>
            <a:ext uri="{FF2B5EF4-FFF2-40B4-BE49-F238E27FC236}">
              <a16:creationId xmlns:a16="http://schemas.microsoft.com/office/drawing/2014/main" id="{00000000-0008-0000-2000-0000A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0" name="Text Box 8">
          <a:extLst>
            <a:ext uri="{FF2B5EF4-FFF2-40B4-BE49-F238E27FC236}">
              <a16:creationId xmlns:a16="http://schemas.microsoft.com/office/drawing/2014/main" id="{00000000-0008-0000-2000-0000A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1" name="Text Box 9">
          <a:extLst>
            <a:ext uri="{FF2B5EF4-FFF2-40B4-BE49-F238E27FC236}">
              <a16:creationId xmlns:a16="http://schemas.microsoft.com/office/drawing/2014/main" id="{00000000-0008-0000-2000-0000A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2" name="Text Box 10">
          <a:extLst>
            <a:ext uri="{FF2B5EF4-FFF2-40B4-BE49-F238E27FC236}">
              <a16:creationId xmlns:a16="http://schemas.microsoft.com/office/drawing/2014/main" id="{00000000-0008-0000-2000-0000A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3" name="Text Box 1">
          <a:extLst>
            <a:ext uri="{FF2B5EF4-FFF2-40B4-BE49-F238E27FC236}">
              <a16:creationId xmlns:a16="http://schemas.microsoft.com/office/drawing/2014/main" id="{00000000-0008-0000-2000-0000A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4" name="Text Box 2">
          <a:extLst>
            <a:ext uri="{FF2B5EF4-FFF2-40B4-BE49-F238E27FC236}">
              <a16:creationId xmlns:a16="http://schemas.microsoft.com/office/drawing/2014/main" id="{00000000-0008-0000-2000-0000A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35" name="Text Box 8">
          <a:extLst>
            <a:ext uri="{FF2B5EF4-FFF2-40B4-BE49-F238E27FC236}">
              <a16:creationId xmlns:a16="http://schemas.microsoft.com/office/drawing/2014/main" id="{00000000-0008-0000-2000-0000A7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6" name="Text Box 8">
          <a:extLst>
            <a:ext uri="{FF2B5EF4-FFF2-40B4-BE49-F238E27FC236}">
              <a16:creationId xmlns:a16="http://schemas.microsoft.com/office/drawing/2014/main" id="{00000000-0008-0000-2000-0000A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20</xdr:row>
      <xdr:rowOff>31750</xdr:rowOff>
    </xdr:from>
    <xdr:ext cx="114300" cy="285750"/>
    <xdr:sp macro="" textlink="">
      <xdr:nvSpPr>
        <xdr:cNvPr id="937" name="Text Box 8">
          <a:extLst>
            <a:ext uri="{FF2B5EF4-FFF2-40B4-BE49-F238E27FC236}">
              <a16:creationId xmlns:a16="http://schemas.microsoft.com/office/drawing/2014/main" id="{00000000-0008-0000-2000-0000A9030000}"/>
            </a:ext>
          </a:extLst>
        </xdr:cNvPr>
        <xdr:cNvSpPr txBox="1">
          <a:spLocks noChangeArrowheads="1"/>
        </xdr:cNvSpPr>
      </xdr:nvSpPr>
      <xdr:spPr bwMode="auto">
        <a:xfrm>
          <a:off x="1260264" y="368935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38" name="Text Box 8">
          <a:extLst>
            <a:ext uri="{FF2B5EF4-FFF2-40B4-BE49-F238E27FC236}">
              <a16:creationId xmlns:a16="http://schemas.microsoft.com/office/drawing/2014/main" id="{00000000-0008-0000-2000-0000AA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39" name="Text Box 8">
          <a:extLst>
            <a:ext uri="{FF2B5EF4-FFF2-40B4-BE49-F238E27FC236}">
              <a16:creationId xmlns:a16="http://schemas.microsoft.com/office/drawing/2014/main" id="{00000000-0008-0000-2000-0000AB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40" name="Text Box 8">
          <a:extLst>
            <a:ext uri="{FF2B5EF4-FFF2-40B4-BE49-F238E27FC236}">
              <a16:creationId xmlns:a16="http://schemas.microsoft.com/office/drawing/2014/main" id="{00000000-0008-0000-2000-0000AC030000}"/>
            </a:ext>
          </a:extLst>
        </xdr:cNvPr>
        <xdr:cNvSpPr txBox="1">
          <a:spLocks noChangeArrowheads="1"/>
        </xdr:cNvSpPr>
      </xdr:nvSpPr>
      <xdr:spPr bwMode="auto">
        <a:xfrm>
          <a:off x="62484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1" name="Text Box 1">
          <a:extLst>
            <a:ext uri="{FF2B5EF4-FFF2-40B4-BE49-F238E27FC236}">
              <a16:creationId xmlns:a16="http://schemas.microsoft.com/office/drawing/2014/main" id="{00000000-0008-0000-2000-0000AD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2" name="Text Box 2">
          <a:extLst>
            <a:ext uri="{FF2B5EF4-FFF2-40B4-BE49-F238E27FC236}">
              <a16:creationId xmlns:a16="http://schemas.microsoft.com/office/drawing/2014/main" id="{00000000-0008-0000-2000-0000AE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3" name="Text Box 3">
          <a:extLst>
            <a:ext uri="{FF2B5EF4-FFF2-40B4-BE49-F238E27FC236}">
              <a16:creationId xmlns:a16="http://schemas.microsoft.com/office/drawing/2014/main" id="{00000000-0008-0000-2000-0000AF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4" name="Text Box 4">
          <a:extLst>
            <a:ext uri="{FF2B5EF4-FFF2-40B4-BE49-F238E27FC236}">
              <a16:creationId xmlns:a16="http://schemas.microsoft.com/office/drawing/2014/main" id="{00000000-0008-0000-2000-0000B0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5" name="Text Box 5">
          <a:extLst>
            <a:ext uri="{FF2B5EF4-FFF2-40B4-BE49-F238E27FC236}">
              <a16:creationId xmlns:a16="http://schemas.microsoft.com/office/drawing/2014/main" id="{00000000-0008-0000-2000-0000B1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6" name="Text Box 6">
          <a:extLst>
            <a:ext uri="{FF2B5EF4-FFF2-40B4-BE49-F238E27FC236}">
              <a16:creationId xmlns:a16="http://schemas.microsoft.com/office/drawing/2014/main" id="{00000000-0008-0000-2000-0000B2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7" name="Text Box 8">
          <a:extLst>
            <a:ext uri="{FF2B5EF4-FFF2-40B4-BE49-F238E27FC236}">
              <a16:creationId xmlns:a16="http://schemas.microsoft.com/office/drawing/2014/main" id="{00000000-0008-0000-2000-0000B3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8" name="Text Box 9">
          <a:extLst>
            <a:ext uri="{FF2B5EF4-FFF2-40B4-BE49-F238E27FC236}">
              <a16:creationId xmlns:a16="http://schemas.microsoft.com/office/drawing/2014/main" id="{00000000-0008-0000-2000-0000B4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9" name="Text Box 10">
          <a:extLst>
            <a:ext uri="{FF2B5EF4-FFF2-40B4-BE49-F238E27FC236}">
              <a16:creationId xmlns:a16="http://schemas.microsoft.com/office/drawing/2014/main" id="{00000000-0008-0000-2000-0000B5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0" name="Text Box 1">
          <a:extLst>
            <a:ext uri="{FF2B5EF4-FFF2-40B4-BE49-F238E27FC236}">
              <a16:creationId xmlns:a16="http://schemas.microsoft.com/office/drawing/2014/main" id="{00000000-0008-0000-2000-0000B6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1" name="Text Box 2">
          <a:extLst>
            <a:ext uri="{FF2B5EF4-FFF2-40B4-BE49-F238E27FC236}">
              <a16:creationId xmlns:a16="http://schemas.microsoft.com/office/drawing/2014/main" id="{00000000-0008-0000-2000-0000B7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2" name="Text Box 8">
          <a:extLst>
            <a:ext uri="{FF2B5EF4-FFF2-40B4-BE49-F238E27FC236}">
              <a16:creationId xmlns:a16="http://schemas.microsoft.com/office/drawing/2014/main" id="{00000000-0008-0000-2000-0000B8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3" name="Text Box 8">
          <a:extLst>
            <a:ext uri="{FF2B5EF4-FFF2-40B4-BE49-F238E27FC236}">
              <a16:creationId xmlns:a16="http://schemas.microsoft.com/office/drawing/2014/main" id="{00000000-0008-0000-2000-0000B9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4" name="Text Box 8">
          <a:extLst>
            <a:ext uri="{FF2B5EF4-FFF2-40B4-BE49-F238E27FC236}">
              <a16:creationId xmlns:a16="http://schemas.microsoft.com/office/drawing/2014/main" id="{00000000-0008-0000-2000-0000BA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5" name="Text Box 8">
          <a:extLst>
            <a:ext uri="{FF2B5EF4-FFF2-40B4-BE49-F238E27FC236}">
              <a16:creationId xmlns:a16="http://schemas.microsoft.com/office/drawing/2014/main" id="{00000000-0008-0000-2000-0000BB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56" name="Text Box 8">
          <a:extLst>
            <a:ext uri="{FF2B5EF4-FFF2-40B4-BE49-F238E27FC236}">
              <a16:creationId xmlns:a16="http://schemas.microsoft.com/office/drawing/2014/main" id="{00000000-0008-0000-2000-0000BC030000}"/>
            </a:ext>
          </a:extLst>
        </xdr:cNvPr>
        <xdr:cNvSpPr txBox="1">
          <a:spLocks noChangeArrowheads="1"/>
        </xdr:cNvSpPr>
      </xdr:nvSpPr>
      <xdr:spPr bwMode="auto">
        <a:xfrm>
          <a:off x="62484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7" name="Text Box 1">
          <a:extLst>
            <a:ext uri="{FF2B5EF4-FFF2-40B4-BE49-F238E27FC236}">
              <a16:creationId xmlns:a16="http://schemas.microsoft.com/office/drawing/2014/main" id="{00000000-0008-0000-2000-0000BD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8" name="Text Box 2">
          <a:extLst>
            <a:ext uri="{FF2B5EF4-FFF2-40B4-BE49-F238E27FC236}">
              <a16:creationId xmlns:a16="http://schemas.microsoft.com/office/drawing/2014/main" id="{00000000-0008-0000-2000-0000BE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9" name="Text Box 3">
          <a:extLst>
            <a:ext uri="{FF2B5EF4-FFF2-40B4-BE49-F238E27FC236}">
              <a16:creationId xmlns:a16="http://schemas.microsoft.com/office/drawing/2014/main" id="{00000000-0008-0000-2000-0000BF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0" name="Text Box 4">
          <a:extLst>
            <a:ext uri="{FF2B5EF4-FFF2-40B4-BE49-F238E27FC236}">
              <a16:creationId xmlns:a16="http://schemas.microsoft.com/office/drawing/2014/main" id="{00000000-0008-0000-2000-0000C0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1" name="Text Box 5">
          <a:extLst>
            <a:ext uri="{FF2B5EF4-FFF2-40B4-BE49-F238E27FC236}">
              <a16:creationId xmlns:a16="http://schemas.microsoft.com/office/drawing/2014/main" id="{00000000-0008-0000-2000-0000C1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2" name="Text Box 6">
          <a:extLst>
            <a:ext uri="{FF2B5EF4-FFF2-40B4-BE49-F238E27FC236}">
              <a16:creationId xmlns:a16="http://schemas.microsoft.com/office/drawing/2014/main" id="{00000000-0008-0000-2000-0000C2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3" name="Text Box 8">
          <a:extLst>
            <a:ext uri="{FF2B5EF4-FFF2-40B4-BE49-F238E27FC236}">
              <a16:creationId xmlns:a16="http://schemas.microsoft.com/office/drawing/2014/main" id="{00000000-0008-0000-2000-0000C3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4" name="Text Box 9">
          <a:extLst>
            <a:ext uri="{FF2B5EF4-FFF2-40B4-BE49-F238E27FC236}">
              <a16:creationId xmlns:a16="http://schemas.microsoft.com/office/drawing/2014/main" id="{00000000-0008-0000-2000-0000C4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5" name="Text Box 10">
          <a:extLst>
            <a:ext uri="{FF2B5EF4-FFF2-40B4-BE49-F238E27FC236}">
              <a16:creationId xmlns:a16="http://schemas.microsoft.com/office/drawing/2014/main" id="{00000000-0008-0000-2000-0000C5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6" name="Text Box 1">
          <a:extLst>
            <a:ext uri="{FF2B5EF4-FFF2-40B4-BE49-F238E27FC236}">
              <a16:creationId xmlns:a16="http://schemas.microsoft.com/office/drawing/2014/main" id="{00000000-0008-0000-2000-0000C6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7" name="Text Box 2">
          <a:extLst>
            <a:ext uri="{FF2B5EF4-FFF2-40B4-BE49-F238E27FC236}">
              <a16:creationId xmlns:a16="http://schemas.microsoft.com/office/drawing/2014/main" id="{00000000-0008-0000-2000-0000C7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22</xdr:row>
      <xdr:rowOff>63500</xdr:rowOff>
    </xdr:from>
    <xdr:ext cx="114300" cy="285750"/>
    <xdr:sp macro="" textlink="">
      <xdr:nvSpPr>
        <xdr:cNvPr id="968" name="Text Box 8">
          <a:extLst>
            <a:ext uri="{FF2B5EF4-FFF2-40B4-BE49-F238E27FC236}">
              <a16:creationId xmlns:a16="http://schemas.microsoft.com/office/drawing/2014/main" id="{00000000-0008-0000-2000-0000C8030000}"/>
            </a:ext>
          </a:extLst>
        </xdr:cNvPr>
        <xdr:cNvSpPr txBox="1">
          <a:spLocks noChangeArrowheads="1"/>
        </xdr:cNvSpPr>
      </xdr:nvSpPr>
      <xdr:spPr bwMode="auto">
        <a:xfrm>
          <a:off x="628226" y="40868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63500</xdr:rowOff>
    </xdr:from>
    <xdr:ext cx="114300" cy="285750"/>
    <xdr:sp macro="" textlink="">
      <xdr:nvSpPr>
        <xdr:cNvPr id="969" name="Text Box 8">
          <a:extLst>
            <a:ext uri="{FF2B5EF4-FFF2-40B4-BE49-F238E27FC236}">
              <a16:creationId xmlns:a16="http://schemas.microsoft.com/office/drawing/2014/main" id="{00000000-0008-0000-2000-0000C9030000}"/>
            </a:ext>
          </a:extLst>
        </xdr:cNvPr>
        <xdr:cNvSpPr txBox="1">
          <a:spLocks noChangeArrowheads="1"/>
        </xdr:cNvSpPr>
      </xdr:nvSpPr>
      <xdr:spPr bwMode="auto">
        <a:xfrm>
          <a:off x="624840" y="40868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21</xdr:row>
      <xdr:rowOff>0</xdr:rowOff>
    </xdr:from>
    <xdr:ext cx="114300" cy="285750"/>
    <xdr:sp macro="" textlink="">
      <xdr:nvSpPr>
        <xdr:cNvPr id="970" name="Text Box 8">
          <a:extLst>
            <a:ext uri="{FF2B5EF4-FFF2-40B4-BE49-F238E27FC236}">
              <a16:creationId xmlns:a16="http://schemas.microsoft.com/office/drawing/2014/main" id="{00000000-0008-0000-2000-0000CA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21</xdr:row>
      <xdr:rowOff>0</xdr:rowOff>
    </xdr:from>
    <xdr:ext cx="114300" cy="285750"/>
    <xdr:sp macro="" textlink="">
      <xdr:nvSpPr>
        <xdr:cNvPr id="971" name="Text Box 8">
          <a:extLst>
            <a:ext uri="{FF2B5EF4-FFF2-40B4-BE49-F238E27FC236}">
              <a16:creationId xmlns:a16="http://schemas.microsoft.com/office/drawing/2014/main" id="{00000000-0008-0000-2000-0000CB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22</xdr:row>
      <xdr:rowOff>0</xdr:rowOff>
    </xdr:from>
    <xdr:ext cx="114300" cy="285750"/>
    <xdr:sp macro="" textlink="">
      <xdr:nvSpPr>
        <xdr:cNvPr id="972" name="Text Box 8">
          <a:extLst>
            <a:ext uri="{FF2B5EF4-FFF2-40B4-BE49-F238E27FC236}">
              <a16:creationId xmlns:a16="http://schemas.microsoft.com/office/drawing/2014/main" id="{00000000-0008-0000-2000-0000CC030000}"/>
            </a:ext>
          </a:extLst>
        </xdr:cNvPr>
        <xdr:cNvSpPr txBox="1">
          <a:spLocks noChangeArrowheads="1"/>
        </xdr:cNvSpPr>
      </xdr:nvSpPr>
      <xdr:spPr bwMode="auto">
        <a:xfrm>
          <a:off x="74980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22</xdr:row>
      <xdr:rowOff>0</xdr:rowOff>
    </xdr:from>
    <xdr:ext cx="114300" cy="285750"/>
    <xdr:sp macro="" textlink="">
      <xdr:nvSpPr>
        <xdr:cNvPr id="973" name="Text Box 8">
          <a:extLst>
            <a:ext uri="{FF2B5EF4-FFF2-40B4-BE49-F238E27FC236}">
              <a16:creationId xmlns:a16="http://schemas.microsoft.com/office/drawing/2014/main" id="{00000000-0008-0000-2000-0000CD030000}"/>
            </a:ext>
          </a:extLst>
        </xdr:cNvPr>
        <xdr:cNvSpPr txBox="1">
          <a:spLocks noChangeArrowheads="1"/>
        </xdr:cNvSpPr>
      </xdr:nvSpPr>
      <xdr:spPr bwMode="auto">
        <a:xfrm>
          <a:off x="74980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37</xdr:row>
      <xdr:rowOff>0</xdr:rowOff>
    </xdr:from>
    <xdr:ext cx="114300" cy="285750"/>
    <xdr:sp macro="" textlink="">
      <xdr:nvSpPr>
        <xdr:cNvPr id="974" name="Text Box 8">
          <a:extLst>
            <a:ext uri="{FF2B5EF4-FFF2-40B4-BE49-F238E27FC236}">
              <a16:creationId xmlns:a16="http://schemas.microsoft.com/office/drawing/2014/main" id="{00000000-0008-0000-2000-0000CE030000}"/>
            </a:ext>
          </a:extLst>
        </xdr:cNvPr>
        <xdr:cNvSpPr txBox="1">
          <a:spLocks noChangeArrowheads="1"/>
        </xdr:cNvSpPr>
      </xdr:nvSpPr>
      <xdr:spPr bwMode="auto">
        <a:xfrm>
          <a:off x="62484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975" name="Text Box 8">
          <a:extLst>
            <a:ext uri="{FF2B5EF4-FFF2-40B4-BE49-F238E27FC236}">
              <a16:creationId xmlns:a16="http://schemas.microsoft.com/office/drawing/2014/main" id="{00000000-0008-0000-2000-0000CF030000}"/>
            </a:ext>
          </a:extLst>
        </xdr:cNvPr>
        <xdr:cNvSpPr txBox="1">
          <a:spLocks noChangeArrowheads="1"/>
        </xdr:cNvSpPr>
      </xdr:nvSpPr>
      <xdr:spPr bwMode="auto">
        <a:xfrm>
          <a:off x="62484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976" name="Text Box 8">
          <a:extLst>
            <a:ext uri="{FF2B5EF4-FFF2-40B4-BE49-F238E27FC236}">
              <a16:creationId xmlns:a16="http://schemas.microsoft.com/office/drawing/2014/main" id="{00000000-0008-0000-2000-0000D0030000}"/>
            </a:ext>
          </a:extLst>
        </xdr:cNvPr>
        <xdr:cNvSpPr txBox="1">
          <a:spLocks noChangeArrowheads="1"/>
        </xdr:cNvSpPr>
      </xdr:nvSpPr>
      <xdr:spPr bwMode="auto">
        <a:xfrm>
          <a:off x="62484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37</xdr:row>
      <xdr:rowOff>0</xdr:rowOff>
    </xdr:from>
    <xdr:ext cx="114300" cy="285750"/>
    <xdr:sp macro="" textlink="">
      <xdr:nvSpPr>
        <xdr:cNvPr id="977" name="Text Box 8">
          <a:extLst>
            <a:ext uri="{FF2B5EF4-FFF2-40B4-BE49-F238E27FC236}">
              <a16:creationId xmlns:a16="http://schemas.microsoft.com/office/drawing/2014/main" id="{00000000-0008-0000-2000-0000D1030000}"/>
            </a:ext>
          </a:extLst>
        </xdr:cNvPr>
        <xdr:cNvSpPr txBox="1">
          <a:spLocks noChangeArrowheads="1"/>
        </xdr:cNvSpPr>
      </xdr:nvSpPr>
      <xdr:spPr bwMode="auto">
        <a:xfrm>
          <a:off x="62484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978" name="Text Box 8">
          <a:extLst>
            <a:ext uri="{FF2B5EF4-FFF2-40B4-BE49-F238E27FC236}">
              <a16:creationId xmlns:a16="http://schemas.microsoft.com/office/drawing/2014/main" id="{00000000-0008-0000-2000-0000D2030000}"/>
            </a:ext>
          </a:extLst>
        </xdr:cNvPr>
        <xdr:cNvSpPr txBox="1">
          <a:spLocks noChangeArrowheads="1"/>
        </xdr:cNvSpPr>
      </xdr:nvSpPr>
      <xdr:spPr bwMode="auto">
        <a:xfrm>
          <a:off x="62484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726017</xdr:colOff>
      <xdr:row>47</xdr:row>
      <xdr:rowOff>43392</xdr:rowOff>
    </xdr:from>
    <xdr:ext cx="114300" cy="285750"/>
    <xdr:sp macro="" textlink="">
      <xdr:nvSpPr>
        <xdr:cNvPr id="979" name="Text Box 2">
          <a:extLst>
            <a:ext uri="{FF2B5EF4-FFF2-40B4-BE49-F238E27FC236}">
              <a16:creationId xmlns:a16="http://schemas.microsoft.com/office/drawing/2014/main" id="{00000000-0008-0000-2000-0000D3030000}"/>
            </a:ext>
          </a:extLst>
        </xdr:cNvPr>
        <xdr:cNvSpPr txBox="1">
          <a:spLocks noChangeArrowheads="1"/>
        </xdr:cNvSpPr>
      </xdr:nvSpPr>
      <xdr:spPr bwMode="auto">
        <a:xfrm>
          <a:off x="1251797" y="8638752"/>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200025</xdr:colOff>
      <xdr:row>38</xdr:row>
      <xdr:rowOff>114300</xdr:rowOff>
    </xdr:from>
    <xdr:ext cx="114300" cy="285750"/>
    <xdr:sp macro="" textlink="">
      <xdr:nvSpPr>
        <xdr:cNvPr id="980" name="Text Box 8">
          <a:extLst>
            <a:ext uri="{FF2B5EF4-FFF2-40B4-BE49-F238E27FC236}">
              <a16:creationId xmlns:a16="http://schemas.microsoft.com/office/drawing/2014/main" id="{00000000-0008-0000-2000-0000D4030000}"/>
            </a:ext>
          </a:extLst>
        </xdr:cNvPr>
        <xdr:cNvSpPr txBox="1">
          <a:spLocks noChangeArrowheads="1"/>
        </xdr:cNvSpPr>
      </xdr:nvSpPr>
      <xdr:spPr bwMode="auto">
        <a:xfrm>
          <a:off x="2074545" y="70637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39</xdr:row>
      <xdr:rowOff>0</xdr:rowOff>
    </xdr:from>
    <xdr:ext cx="114300" cy="285750"/>
    <xdr:sp macro="" textlink="">
      <xdr:nvSpPr>
        <xdr:cNvPr id="981" name="Text Box 8">
          <a:extLst>
            <a:ext uri="{FF2B5EF4-FFF2-40B4-BE49-F238E27FC236}">
              <a16:creationId xmlns:a16="http://schemas.microsoft.com/office/drawing/2014/main" id="{00000000-0008-0000-2000-0000D5030000}"/>
            </a:ext>
          </a:extLst>
        </xdr:cNvPr>
        <xdr:cNvSpPr txBox="1">
          <a:spLocks noChangeArrowheads="1"/>
        </xdr:cNvSpPr>
      </xdr:nvSpPr>
      <xdr:spPr bwMode="auto">
        <a:xfrm>
          <a:off x="62484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39</xdr:row>
      <xdr:rowOff>0</xdr:rowOff>
    </xdr:from>
    <xdr:ext cx="114300" cy="285750"/>
    <xdr:sp macro="" textlink="">
      <xdr:nvSpPr>
        <xdr:cNvPr id="982" name="Text Box 8">
          <a:extLst>
            <a:ext uri="{FF2B5EF4-FFF2-40B4-BE49-F238E27FC236}">
              <a16:creationId xmlns:a16="http://schemas.microsoft.com/office/drawing/2014/main" id="{00000000-0008-0000-2000-0000D6030000}"/>
            </a:ext>
          </a:extLst>
        </xdr:cNvPr>
        <xdr:cNvSpPr txBox="1">
          <a:spLocks noChangeArrowheads="1"/>
        </xdr:cNvSpPr>
      </xdr:nvSpPr>
      <xdr:spPr bwMode="auto">
        <a:xfrm>
          <a:off x="62484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38</xdr:row>
      <xdr:rowOff>148167</xdr:rowOff>
    </xdr:from>
    <xdr:ext cx="114300" cy="285750"/>
    <xdr:sp macro="" textlink="">
      <xdr:nvSpPr>
        <xdr:cNvPr id="983" name="Text Box 8">
          <a:extLst>
            <a:ext uri="{FF2B5EF4-FFF2-40B4-BE49-F238E27FC236}">
              <a16:creationId xmlns:a16="http://schemas.microsoft.com/office/drawing/2014/main" id="{00000000-0008-0000-2000-0000D7030000}"/>
            </a:ext>
          </a:extLst>
        </xdr:cNvPr>
        <xdr:cNvSpPr txBox="1">
          <a:spLocks noChangeArrowheads="1"/>
        </xdr:cNvSpPr>
      </xdr:nvSpPr>
      <xdr:spPr bwMode="auto">
        <a:xfrm>
          <a:off x="624840" y="709760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37</xdr:row>
      <xdr:rowOff>152400</xdr:rowOff>
    </xdr:from>
    <xdr:ext cx="114300" cy="285750"/>
    <xdr:sp macro="" textlink="">
      <xdr:nvSpPr>
        <xdr:cNvPr id="984" name="Text Box 8">
          <a:extLst>
            <a:ext uri="{FF2B5EF4-FFF2-40B4-BE49-F238E27FC236}">
              <a16:creationId xmlns:a16="http://schemas.microsoft.com/office/drawing/2014/main" id="{00000000-0008-0000-2000-0000D8030000}"/>
            </a:ext>
          </a:extLst>
        </xdr:cNvPr>
        <xdr:cNvSpPr txBox="1">
          <a:spLocks noChangeArrowheads="1"/>
        </xdr:cNvSpPr>
      </xdr:nvSpPr>
      <xdr:spPr bwMode="auto">
        <a:xfrm>
          <a:off x="3749040" y="6918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41</xdr:row>
      <xdr:rowOff>0</xdr:rowOff>
    </xdr:from>
    <xdr:ext cx="114300" cy="285750"/>
    <xdr:sp macro="" textlink="">
      <xdr:nvSpPr>
        <xdr:cNvPr id="985" name="Text Box 8">
          <a:extLst>
            <a:ext uri="{FF2B5EF4-FFF2-40B4-BE49-F238E27FC236}">
              <a16:creationId xmlns:a16="http://schemas.microsoft.com/office/drawing/2014/main" id="{00000000-0008-0000-2000-0000D9030000}"/>
            </a:ext>
          </a:extLst>
        </xdr:cNvPr>
        <xdr:cNvSpPr txBox="1">
          <a:spLocks noChangeArrowheads="1"/>
        </xdr:cNvSpPr>
      </xdr:nvSpPr>
      <xdr:spPr bwMode="auto">
        <a:xfrm>
          <a:off x="628226"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53</xdr:row>
      <xdr:rowOff>42333</xdr:rowOff>
    </xdr:from>
    <xdr:ext cx="114300" cy="285750"/>
    <xdr:sp macro="" textlink="">
      <xdr:nvSpPr>
        <xdr:cNvPr id="986" name="Text Box 1">
          <a:extLst>
            <a:ext uri="{FF2B5EF4-FFF2-40B4-BE49-F238E27FC236}">
              <a16:creationId xmlns:a16="http://schemas.microsoft.com/office/drawing/2014/main" id="{00000000-0008-0000-2000-0000DA030000}"/>
            </a:ext>
          </a:extLst>
        </xdr:cNvPr>
        <xdr:cNvSpPr txBox="1">
          <a:spLocks noChangeArrowheads="1"/>
        </xdr:cNvSpPr>
      </xdr:nvSpPr>
      <xdr:spPr bwMode="auto">
        <a:xfrm>
          <a:off x="628226" y="97349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87" name="Text Box 8">
          <a:extLst>
            <a:ext uri="{FF2B5EF4-FFF2-40B4-BE49-F238E27FC236}">
              <a16:creationId xmlns:a16="http://schemas.microsoft.com/office/drawing/2014/main" id="{00000000-0008-0000-2000-0000DB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88" name="Text Box 8">
          <a:extLst>
            <a:ext uri="{FF2B5EF4-FFF2-40B4-BE49-F238E27FC236}">
              <a16:creationId xmlns:a16="http://schemas.microsoft.com/office/drawing/2014/main" id="{00000000-0008-0000-2000-0000DC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89" name="Text Box 8">
          <a:extLst>
            <a:ext uri="{FF2B5EF4-FFF2-40B4-BE49-F238E27FC236}">
              <a16:creationId xmlns:a16="http://schemas.microsoft.com/office/drawing/2014/main" id="{00000000-0008-0000-2000-0000DD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22</xdr:row>
      <xdr:rowOff>63500</xdr:rowOff>
    </xdr:from>
    <xdr:ext cx="114300" cy="285750"/>
    <xdr:sp macro="" textlink="">
      <xdr:nvSpPr>
        <xdr:cNvPr id="990" name="Text Box 8">
          <a:extLst>
            <a:ext uri="{FF2B5EF4-FFF2-40B4-BE49-F238E27FC236}">
              <a16:creationId xmlns:a16="http://schemas.microsoft.com/office/drawing/2014/main" id="{00000000-0008-0000-2000-0000DE030000}"/>
            </a:ext>
          </a:extLst>
        </xdr:cNvPr>
        <xdr:cNvSpPr txBox="1">
          <a:spLocks noChangeArrowheads="1"/>
        </xdr:cNvSpPr>
      </xdr:nvSpPr>
      <xdr:spPr bwMode="auto">
        <a:xfrm>
          <a:off x="628226" y="40868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991" name="Text Box 11">
          <a:extLst>
            <a:ext uri="{FF2B5EF4-FFF2-40B4-BE49-F238E27FC236}">
              <a16:creationId xmlns:a16="http://schemas.microsoft.com/office/drawing/2014/main" id="{00000000-0008-0000-2000-0000DF03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992" name="Text Box 12">
          <a:extLst>
            <a:ext uri="{FF2B5EF4-FFF2-40B4-BE49-F238E27FC236}">
              <a16:creationId xmlns:a16="http://schemas.microsoft.com/office/drawing/2014/main" id="{00000000-0008-0000-2000-0000E003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993" name="Text Box 11">
          <a:extLst>
            <a:ext uri="{FF2B5EF4-FFF2-40B4-BE49-F238E27FC236}">
              <a16:creationId xmlns:a16="http://schemas.microsoft.com/office/drawing/2014/main" id="{00000000-0008-0000-2000-0000E1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994" name="Text Box 12">
          <a:extLst>
            <a:ext uri="{FF2B5EF4-FFF2-40B4-BE49-F238E27FC236}">
              <a16:creationId xmlns:a16="http://schemas.microsoft.com/office/drawing/2014/main" id="{00000000-0008-0000-2000-0000E2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995" name="Text Box 11">
          <a:extLst>
            <a:ext uri="{FF2B5EF4-FFF2-40B4-BE49-F238E27FC236}">
              <a16:creationId xmlns:a16="http://schemas.microsoft.com/office/drawing/2014/main" id="{00000000-0008-0000-2000-0000E3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996" name="Text Box 12">
          <a:extLst>
            <a:ext uri="{FF2B5EF4-FFF2-40B4-BE49-F238E27FC236}">
              <a16:creationId xmlns:a16="http://schemas.microsoft.com/office/drawing/2014/main" id="{00000000-0008-0000-2000-0000E4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997" name="Text Box 13">
          <a:extLst>
            <a:ext uri="{FF2B5EF4-FFF2-40B4-BE49-F238E27FC236}">
              <a16:creationId xmlns:a16="http://schemas.microsoft.com/office/drawing/2014/main" id="{00000000-0008-0000-2000-0000E5030000}"/>
            </a:ext>
          </a:extLst>
        </xdr:cNvPr>
        <xdr:cNvSpPr txBox="1">
          <a:spLocks noChangeArrowheads="1"/>
        </xdr:cNvSpPr>
      </xdr:nvSpPr>
      <xdr:spPr bwMode="auto">
        <a:xfrm>
          <a:off x="187452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998" name="Text Box 14">
          <a:extLst>
            <a:ext uri="{FF2B5EF4-FFF2-40B4-BE49-F238E27FC236}">
              <a16:creationId xmlns:a16="http://schemas.microsoft.com/office/drawing/2014/main" id="{00000000-0008-0000-2000-0000E6030000}"/>
            </a:ext>
          </a:extLst>
        </xdr:cNvPr>
        <xdr:cNvSpPr txBox="1">
          <a:spLocks noChangeArrowheads="1"/>
        </xdr:cNvSpPr>
      </xdr:nvSpPr>
      <xdr:spPr bwMode="auto">
        <a:xfrm>
          <a:off x="187452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999" name="Text Box 11">
          <a:extLst>
            <a:ext uri="{FF2B5EF4-FFF2-40B4-BE49-F238E27FC236}">
              <a16:creationId xmlns:a16="http://schemas.microsoft.com/office/drawing/2014/main" id="{00000000-0008-0000-2000-0000E703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65</xdr:row>
      <xdr:rowOff>0</xdr:rowOff>
    </xdr:from>
    <xdr:ext cx="114300" cy="285750"/>
    <xdr:sp macro="" textlink="">
      <xdr:nvSpPr>
        <xdr:cNvPr id="1000" name="Text Box 12">
          <a:extLst>
            <a:ext uri="{FF2B5EF4-FFF2-40B4-BE49-F238E27FC236}">
              <a16:creationId xmlns:a16="http://schemas.microsoft.com/office/drawing/2014/main" id="{00000000-0008-0000-2000-0000E8030000}"/>
            </a:ext>
          </a:extLst>
        </xdr:cNvPr>
        <xdr:cNvSpPr txBox="1">
          <a:spLocks noChangeArrowheads="1"/>
        </xdr:cNvSpPr>
      </xdr:nvSpPr>
      <xdr:spPr bwMode="auto">
        <a:xfrm>
          <a:off x="187452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1001" name="Text Box 11">
          <a:extLst>
            <a:ext uri="{FF2B5EF4-FFF2-40B4-BE49-F238E27FC236}">
              <a16:creationId xmlns:a16="http://schemas.microsoft.com/office/drawing/2014/main" id="{00000000-0008-0000-2000-0000E9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1002" name="Text Box 12">
          <a:extLst>
            <a:ext uri="{FF2B5EF4-FFF2-40B4-BE49-F238E27FC236}">
              <a16:creationId xmlns:a16="http://schemas.microsoft.com/office/drawing/2014/main" id="{00000000-0008-0000-2000-0000EA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1003" name="Text Box 11">
          <a:extLst>
            <a:ext uri="{FF2B5EF4-FFF2-40B4-BE49-F238E27FC236}">
              <a16:creationId xmlns:a16="http://schemas.microsoft.com/office/drawing/2014/main" id="{00000000-0008-0000-2000-0000EB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66</xdr:row>
      <xdr:rowOff>0</xdr:rowOff>
    </xdr:from>
    <xdr:ext cx="114300" cy="285750"/>
    <xdr:sp macro="" textlink="">
      <xdr:nvSpPr>
        <xdr:cNvPr id="1004" name="Text Box 12">
          <a:extLst>
            <a:ext uri="{FF2B5EF4-FFF2-40B4-BE49-F238E27FC236}">
              <a16:creationId xmlns:a16="http://schemas.microsoft.com/office/drawing/2014/main" id="{00000000-0008-0000-2000-0000EC030000}"/>
            </a:ext>
          </a:extLst>
        </xdr:cNvPr>
        <xdr:cNvSpPr txBox="1">
          <a:spLocks noChangeArrowheads="1"/>
        </xdr:cNvSpPr>
      </xdr:nvSpPr>
      <xdr:spPr bwMode="auto">
        <a:xfrm>
          <a:off x="187452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67</xdr:row>
      <xdr:rowOff>0</xdr:rowOff>
    </xdr:from>
    <xdr:ext cx="114300" cy="285750"/>
    <xdr:sp macro="" textlink="">
      <xdr:nvSpPr>
        <xdr:cNvPr id="1005" name="Text Box 13">
          <a:extLst>
            <a:ext uri="{FF2B5EF4-FFF2-40B4-BE49-F238E27FC236}">
              <a16:creationId xmlns:a16="http://schemas.microsoft.com/office/drawing/2014/main" id="{00000000-0008-0000-2000-0000ED030000}"/>
            </a:ext>
          </a:extLst>
        </xdr:cNvPr>
        <xdr:cNvSpPr txBox="1">
          <a:spLocks noChangeArrowheads="1"/>
        </xdr:cNvSpPr>
      </xdr:nvSpPr>
      <xdr:spPr bwMode="auto">
        <a:xfrm>
          <a:off x="1875366"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1006" name="Text Box 11">
          <a:extLst>
            <a:ext uri="{FF2B5EF4-FFF2-40B4-BE49-F238E27FC236}">
              <a16:creationId xmlns:a16="http://schemas.microsoft.com/office/drawing/2014/main" id="{00000000-0008-0000-2000-0000EE03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1007" name="Text Box 12">
          <a:extLst>
            <a:ext uri="{FF2B5EF4-FFF2-40B4-BE49-F238E27FC236}">
              <a16:creationId xmlns:a16="http://schemas.microsoft.com/office/drawing/2014/main" id="{00000000-0008-0000-2000-0000EF03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08" name="Text Box 11">
          <a:extLst>
            <a:ext uri="{FF2B5EF4-FFF2-40B4-BE49-F238E27FC236}">
              <a16:creationId xmlns:a16="http://schemas.microsoft.com/office/drawing/2014/main" id="{00000000-0008-0000-2000-0000F0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09" name="Text Box 12">
          <a:extLst>
            <a:ext uri="{FF2B5EF4-FFF2-40B4-BE49-F238E27FC236}">
              <a16:creationId xmlns:a16="http://schemas.microsoft.com/office/drawing/2014/main" id="{00000000-0008-0000-2000-0000F1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10" name="Text Box 11">
          <a:extLst>
            <a:ext uri="{FF2B5EF4-FFF2-40B4-BE49-F238E27FC236}">
              <a16:creationId xmlns:a16="http://schemas.microsoft.com/office/drawing/2014/main" id="{00000000-0008-0000-2000-0000F2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11" name="Text Box 12">
          <a:extLst>
            <a:ext uri="{FF2B5EF4-FFF2-40B4-BE49-F238E27FC236}">
              <a16:creationId xmlns:a16="http://schemas.microsoft.com/office/drawing/2014/main" id="{00000000-0008-0000-2000-0000F3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12" name="Text Box 13">
          <a:extLst>
            <a:ext uri="{FF2B5EF4-FFF2-40B4-BE49-F238E27FC236}">
              <a16:creationId xmlns:a16="http://schemas.microsoft.com/office/drawing/2014/main" id="{00000000-0008-0000-2000-0000F403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13" name="Text Box 14">
          <a:extLst>
            <a:ext uri="{FF2B5EF4-FFF2-40B4-BE49-F238E27FC236}">
              <a16:creationId xmlns:a16="http://schemas.microsoft.com/office/drawing/2014/main" id="{00000000-0008-0000-2000-0000F503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1014" name="Text Box 11">
          <a:extLst>
            <a:ext uri="{FF2B5EF4-FFF2-40B4-BE49-F238E27FC236}">
              <a16:creationId xmlns:a16="http://schemas.microsoft.com/office/drawing/2014/main" id="{00000000-0008-0000-2000-0000F603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65</xdr:row>
      <xdr:rowOff>0</xdr:rowOff>
    </xdr:from>
    <xdr:ext cx="114300" cy="285750"/>
    <xdr:sp macro="" textlink="">
      <xdr:nvSpPr>
        <xdr:cNvPr id="1015" name="Text Box 12">
          <a:extLst>
            <a:ext uri="{FF2B5EF4-FFF2-40B4-BE49-F238E27FC236}">
              <a16:creationId xmlns:a16="http://schemas.microsoft.com/office/drawing/2014/main" id="{00000000-0008-0000-2000-0000F7030000}"/>
            </a:ext>
          </a:extLst>
        </xdr:cNvPr>
        <xdr:cNvSpPr txBox="1">
          <a:spLocks noChangeArrowheads="1"/>
        </xdr:cNvSpPr>
      </xdr:nvSpPr>
      <xdr:spPr bwMode="auto">
        <a:xfrm>
          <a:off x="312420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16" name="Text Box 11">
          <a:extLst>
            <a:ext uri="{FF2B5EF4-FFF2-40B4-BE49-F238E27FC236}">
              <a16:creationId xmlns:a16="http://schemas.microsoft.com/office/drawing/2014/main" id="{00000000-0008-0000-2000-0000F8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17" name="Text Box 12">
          <a:extLst>
            <a:ext uri="{FF2B5EF4-FFF2-40B4-BE49-F238E27FC236}">
              <a16:creationId xmlns:a16="http://schemas.microsoft.com/office/drawing/2014/main" id="{00000000-0008-0000-2000-0000F9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18" name="Text Box 11">
          <a:extLst>
            <a:ext uri="{FF2B5EF4-FFF2-40B4-BE49-F238E27FC236}">
              <a16:creationId xmlns:a16="http://schemas.microsoft.com/office/drawing/2014/main" id="{00000000-0008-0000-2000-0000FA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66</xdr:row>
      <xdr:rowOff>0</xdr:rowOff>
    </xdr:from>
    <xdr:ext cx="114300" cy="285750"/>
    <xdr:sp macro="" textlink="">
      <xdr:nvSpPr>
        <xdr:cNvPr id="1019" name="Text Box 12">
          <a:extLst>
            <a:ext uri="{FF2B5EF4-FFF2-40B4-BE49-F238E27FC236}">
              <a16:creationId xmlns:a16="http://schemas.microsoft.com/office/drawing/2014/main" id="{00000000-0008-0000-2000-0000FB030000}"/>
            </a:ext>
          </a:extLst>
        </xdr:cNvPr>
        <xdr:cNvSpPr txBox="1">
          <a:spLocks noChangeArrowheads="1"/>
        </xdr:cNvSpPr>
      </xdr:nvSpPr>
      <xdr:spPr bwMode="auto">
        <a:xfrm>
          <a:off x="312420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67</xdr:row>
      <xdr:rowOff>0</xdr:rowOff>
    </xdr:from>
    <xdr:ext cx="114300" cy="285750"/>
    <xdr:sp macro="" textlink="">
      <xdr:nvSpPr>
        <xdr:cNvPr id="1020" name="Text Box 13">
          <a:extLst>
            <a:ext uri="{FF2B5EF4-FFF2-40B4-BE49-F238E27FC236}">
              <a16:creationId xmlns:a16="http://schemas.microsoft.com/office/drawing/2014/main" id="{00000000-0008-0000-2000-0000FC030000}"/>
            </a:ext>
          </a:extLst>
        </xdr:cNvPr>
        <xdr:cNvSpPr txBox="1">
          <a:spLocks noChangeArrowheads="1"/>
        </xdr:cNvSpPr>
      </xdr:nvSpPr>
      <xdr:spPr bwMode="auto">
        <a:xfrm>
          <a:off x="3125046"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21" name="Text Box 13">
          <a:extLst>
            <a:ext uri="{FF2B5EF4-FFF2-40B4-BE49-F238E27FC236}">
              <a16:creationId xmlns:a16="http://schemas.microsoft.com/office/drawing/2014/main" id="{00000000-0008-0000-2000-0000FD03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22" name="Text Box 14">
          <a:extLst>
            <a:ext uri="{FF2B5EF4-FFF2-40B4-BE49-F238E27FC236}">
              <a16:creationId xmlns:a16="http://schemas.microsoft.com/office/drawing/2014/main" id="{00000000-0008-0000-2000-0000FE03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23" name="Text Box 13">
          <a:extLst>
            <a:ext uri="{FF2B5EF4-FFF2-40B4-BE49-F238E27FC236}">
              <a16:creationId xmlns:a16="http://schemas.microsoft.com/office/drawing/2014/main" id="{00000000-0008-0000-2000-0000FF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24" name="Text Box 14">
          <a:extLst>
            <a:ext uri="{FF2B5EF4-FFF2-40B4-BE49-F238E27FC236}">
              <a16:creationId xmlns:a16="http://schemas.microsoft.com/office/drawing/2014/main" id="{00000000-0008-0000-2000-000000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25" name="Text Box 13">
          <a:extLst>
            <a:ext uri="{FF2B5EF4-FFF2-40B4-BE49-F238E27FC236}">
              <a16:creationId xmlns:a16="http://schemas.microsoft.com/office/drawing/2014/main" id="{00000000-0008-0000-2000-000001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26" name="Text Box 14">
          <a:extLst>
            <a:ext uri="{FF2B5EF4-FFF2-40B4-BE49-F238E27FC236}">
              <a16:creationId xmlns:a16="http://schemas.microsoft.com/office/drawing/2014/main" id="{00000000-0008-0000-2000-000002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1027" name="Text Box 13">
          <a:extLst>
            <a:ext uri="{FF2B5EF4-FFF2-40B4-BE49-F238E27FC236}">
              <a16:creationId xmlns:a16="http://schemas.microsoft.com/office/drawing/2014/main" id="{00000000-0008-0000-2000-000003040000}"/>
            </a:ext>
          </a:extLst>
        </xdr:cNvPr>
        <xdr:cNvSpPr txBox="1">
          <a:spLocks noChangeArrowheads="1"/>
        </xdr:cNvSpPr>
      </xdr:nvSpPr>
      <xdr:spPr bwMode="auto">
        <a:xfrm>
          <a:off x="187452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1028" name="Text Box 14">
          <a:extLst>
            <a:ext uri="{FF2B5EF4-FFF2-40B4-BE49-F238E27FC236}">
              <a16:creationId xmlns:a16="http://schemas.microsoft.com/office/drawing/2014/main" id="{00000000-0008-0000-2000-000004040000}"/>
            </a:ext>
          </a:extLst>
        </xdr:cNvPr>
        <xdr:cNvSpPr txBox="1">
          <a:spLocks noChangeArrowheads="1"/>
        </xdr:cNvSpPr>
      </xdr:nvSpPr>
      <xdr:spPr bwMode="auto">
        <a:xfrm>
          <a:off x="187452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29" name="Text Box 13">
          <a:extLst>
            <a:ext uri="{FF2B5EF4-FFF2-40B4-BE49-F238E27FC236}">
              <a16:creationId xmlns:a16="http://schemas.microsoft.com/office/drawing/2014/main" id="{00000000-0008-0000-2000-00000504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30" name="Text Box 14">
          <a:extLst>
            <a:ext uri="{FF2B5EF4-FFF2-40B4-BE49-F238E27FC236}">
              <a16:creationId xmlns:a16="http://schemas.microsoft.com/office/drawing/2014/main" id="{00000000-0008-0000-2000-00000604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1" name="Text Box 13">
          <a:extLst>
            <a:ext uri="{FF2B5EF4-FFF2-40B4-BE49-F238E27FC236}">
              <a16:creationId xmlns:a16="http://schemas.microsoft.com/office/drawing/2014/main" id="{00000000-0008-0000-2000-000007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2" name="Text Box 14">
          <a:extLst>
            <a:ext uri="{FF2B5EF4-FFF2-40B4-BE49-F238E27FC236}">
              <a16:creationId xmlns:a16="http://schemas.microsoft.com/office/drawing/2014/main" id="{00000000-0008-0000-2000-000008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3" name="Text Box 13">
          <a:extLst>
            <a:ext uri="{FF2B5EF4-FFF2-40B4-BE49-F238E27FC236}">
              <a16:creationId xmlns:a16="http://schemas.microsoft.com/office/drawing/2014/main" id="{00000000-0008-0000-2000-000009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4" name="Text Box 14">
          <a:extLst>
            <a:ext uri="{FF2B5EF4-FFF2-40B4-BE49-F238E27FC236}">
              <a16:creationId xmlns:a16="http://schemas.microsoft.com/office/drawing/2014/main" id="{00000000-0008-0000-2000-00000A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67</xdr:row>
      <xdr:rowOff>0</xdr:rowOff>
    </xdr:from>
    <xdr:ext cx="114300" cy="285750"/>
    <xdr:sp macro="" textlink="">
      <xdr:nvSpPr>
        <xdr:cNvPr id="1035" name="Text Box 13">
          <a:extLst>
            <a:ext uri="{FF2B5EF4-FFF2-40B4-BE49-F238E27FC236}">
              <a16:creationId xmlns:a16="http://schemas.microsoft.com/office/drawing/2014/main" id="{00000000-0008-0000-2000-00000B040000}"/>
            </a:ext>
          </a:extLst>
        </xdr:cNvPr>
        <xdr:cNvSpPr txBox="1">
          <a:spLocks noChangeArrowheads="1"/>
        </xdr:cNvSpPr>
      </xdr:nvSpPr>
      <xdr:spPr bwMode="auto">
        <a:xfrm>
          <a:off x="1875366"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6" name="Text Box 13">
          <a:extLst>
            <a:ext uri="{FF2B5EF4-FFF2-40B4-BE49-F238E27FC236}">
              <a16:creationId xmlns:a16="http://schemas.microsoft.com/office/drawing/2014/main" id="{00000000-0008-0000-2000-00000C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7" name="Text Box 14">
          <a:extLst>
            <a:ext uri="{FF2B5EF4-FFF2-40B4-BE49-F238E27FC236}">
              <a16:creationId xmlns:a16="http://schemas.microsoft.com/office/drawing/2014/main" id="{00000000-0008-0000-2000-00000D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8" name="Text Box 13">
          <a:extLst>
            <a:ext uri="{FF2B5EF4-FFF2-40B4-BE49-F238E27FC236}">
              <a16:creationId xmlns:a16="http://schemas.microsoft.com/office/drawing/2014/main" id="{00000000-0008-0000-2000-00000E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39" name="Text Box 14">
          <a:extLst>
            <a:ext uri="{FF2B5EF4-FFF2-40B4-BE49-F238E27FC236}">
              <a16:creationId xmlns:a16="http://schemas.microsoft.com/office/drawing/2014/main" id="{00000000-0008-0000-2000-00000F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40" name="Text Box 13">
          <a:extLst>
            <a:ext uri="{FF2B5EF4-FFF2-40B4-BE49-F238E27FC236}">
              <a16:creationId xmlns:a16="http://schemas.microsoft.com/office/drawing/2014/main" id="{00000000-0008-0000-2000-000010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41" name="Text Box 14">
          <a:extLst>
            <a:ext uri="{FF2B5EF4-FFF2-40B4-BE49-F238E27FC236}">
              <a16:creationId xmlns:a16="http://schemas.microsoft.com/office/drawing/2014/main" id="{00000000-0008-0000-2000-000011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42" name="Text Box 13">
          <a:extLst>
            <a:ext uri="{FF2B5EF4-FFF2-40B4-BE49-F238E27FC236}">
              <a16:creationId xmlns:a16="http://schemas.microsoft.com/office/drawing/2014/main" id="{00000000-0008-0000-2000-000012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43" name="Text Box 14">
          <a:extLst>
            <a:ext uri="{FF2B5EF4-FFF2-40B4-BE49-F238E27FC236}">
              <a16:creationId xmlns:a16="http://schemas.microsoft.com/office/drawing/2014/main" id="{00000000-0008-0000-2000-000013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44" name="Text Box 13">
          <a:extLst>
            <a:ext uri="{FF2B5EF4-FFF2-40B4-BE49-F238E27FC236}">
              <a16:creationId xmlns:a16="http://schemas.microsoft.com/office/drawing/2014/main" id="{00000000-0008-0000-2000-00001404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45" name="Text Box 14">
          <a:extLst>
            <a:ext uri="{FF2B5EF4-FFF2-40B4-BE49-F238E27FC236}">
              <a16:creationId xmlns:a16="http://schemas.microsoft.com/office/drawing/2014/main" id="{00000000-0008-0000-2000-00001504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46" name="Text Box 13">
          <a:extLst>
            <a:ext uri="{FF2B5EF4-FFF2-40B4-BE49-F238E27FC236}">
              <a16:creationId xmlns:a16="http://schemas.microsoft.com/office/drawing/2014/main" id="{00000000-0008-0000-2000-000016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47" name="Text Box 14">
          <a:extLst>
            <a:ext uri="{FF2B5EF4-FFF2-40B4-BE49-F238E27FC236}">
              <a16:creationId xmlns:a16="http://schemas.microsoft.com/office/drawing/2014/main" id="{00000000-0008-0000-2000-000017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48" name="Text Box 13">
          <a:extLst>
            <a:ext uri="{FF2B5EF4-FFF2-40B4-BE49-F238E27FC236}">
              <a16:creationId xmlns:a16="http://schemas.microsoft.com/office/drawing/2014/main" id="{00000000-0008-0000-2000-000018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49" name="Text Box 14">
          <a:extLst>
            <a:ext uri="{FF2B5EF4-FFF2-40B4-BE49-F238E27FC236}">
              <a16:creationId xmlns:a16="http://schemas.microsoft.com/office/drawing/2014/main" id="{00000000-0008-0000-2000-000019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50" name="Text Box 13">
          <a:extLst>
            <a:ext uri="{FF2B5EF4-FFF2-40B4-BE49-F238E27FC236}">
              <a16:creationId xmlns:a16="http://schemas.microsoft.com/office/drawing/2014/main" id="{00000000-0008-0000-2000-00001A04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51" name="Text Box 14">
          <a:extLst>
            <a:ext uri="{FF2B5EF4-FFF2-40B4-BE49-F238E27FC236}">
              <a16:creationId xmlns:a16="http://schemas.microsoft.com/office/drawing/2014/main" id="{00000000-0008-0000-2000-00001B040000}"/>
            </a:ext>
          </a:extLst>
        </xdr:cNvPr>
        <xdr:cNvSpPr txBox="1">
          <a:spLocks noChangeArrowheads="1"/>
        </xdr:cNvSpPr>
      </xdr:nvSpPr>
      <xdr:spPr bwMode="auto">
        <a:xfrm>
          <a:off x="312420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52" name="Text Box 13">
          <a:extLst>
            <a:ext uri="{FF2B5EF4-FFF2-40B4-BE49-F238E27FC236}">
              <a16:creationId xmlns:a16="http://schemas.microsoft.com/office/drawing/2014/main" id="{00000000-0008-0000-2000-00001C04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53" name="Text Box 14">
          <a:extLst>
            <a:ext uri="{FF2B5EF4-FFF2-40B4-BE49-F238E27FC236}">
              <a16:creationId xmlns:a16="http://schemas.microsoft.com/office/drawing/2014/main" id="{00000000-0008-0000-2000-00001D04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4" name="Text Box 13">
          <a:extLst>
            <a:ext uri="{FF2B5EF4-FFF2-40B4-BE49-F238E27FC236}">
              <a16:creationId xmlns:a16="http://schemas.microsoft.com/office/drawing/2014/main" id="{00000000-0008-0000-2000-00001E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5" name="Text Box 14">
          <a:extLst>
            <a:ext uri="{FF2B5EF4-FFF2-40B4-BE49-F238E27FC236}">
              <a16:creationId xmlns:a16="http://schemas.microsoft.com/office/drawing/2014/main" id="{00000000-0008-0000-2000-00001F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6" name="Text Box 13">
          <a:extLst>
            <a:ext uri="{FF2B5EF4-FFF2-40B4-BE49-F238E27FC236}">
              <a16:creationId xmlns:a16="http://schemas.microsoft.com/office/drawing/2014/main" id="{00000000-0008-0000-2000-000020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7" name="Text Box 14">
          <a:extLst>
            <a:ext uri="{FF2B5EF4-FFF2-40B4-BE49-F238E27FC236}">
              <a16:creationId xmlns:a16="http://schemas.microsoft.com/office/drawing/2014/main" id="{00000000-0008-0000-2000-000021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67</xdr:row>
      <xdr:rowOff>0</xdr:rowOff>
    </xdr:from>
    <xdr:ext cx="114300" cy="285750"/>
    <xdr:sp macro="" textlink="">
      <xdr:nvSpPr>
        <xdr:cNvPr id="1058" name="Text Box 13">
          <a:extLst>
            <a:ext uri="{FF2B5EF4-FFF2-40B4-BE49-F238E27FC236}">
              <a16:creationId xmlns:a16="http://schemas.microsoft.com/office/drawing/2014/main" id="{00000000-0008-0000-2000-000022040000}"/>
            </a:ext>
          </a:extLst>
        </xdr:cNvPr>
        <xdr:cNvSpPr txBox="1">
          <a:spLocks noChangeArrowheads="1"/>
        </xdr:cNvSpPr>
      </xdr:nvSpPr>
      <xdr:spPr bwMode="auto">
        <a:xfrm>
          <a:off x="3125046"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9" name="Text Box 13">
          <a:extLst>
            <a:ext uri="{FF2B5EF4-FFF2-40B4-BE49-F238E27FC236}">
              <a16:creationId xmlns:a16="http://schemas.microsoft.com/office/drawing/2014/main" id="{00000000-0008-0000-2000-000023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0" name="Text Box 14">
          <a:extLst>
            <a:ext uri="{FF2B5EF4-FFF2-40B4-BE49-F238E27FC236}">
              <a16:creationId xmlns:a16="http://schemas.microsoft.com/office/drawing/2014/main" id="{00000000-0008-0000-2000-000024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1" name="Text Box 13">
          <a:extLst>
            <a:ext uri="{FF2B5EF4-FFF2-40B4-BE49-F238E27FC236}">
              <a16:creationId xmlns:a16="http://schemas.microsoft.com/office/drawing/2014/main" id="{00000000-0008-0000-2000-000025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2" name="Text Box 14">
          <a:extLst>
            <a:ext uri="{FF2B5EF4-FFF2-40B4-BE49-F238E27FC236}">
              <a16:creationId xmlns:a16="http://schemas.microsoft.com/office/drawing/2014/main" id="{00000000-0008-0000-2000-000026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3" name="Text Box 13">
          <a:extLst>
            <a:ext uri="{FF2B5EF4-FFF2-40B4-BE49-F238E27FC236}">
              <a16:creationId xmlns:a16="http://schemas.microsoft.com/office/drawing/2014/main" id="{00000000-0008-0000-2000-000027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4" name="Text Box 14">
          <a:extLst>
            <a:ext uri="{FF2B5EF4-FFF2-40B4-BE49-F238E27FC236}">
              <a16:creationId xmlns:a16="http://schemas.microsoft.com/office/drawing/2014/main" id="{00000000-0008-0000-2000-000028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5" name="Text Box 13">
          <a:extLst>
            <a:ext uri="{FF2B5EF4-FFF2-40B4-BE49-F238E27FC236}">
              <a16:creationId xmlns:a16="http://schemas.microsoft.com/office/drawing/2014/main" id="{00000000-0008-0000-2000-000029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66" name="Text Box 14">
          <a:extLst>
            <a:ext uri="{FF2B5EF4-FFF2-40B4-BE49-F238E27FC236}">
              <a16:creationId xmlns:a16="http://schemas.microsoft.com/office/drawing/2014/main" id="{00000000-0008-0000-2000-00002A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67" name="Text Box 13">
          <a:extLst>
            <a:ext uri="{FF2B5EF4-FFF2-40B4-BE49-F238E27FC236}">
              <a16:creationId xmlns:a16="http://schemas.microsoft.com/office/drawing/2014/main" id="{00000000-0008-0000-2000-00002B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68" name="Text Box 14">
          <a:extLst>
            <a:ext uri="{FF2B5EF4-FFF2-40B4-BE49-F238E27FC236}">
              <a16:creationId xmlns:a16="http://schemas.microsoft.com/office/drawing/2014/main" id="{00000000-0008-0000-2000-00002C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69" name="Text Box 13">
          <a:extLst>
            <a:ext uri="{FF2B5EF4-FFF2-40B4-BE49-F238E27FC236}">
              <a16:creationId xmlns:a16="http://schemas.microsoft.com/office/drawing/2014/main" id="{00000000-0008-0000-2000-00002D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0" name="Text Box 14">
          <a:extLst>
            <a:ext uri="{FF2B5EF4-FFF2-40B4-BE49-F238E27FC236}">
              <a16:creationId xmlns:a16="http://schemas.microsoft.com/office/drawing/2014/main" id="{00000000-0008-0000-2000-00002E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1" name="Text Box 13">
          <a:extLst>
            <a:ext uri="{FF2B5EF4-FFF2-40B4-BE49-F238E27FC236}">
              <a16:creationId xmlns:a16="http://schemas.microsoft.com/office/drawing/2014/main" id="{00000000-0008-0000-2000-00002F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2" name="Text Box 14">
          <a:extLst>
            <a:ext uri="{FF2B5EF4-FFF2-40B4-BE49-F238E27FC236}">
              <a16:creationId xmlns:a16="http://schemas.microsoft.com/office/drawing/2014/main" id="{00000000-0008-0000-2000-000030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3" name="Text Box 13">
          <a:extLst>
            <a:ext uri="{FF2B5EF4-FFF2-40B4-BE49-F238E27FC236}">
              <a16:creationId xmlns:a16="http://schemas.microsoft.com/office/drawing/2014/main" id="{00000000-0008-0000-2000-000031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4" name="Text Box 14">
          <a:extLst>
            <a:ext uri="{FF2B5EF4-FFF2-40B4-BE49-F238E27FC236}">
              <a16:creationId xmlns:a16="http://schemas.microsoft.com/office/drawing/2014/main" id="{00000000-0008-0000-2000-000032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5" name="Text Box 13">
          <a:extLst>
            <a:ext uri="{FF2B5EF4-FFF2-40B4-BE49-F238E27FC236}">
              <a16:creationId xmlns:a16="http://schemas.microsoft.com/office/drawing/2014/main" id="{00000000-0008-0000-2000-000033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6" name="Text Box 14">
          <a:extLst>
            <a:ext uri="{FF2B5EF4-FFF2-40B4-BE49-F238E27FC236}">
              <a16:creationId xmlns:a16="http://schemas.microsoft.com/office/drawing/2014/main" id="{00000000-0008-0000-2000-000034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7" name="Text Box 13">
          <a:extLst>
            <a:ext uri="{FF2B5EF4-FFF2-40B4-BE49-F238E27FC236}">
              <a16:creationId xmlns:a16="http://schemas.microsoft.com/office/drawing/2014/main" id="{00000000-0008-0000-2000-000035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8" name="Text Box 14">
          <a:extLst>
            <a:ext uri="{FF2B5EF4-FFF2-40B4-BE49-F238E27FC236}">
              <a16:creationId xmlns:a16="http://schemas.microsoft.com/office/drawing/2014/main" id="{00000000-0008-0000-2000-000036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79" name="Text Box 13">
          <a:extLst>
            <a:ext uri="{FF2B5EF4-FFF2-40B4-BE49-F238E27FC236}">
              <a16:creationId xmlns:a16="http://schemas.microsoft.com/office/drawing/2014/main" id="{00000000-0008-0000-2000-000037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80" name="Text Box 14">
          <a:extLst>
            <a:ext uri="{FF2B5EF4-FFF2-40B4-BE49-F238E27FC236}">
              <a16:creationId xmlns:a16="http://schemas.microsoft.com/office/drawing/2014/main" id="{00000000-0008-0000-2000-000038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81" name="Text Box 13">
          <a:extLst>
            <a:ext uri="{FF2B5EF4-FFF2-40B4-BE49-F238E27FC236}">
              <a16:creationId xmlns:a16="http://schemas.microsoft.com/office/drawing/2014/main" id="{00000000-0008-0000-2000-000039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82" name="Text Box 14">
          <a:extLst>
            <a:ext uri="{FF2B5EF4-FFF2-40B4-BE49-F238E27FC236}">
              <a16:creationId xmlns:a16="http://schemas.microsoft.com/office/drawing/2014/main" id="{00000000-0008-0000-2000-00003A04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3" name="Text Box 13">
          <a:extLst>
            <a:ext uri="{FF2B5EF4-FFF2-40B4-BE49-F238E27FC236}">
              <a16:creationId xmlns:a16="http://schemas.microsoft.com/office/drawing/2014/main" id="{00000000-0008-0000-2000-00003B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4" name="Text Box 14">
          <a:extLst>
            <a:ext uri="{FF2B5EF4-FFF2-40B4-BE49-F238E27FC236}">
              <a16:creationId xmlns:a16="http://schemas.microsoft.com/office/drawing/2014/main" id="{00000000-0008-0000-2000-00003C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5" name="Text Box 13">
          <a:extLst>
            <a:ext uri="{FF2B5EF4-FFF2-40B4-BE49-F238E27FC236}">
              <a16:creationId xmlns:a16="http://schemas.microsoft.com/office/drawing/2014/main" id="{00000000-0008-0000-2000-00003D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6" name="Text Box 14">
          <a:extLst>
            <a:ext uri="{FF2B5EF4-FFF2-40B4-BE49-F238E27FC236}">
              <a16:creationId xmlns:a16="http://schemas.microsoft.com/office/drawing/2014/main" id="{00000000-0008-0000-2000-00003E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7" name="Text Box 13">
          <a:extLst>
            <a:ext uri="{FF2B5EF4-FFF2-40B4-BE49-F238E27FC236}">
              <a16:creationId xmlns:a16="http://schemas.microsoft.com/office/drawing/2014/main" id="{00000000-0008-0000-2000-00003F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8" name="Text Box 14">
          <a:extLst>
            <a:ext uri="{FF2B5EF4-FFF2-40B4-BE49-F238E27FC236}">
              <a16:creationId xmlns:a16="http://schemas.microsoft.com/office/drawing/2014/main" id="{00000000-0008-0000-2000-000040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89" name="Text Box 13">
          <a:extLst>
            <a:ext uri="{FF2B5EF4-FFF2-40B4-BE49-F238E27FC236}">
              <a16:creationId xmlns:a16="http://schemas.microsoft.com/office/drawing/2014/main" id="{00000000-0008-0000-2000-000041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0" name="Text Box 14">
          <a:extLst>
            <a:ext uri="{FF2B5EF4-FFF2-40B4-BE49-F238E27FC236}">
              <a16:creationId xmlns:a16="http://schemas.microsoft.com/office/drawing/2014/main" id="{00000000-0008-0000-2000-000042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1" name="Text Box 13">
          <a:extLst>
            <a:ext uri="{FF2B5EF4-FFF2-40B4-BE49-F238E27FC236}">
              <a16:creationId xmlns:a16="http://schemas.microsoft.com/office/drawing/2014/main" id="{00000000-0008-0000-2000-000043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2" name="Text Box 14">
          <a:extLst>
            <a:ext uri="{FF2B5EF4-FFF2-40B4-BE49-F238E27FC236}">
              <a16:creationId xmlns:a16="http://schemas.microsoft.com/office/drawing/2014/main" id="{00000000-0008-0000-2000-000044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3" name="Text Box 13">
          <a:extLst>
            <a:ext uri="{FF2B5EF4-FFF2-40B4-BE49-F238E27FC236}">
              <a16:creationId xmlns:a16="http://schemas.microsoft.com/office/drawing/2014/main" id="{00000000-0008-0000-2000-000045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4" name="Text Box 14">
          <a:extLst>
            <a:ext uri="{FF2B5EF4-FFF2-40B4-BE49-F238E27FC236}">
              <a16:creationId xmlns:a16="http://schemas.microsoft.com/office/drawing/2014/main" id="{00000000-0008-0000-2000-000046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5" name="Text Box 13">
          <a:extLst>
            <a:ext uri="{FF2B5EF4-FFF2-40B4-BE49-F238E27FC236}">
              <a16:creationId xmlns:a16="http://schemas.microsoft.com/office/drawing/2014/main" id="{00000000-0008-0000-2000-000047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6" name="Text Box 14">
          <a:extLst>
            <a:ext uri="{FF2B5EF4-FFF2-40B4-BE49-F238E27FC236}">
              <a16:creationId xmlns:a16="http://schemas.microsoft.com/office/drawing/2014/main" id="{00000000-0008-0000-2000-000048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7" name="Text Box 13">
          <a:extLst>
            <a:ext uri="{FF2B5EF4-FFF2-40B4-BE49-F238E27FC236}">
              <a16:creationId xmlns:a16="http://schemas.microsoft.com/office/drawing/2014/main" id="{00000000-0008-0000-2000-000049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98" name="Text Box 14">
          <a:extLst>
            <a:ext uri="{FF2B5EF4-FFF2-40B4-BE49-F238E27FC236}">
              <a16:creationId xmlns:a16="http://schemas.microsoft.com/office/drawing/2014/main" id="{00000000-0008-0000-2000-00004A04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228600</xdr:colOff>
      <xdr:row>53</xdr:row>
      <xdr:rowOff>0</xdr:rowOff>
    </xdr:from>
    <xdr:ext cx="114300" cy="285750"/>
    <xdr:sp macro="" textlink="">
      <xdr:nvSpPr>
        <xdr:cNvPr id="1099" name="Text Box 8">
          <a:extLst>
            <a:ext uri="{FF2B5EF4-FFF2-40B4-BE49-F238E27FC236}">
              <a16:creationId xmlns:a16="http://schemas.microsoft.com/office/drawing/2014/main" id="{00000000-0008-0000-2000-00004B040000}"/>
            </a:ext>
          </a:extLst>
        </xdr:cNvPr>
        <xdr:cNvSpPr txBox="1">
          <a:spLocks noChangeArrowheads="1"/>
        </xdr:cNvSpPr>
      </xdr:nvSpPr>
      <xdr:spPr bwMode="auto">
        <a:xfrm>
          <a:off x="58521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664633</xdr:colOff>
      <xdr:row>51</xdr:row>
      <xdr:rowOff>169334</xdr:rowOff>
    </xdr:from>
    <xdr:ext cx="114300" cy="285750"/>
    <xdr:sp macro="" textlink="">
      <xdr:nvSpPr>
        <xdr:cNvPr id="1100" name="Text Box 8">
          <a:extLst>
            <a:ext uri="{FF2B5EF4-FFF2-40B4-BE49-F238E27FC236}">
              <a16:creationId xmlns:a16="http://schemas.microsoft.com/office/drawing/2014/main" id="{00000000-0008-0000-2000-00004C040000}"/>
            </a:ext>
          </a:extLst>
        </xdr:cNvPr>
        <xdr:cNvSpPr txBox="1">
          <a:spLocks noChangeArrowheads="1"/>
        </xdr:cNvSpPr>
      </xdr:nvSpPr>
      <xdr:spPr bwMode="auto">
        <a:xfrm>
          <a:off x="6250093" y="949621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228600</xdr:colOff>
      <xdr:row>37</xdr:row>
      <xdr:rowOff>152400</xdr:rowOff>
    </xdr:from>
    <xdr:ext cx="114300" cy="285750"/>
    <xdr:sp macro="" textlink="">
      <xdr:nvSpPr>
        <xdr:cNvPr id="1101" name="Text Box 8">
          <a:extLst>
            <a:ext uri="{FF2B5EF4-FFF2-40B4-BE49-F238E27FC236}">
              <a16:creationId xmlns:a16="http://schemas.microsoft.com/office/drawing/2014/main" id="{00000000-0008-0000-2000-00004D040000}"/>
            </a:ext>
          </a:extLst>
        </xdr:cNvPr>
        <xdr:cNvSpPr txBox="1">
          <a:spLocks noChangeArrowheads="1"/>
        </xdr:cNvSpPr>
      </xdr:nvSpPr>
      <xdr:spPr bwMode="auto">
        <a:xfrm>
          <a:off x="5852160" y="6918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11.xml><?xml version="1.0" encoding="utf-8"?>
<xdr:wsDr xmlns:xdr="http://schemas.openxmlformats.org/drawingml/2006/spreadsheetDrawing" xmlns:a="http://schemas.openxmlformats.org/drawingml/2006/main">
  <xdr:oneCellAnchor>
    <xdr:from>
      <xdr:col>12</xdr:col>
      <xdr:colOff>0</xdr:colOff>
      <xdr:row>46</xdr:row>
      <xdr:rowOff>0</xdr:rowOff>
    </xdr:from>
    <xdr:ext cx="114300" cy="285750"/>
    <xdr:sp macro="" textlink="">
      <xdr:nvSpPr>
        <xdr:cNvPr id="2" name="Text Box 1">
          <a:extLst>
            <a:ext uri="{FF2B5EF4-FFF2-40B4-BE49-F238E27FC236}">
              <a16:creationId xmlns:a16="http://schemas.microsoft.com/office/drawing/2014/main" id="{00000000-0008-0000-2100-000002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3" name="Text Box 2">
          <a:extLst>
            <a:ext uri="{FF2B5EF4-FFF2-40B4-BE49-F238E27FC236}">
              <a16:creationId xmlns:a16="http://schemas.microsoft.com/office/drawing/2014/main" id="{00000000-0008-0000-2100-000003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4" name="Text Box 3">
          <a:extLst>
            <a:ext uri="{FF2B5EF4-FFF2-40B4-BE49-F238E27FC236}">
              <a16:creationId xmlns:a16="http://schemas.microsoft.com/office/drawing/2014/main" id="{00000000-0008-0000-2100-000004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5" name="Text Box 4">
          <a:extLst>
            <a:ext uri="{FF2B5EF4-FFF2-40B4-BE49-F238E27FC236}">
              <a16:creationId xmlns:a16="http://schemas.microsoft.com/office/drawing/2014/main" id="{00000000-0008-0000-2100-000005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6" name="Text Box 5">
          <a:extLst>
            <a:ext uri="{FF2B5EF4-FFF2-40B4-BE49-F238E27FC236}">
              <a16:creationId xmlns:a16="http://schemas.microsoft.com/office/drawing/2014/main" id="{00000000-0008-0000-2100-000006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7" name="Text Box 6">
          <a:extLst>
            <a:ext uri="{FF2B5EF4-FFF2-40B4-BE49-F238E27FC236}">
              <a16:creationId xmlns:a16="http://schemas.microsoft.com/office/drawing/2014/main" id="{00000000-0008-0000-2100-000007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8" name="Text Box 8">
          <a:extLst>
            <a:ext uri="{FF2B5EF4-FFF2-40B4-BE49-F238E27FC236}">
              <a16:creationId xmlns:a16="http://schemas.microsoft.com/office/drawing/2014/main" id="{00000000-0008-0000-2100-000008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9" name="Text Box 9">
          <a:extLst>
            <a:ext uri="{FF2B5EF4-FFF2-40B4-BE49-F238E27FC236}">
              <a16:creationId xmlns:a16="http://schemas.microsoft.com/office/drawing/2014/main" id="{00000000-0008-0000-2100-000009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10" name="Text Box 10">
          <a:extLst>
            <a:ext uri="{FF2B5EF4-FFF2-40B4-BE49-F238E27FC236}">
              <a16:creationId xmlns:a16="http://schemas.microsoft.com/office/drawing/2014/main" id="{00000000-0008-0000-2100-00000A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48</xdr:row>
      <xdr:rowOff>0</xdr:rowOff>
    </xdr:from>
    <xdr:ext cx="114300" cy="285750"/>
    <xdr:sp macro="" textlink="">
      <xdr:nvSpPr>
        <xdr:cNvPr id="11" name="Text Box 11">
          <a:extLst>
            <a:ext uri="{FF2B5EF4-FFF2-40B4-BE49-F238E27FC236}">
              <a16:creationId xmlns:a16="http://schemas.microsoft.com/office/drawing/2014/main" id="{00000000-0008-0000-2100-00000B000000}"/>
            </a:ext>
          </a:extLst>
        </xdr:cNvPr>
        <xdr:cNvSpPr txBox="1">
          <a:spLocks noChangeArrowheads="1"/>
        </xdr:cNvSpPr>
      </xdr:nvSpPr>
      <xdr:spPr bwMode="auto">
        <a:xfrm>
          <a:off x="74980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48</xdr:row>
      <xdr:rowOff>0</xdr:rowOff>
    </xdr:from>
    <xdr:ext cx="114300" cy="285750"/>
    <xdr:sp macro="" textlink="">
      <xdr:nvSpPr>
        <xdr:cNvPr id="12" name="Text Box 12">
          <a:extLst>
            <a:ext uri="{FF2B5EF4-FFF2-40B4-BE49-F238E27FC236}">
              <a16:creationId xmlns:a16="http://schemas.microsoft.com/office/drawing/2014/main" id="{00000000-0008-0000-2100-00000C000000}"/>
            </a:ext>
          </a:extLst>
        </xdr:cNvPr>
        <xdr:cNvSpPr txBox="1">
          <a:spLocks noChangeArrowheads="1"/>
        </xdr:cNvSpPr>
      </xdr:nvSpPr>
      <xdr:spPr bwMode="auto">
        <a:xfrm>
          <a:off x="74980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51</xdr:row>
      <xdr:rowOff>0</xdr:rowOff>
    </xdr:from>
    <xdr:ext cx="114300" cy="285750"/>
    <xdr:sp macro="" textlink="">
      <xdr:nvSpPr>
        <xdr:cNvPr id="13" name="Text Box 13">
          <a:extLst>
            <a:ext uri="{FF2B5EF4-FFF2-40B4-BE49-F238E27FC236}">
              <a16:creationId xmlns:a16="http://schemas.microsoft.com/office/drawing/2014/main" id="{00000000-0008-0000-2100-00000D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51</xdr:row>
      <xdr:rowOff>0</xdr:rowOff>
    </xdr:from>
    <xdr:ext cx="114300" cy="285750"/>
    <xdr:sp macro="" textlink="">
      <xdr:nvSpPr>
        <xdr:cNvPr id="14" name="Text Box 14">
          <a:extLst>
            <a:ext uri="{FF2B5EF4-FFF2-40B4-BE49-F238E27FC236}">
              <a16:creationId xmlns:a16="http://schemas.microsoft.com/office/drawing/2014/main" id="{00000000-0008-0000-2100-00000E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15" name="Text Box 1">
          <a:extLst>
            <a:ext uri="{FF2B5EF4-FFF2-40B4-BE49-F238E27FC236}">
              <a16:creationId xmlns:a16="http://schemas.microsoft.com/office/drawing/2014/main" id="{00000000-0008-0000-2100-00000F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46</xdr:row>
      <xdr:rowOff>0</xdr:rowOff>
    </xdr:from>
    <xdr:ext cx="114300" cy="285750"/>
    <xdr:sp macro="" textlink="">
      <xdr:nvSpPr>
        <xdr:cNvPr id="16" name="Text Box 2">
          <a:extLst>
            <a:ext uri="{FF2B5EF4-FFF2-40B4-BE49-F238E27FC236}">
              <a16:creationId xmlns:a16="http://schemas.microsoft.com/office/drawing/2014/main" id="{00000000-0008-0000-2100-000010000000}"/>
            </a:ext>
          </a:extLst>
        </xdr:cNvPr>
        <xdr:cNvSpPr txBox="1">
          <a:spLocks noChangeArrowheads="1"/>
        </xdr:cNvSpPr>
      </xdr:nvSpPr>
      <xdr:spPr bwMode="auto">
        <a:xfrm>
          <a:off x="749808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18</xdr:row>
      <xdr:rowOff>0</xdr:rowOff>
    </xdr:from>
    <xdr:ext cx="114300" cy="285750"/>
    <xdr:sp macro="" textlink="">
      <xdr:nvSpPr>
        <xdr:cNvPr id="17" name="Text Box 8">
          <a:extLst>
            <a:ext uri="{FF2B5EF4-FFF2-40B4-BE49-F238E27FC236}">
              <a16:creationId xmlns:a16="http://schemas.microsoft.com/office/drawing/2014/main" id="{00000000-0008-0000-2100-000011000000}"/>
            </a:ext>
          </a:extLst>
        </xdr:cNvPr>
        <xdr:cNvSpPr txBox="1">
          <a:spLocks noChangeArrowheads="1"/>
        </xdr:cNvSpPr>
      </xdr:nvSpPr>
      <xdr:spPr bwMode="auto">
        <a:xfrm>
          <a:off x="749808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56</xdr:row>
      <xdr:rowOff>0</xdr:rowOff>
    </xdr:from>
    <xdr:ext cx="114300" cy="285750"/>
    <xdr:sp macro="" textlink="">
      <xdr:nvSpPr>
        <xdr:cNvPr id="18" name="Text Box 8">
          <a:extLst>
            <a:ext uri="{FF2B5EF4-FFF2-40B4-BE49-F238E27FC236}">
              <a16:creationId xmlns:a16="http://schemas.microsoft.com/office/drawing/2014/main" id="{00000000-0008-0000-2100-000012000000}"/>
            </a:ext>
          </a:extLst>
        </xdr:cNvPr>
        <xdr:cNvSpPr txBox="1">
          <a:spLocks noChangeArrowheads="1"/>
        </xdr:cNvSpPr>
      </xdr:nvSpPr>
      <xdr:spPr bwMode="auto">
        <a:xfrm>
          <a:off x="210312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29</xdr:row>
      <xdr:rowOff>0</xdr:rowOff>
    </xdr:from>
    <xdr:ext cx="114300" cy="285750"/>
    <xdr:sp macro="" textlink="">
      <xdr:nvSpPr>
        <xdr:cNvPr id="19" name="Text Box 8">
          <a:extLst>
            <a:ext uri="{FF2B5EF4-FFF2-40B4-BE49-F238E27FC236}">
              <a16:creationId xmlns:a16="http://schemas.microsoft.com/office/drawing/2014/main" id="{00000000-0008-0000-2100-000013000000}"/>
            </a:ext>
          </a:extLst>
        </xdr:cNvPr>
        <xdr:cNvSpPr txBox="1">
          <a:spLocks noChangeArrowheads="1"/>
        </xdr:cNvSpPr>
      </xdr:nvSpPr>
      <xdr:spPr bwMode="auto">
        <a:xfrm>
          <a:off x="7498080" y="5303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20" name="Text Box 8">
          <a:extLst>
            <a:ext uri="{FF2B5EF4-FFF2-40B4-BE49-F238E27FC236}">
              <a16:creationId xmlns:a16="http://schemas.microsoft.com/office/drawing/2014/main" id="{00000000-0008-0000-2100-000014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21" name="Text Box 8">
          <a:extLst>
            <a:ext uri="{FF2B5EF4-FFF2-40B4-BE49-F238E27FC236}">
              <a16:creationId xmlns:a16="http://schemas.microsoft.com/office/drawing/2014/main" id="{00000000-0008-0000-2100-000015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22" name="Text Box 8">
          <a:extLst>
            <a:ext uri="{FF2B5EF4-FFF2-40B4-BE49-F238E27FC236}">
              <a16:creationId xmlns:a16="http://schemas.microsoft.com/office/drawing/2014/main" id="{00000000-0008-0000-2100-000016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3" name="Text Box 1">
          <a:extLst>
            <a:ext uri="{FF2B5EF4-FFF2-40B4-BE49-F238E27FC236}">
              <a16:creationId xmlns:a16="http://schemas.microsoft.com/office/drawing/2014/main" id="{00000000-0008-0000-2100-000017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4" name="Text Box 2">
          <a:extLst>
            <a:ext uri="{FF2B5EF4-FFF2-40B4-BE49-F238E27FC236}">
              <a16:creationId xmlns:a16="http://schemas.microsoft.com/office/drawing/2014/main" id="{00000000-0008-0000-2100-000018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5" name="Text Box 3">
          <a:extLst>
            <a:ext uri="{FF2B5EF4-FFF2-40B4-BE49-F238E27FC236}">
              <a16:creationId xmlns:a16="http://schemas.microsoft.com/office/drawing/2014/main" id="{00000000-0008-0000-2100-000019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6" name="Text Box 4">
          <a:extLst>
            <a:ext uri="{FF2B5EF4-FFF2-40B4-BE49-F238E27FC236}">
              <a16:creationId xmlns:a16="http://schemas.microsoft.com/office/drawing/2014/main" id="{00000000-0008-0000-2100-00001A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7" name="Text Box 5">
          <a:extLst>
            <a:ext uri="{FF2B5EF4-FFF2-40B4-BE49-F238E27FC236}">
              <a16:creationId xmlns:a16="http://schemas.microsoft.com/office/drawing/2014/main" id="{00000000-0008-0000-2100-00001B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8" name="Text Box 6">
          <a:extLst>
            <a:ext uri="{FF2B5EF4-FFF2-40B4-BE49-F238E27FC236}">
              <a16:creationId xmlns:a16="http://schemas.microsoft.com/office/drawing/2014/main" id="{00000000-0008-0000-2100-00001C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29" name="Text Box 8">
          <a:extLst>
            <a:ext uri="{FF2B5EF4-FFF2-40B4-BE49-F238E27FC236}">
              <a16:creationId xmlns:a16="http://schemas.microsoft.com/office/drawing/2014/main" id="{00000000-0008-0000-2100-00001D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30" name="Text Box 9">
          <a:extLst>
            <a:ext uri="{FF2B5EF4-FFF2-40B4-BE49-F238E27FC236}">
              <a16:creationId xmlns:a16="http://schemas.microsoft.com/office/drawing/2014/main" id="{00000000-0008-0000-2100-00001E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31" name="Text Box 10">
          <a:extLst>
            <a:ext uri="{FF2B5EF4-FFF2-40B4-BE49-F238E27FC236}">
              <a16:creationId xmlns:a16="http://schemas.microsoft.com/office/drawing/2014/main" id="{00000000-0008-0000-2100-00001F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32" name="Text Box 1">
          <a:extLst>
            <a:ext uri="{FF2B5EF4-FFF2-40B4-BE49-F238E27FC236}">
              <a16:creationId xmlns:a16="http://schemas.microsoft.com/office/drawing/2014/main" id="{00000000-0008-0000-2100-000020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33" name="Text Box 2">
          <a:extLst>
            <a:ext uri="{FF2B5EF4-FFF2-40B4-BE49-F238E27FC236}">
              <a16:creationId xmlns:a16="http://schemas.microsoft.com/office/drawing/2014/main" id="{00000000-0008-0000-2100-000021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31</xdr:row>
      <xdr:rowOff>0</xdr:rowOff>
    </xdr:from>
    <xdr:ext cx="114300" cy="285750"/>
    <xdr:sp macro="" textlink="">
      <xdr:nvSpPr>
        <xdr:cNvPr id="34" name="Text Box 8">
          <a:extLst>
            <a:ext uri="{FF2B5EF4-FFF2-40B4-BE49-F238E27FC236}">
              <a16:creationId xmlns:a16="http://schemas.microsoft.com/office/drawing/2014/main" id="{00000000-0008-0000-2100-000022000000}"/>
            </a:ext>
          </a:extLst>
        </xdr:cNvPr>
        <xdr:cNvSpPr txBox="1">
          <a:spLocks noChangeArrowheads="1"/>
        </xdr:cNvSpPr>
      </xdr:nvSpPr>
      <xdr:spPr bwMode="auto">
        <a:xfrm>
          <a:off x="7498080" y="5669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35" name="Text Box 1">
          <a:extLst>
            <a:ext uri="{FF2B5EF4-FFF2-40B4-BE49-F238E27FC236}">
              <a16:creationId xmlns:a16="http://schemas.microsoft.com/office/drawing/2014/main" id="{00000000-0008-0000-2100-000023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36" name="Text Box 2">
          <a:extLst>
            <a:ext uri="{FF2B5EF4-FFF2-40B4-BE49-F238E27FC236}">
              <a16:creationId xmlns:a16="http://schemas.microsoft.com/office/drawing/2014/main" id="{00000000-0008-0000-2100-000024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37" name="Text Box 3">
          <a:extLst>
            <a:ext uri="{FF2B5EF4-FFF2-40B4-BE49-F238E27FC236}">
              <a16:creationId xmlns:a16="http://schemas.microsoft.com/office/drawing/2014/main" id="{00000000-0008-0000-2100-000025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38" name="Text Box 4">
          <a:extLst>
            <a:ext uri="{FF2B5EF4-FFF2-40B4-BE49-F238E27FC236}">
              <a16:creationId xmlns:a16="http://schemas.microsoft.com/office/drawing/2014/main" id="{00000000-0008-0000-2100-000026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39" name="Text Box 5">
          <a:extLst>
            <a:ext uri="{FF2B5EF4-FFF2-40B4-BE49-F238E27FC236}">
              <a16:creationId xmlns:a16="http://schemas.microsoft.com/office/drawing/2014/main" id="{00000000-0008-0000-2100-000027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40" name="Text Box 6">
          <a:extLst>
            <a:ext uri="{FF2B5EF4-FFF2-40B4-BE49-F238E27FC236}">
              <a16:creationId xmlns:a16="http://schemas.microsoft.com/office/drawing/2014/main" id="{00000000-0008-0000-2100-000028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41" name="Text Box 8">
          <a:extLst>
            <a:ext uri="{FF2B5EF4-FFF2-40B4-BE49-F238E27FC236}">
              <a16:creationId xmlns:a16="http://schemas.microsoft.com/office/drawing/2014/main" id="{00000000-0008-0000-2100-000029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42" name="Text Box 9">
          <a:extLst>
            <a:ext uri="{FF2B5EF4-FFF2-40B4-BE49-F238E27FC236}">
              <a16:creationId xmlns:a16="http://schemas.microsoft.com/office/drawing/2014/main" id="{00000000-0008-0000-2100-00002A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43" name="Text Box 10">
          <a:extLst>
            <a:ext uri="{FF2B5EF4-FFF2-40B4-BE49-F238E27FC236}">
              <a16:creationId xmlns:a16="http://schemas.microsoft.com/office/drawing/2014/main" id="{00000000-0008-0000-2100-00002B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44" name="Text Box 11">
          <a:extLst>
            <a:ext uri="{FF2B5EF4-FFF2-40B4-BE49-F238E27FC236}">
              <a16:creationId xmlns:a16="http://schemas.microsoft.com/office/drawing/2014/main" id="{00000000-0008-0000-2100-00002C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45" name="Text Box 12">
          <a:extLst>
            <a:ext uri="{FF2B5EF4-FFF2-40B4-BE49-F238E27FC236}">
              <a16:creationId xmlns:a16="http://schemas.microsoft.com/office/drawing/2014/main" id="{00000000-0008-0000-2100-00002D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52</xdr:row>
      <xdr:rowOff>0</xdr:rowOff>
    </xdr:from>
    <xdr:ext cx="114300" cy="285750"/>
    <xdr:sp macro="" textlink="">
      <xdr:nvSpPr>
        <xdr:cNvPr id="46" name="Text Box 13">
          <a:extLst>
            <a:ext uri="{FF2B5EF4-FFF2-40B4-BE49-F238E27FC236}">
              <a16:creationId xmlns:a16="http://schemas.microsoft.com/office/drawing/2014/main" id="{00000000-0008-0000-2100-00002E000000}"/>
            </a:ext>
          </a:extLst>
        </xdr:cNvPr>
        <xdr:cNvSpPr txBox="1">
          <a:spLocks noChangeArrowheads="1"/>
        </xdr:cNvSpPr>
      </xdr:nvSpPr>
      <xdr:spPr bwMode="auto">
        <a:xfrm>
          <a:off x="749808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52</xdr:row>
      <xdr:rowOff>0</xdr:rowOff>
    </xdr:from>
    <xdr:ext cx="114300" cy="285750"/>
    <xdr:sp macro="" textlink="">
      <xdr:nvSpPr>
        <xdr:cNvPr id="47" name="Text Box 14">
          <a:extLst>
            <a:ext uri="{FF2B5EF4-FFF2-40B4-BE49-F238E27FC236}">
              <a16:creationId xmlns:a16="http://schemas.microsoft.com/office/drawing/2014/main" id="{00000000-0008-0000-2100-00002F000000}"/>
            </a:ext>
          </a:extLst>
        </xdr:cNvPr>
        <xdr:cNvSpPr txBox="1">
          <a:spLocks noChangeArrowheads="1"/>
        </xdr:cNvSpPr>
      </xdr:nvSpPr>
      <xdr:spPr bwMode="auto">
        <a:xfrm>
          <a:off x="749808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48" name="Text Box 1">
          <a:extLst>
            <a:ext uri="{FF2B5EF4-FFF2-40B4-BE49-F238E27FC236}">
              <a16:creationId xmlns:a16="http://schemas.microsoft.com/office/drawing/2014/main" id="{00000000-0008-0000-2100-000030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49" name="Text Box 2">
          <a:extLst>
            <a:ext uri="{FF2B5EF4-FFF2-40B4-BE49-F238E27FC236}">
              <a16:creationId xmlns:a16="http://schemas.microsoft.com/office/drawing/2014/main" id="{00000000-0008-0000-2100-000031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19</xdr:row>
      <xdr:rowOff>0</xdr:rowOff>
    </xdr:from>
    <xdr:ext cx="114300" cy="285750"/>
    <xdr:sp macro="" textlink="">
      <xdr:nvSpPr>
        <xdr:cNvPr id="50" name="Text Box 8">
          <a:extLst>
            <a:ext uri="{FF2B5EF4-FFF2-40B4-BE49-F238E27FC236}">
              <a16:creationId xmlns:a16="http://schemas.microsoft.com/office/drawing/2014/main" id="{00000000-0008-0000-2100-000032000000}"/>
            </a:ext>
          </a:extLst>
        </xdr:cNvPr>
        <xdr:cNvSpPr txBox="1">
          <a:spLocks noChangeArrowheads="1"/>
        </xdr:cNvSpPr>
      </xdr:nvSpPr>
      <xdr:spPr bwMode="auto">
        <a:xfrm>
          <a:off x="74980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39</xdr:row>
      <xdr:rowOff>0</xdr:rowOff>
    </xdr:from>
    <xdr:ext cx="114300" cy="285750"/>
    <xdr:sp macro="" textlink="">
      <xdr:nvSpPr>
        <xdr:cNvPr id="51" name="Text Box 8">
          <a:extLst>
            <a:ext uri="{FF2B5EF4-FFF2-40B4-BE49-F238E27FC236}">
              <a16:creationId xmlns:a16="http://schemas.microsoft.com/office/drawing/2014/main" id="{00000000-0008-0000-2100-000033000000}"/>
            </a:ext>
          </a:extLst>
        </xdr:cNvPr>
        <xdr:cNvSpPr txBox="1">
          <a:spLocks noChangeArrowheads="1"/>
        </xdr:cNvSpPr>
      </xdr:nvSpPr>
      <xdr:spPr bwMode="auto">
        <a:xfrm>
          <a:off x="749808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33</xdr:row>
      <xdr:rowOff>0</xdr:rowOff>
    </xdr:from>
    <xdr:ext cx="114300" cy="285750"/>
    <xdr:sp macro="" textlink="">
      <xdr:nvSpPr>
        <xdr:cNvPr id="52" name="Text Box 8">
          <a:extLst>
            <a:ext uri="{FF2B5EF4-FFF2-40B4-BE49-F238E27FC236}">
              <a16:creationId xmlns:a16="http://schemas.microsoft.com/office/drawing/2014/main" id="{00000000-0008-0000-2100-000034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53" name="Text Box 8">
          <a:extLst>
            <a:ext uri="{FF2B5EF4-FFF2-40B4-BE49-F238E27FC236}">
              <a16:creationId xmlns:a16="http://schemas.microsoft.com/office/drawing/2014/main" id="{00000000-0008-0000-2100-000035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54" name="Text Box 8">
          <a:extLst>
            <a:ext uri="{FF2B5EF4-FFF2-40B4-BE49-F238E27FC236}">
              <a16:creationId xmlns:a16="http://schemas.microsoft.com/office/drawing/2014/main" id="{00000000-0008-0000-2100-000036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55" name="Text Box 8">
          <a:extLst>
            <a:ext uri="{FF2B5EF4-FFF2-40B4-BE49-F238E27FC236}">
              <a16:creationId xmlns:a16="http://schemas.microsoft.com/office/drawing/2014/main" id="{00000000-0008-0000-2100-000037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6" name="Text Box 1">
          <a:extLst>
            <a:ext uri="{FF2B5EF4-FFF2-40B4-BE49-F238E27FC236}">
              <a16:creationId xmlns:a16="http://schemas.microsoft.com/office/drawing/2014/main" id="{00000000-0008-0000-2100-000038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7" name="Text Box 2">
          <a:extLst>
            <a:ext uri="{FF2B5EF4-FFF2-40B4-BE49-F238E27FC236}">
              <a16:creationId xmlns:a16="http://schemas.microsoft.com/office/drawing/2014/main" id="{00000000-0008-0000-2100-000039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8" name="Text Box 3">
          <a:extLst>
            <a:ext uri="{FF2B5EF4-FFF2-40B4-BE49-F238E27FC236}">
              <a16:creationId xmlns:a16="http://schemas.microsoft.com/office/drawing/2014/main" id="{00000000-0008-0000-2100-00003A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59" name="Text Box 4">
          <a:extLst>
            <a:ext uri="{FF2B5EF4-FFF2-40B4-BE49-F238E27FC236}">
              <a16:creationId xmlns:a16="http://schemas.microsoft.com/office/drawing/2014/main" id="{00000000-0008-0000-2100-00003B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0" name="Text Box 5">
          <a:extLst>
            <a:ext uri="{FF2B5EF4-FFF2-40B4-BE49-F238E27FC236}">
              <a16:creationId xmlns:a16="http://schemas.microsoft.com/office/drawing/2014/main" id="{00000000-0008-0000-2100-00003C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1" name="Text Box 6">
          <a:extLst>
            <a:ext uri="{FF2B5EF4-FFF2-40B4-BE49-F238E27FC236}">
              <a16:creationId xmlns:a16="http://schemas.microsoft.com/office/drawing/2014/main" id="{00000000-0008-0000-2100-00003D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2" name="Text Box 8">
          <a:extLst>
            <a:ext uri="{FF2B5EF4-FFF2-40B4-BE49-F238E27FC236}">
              <a16:creationId xmlns:a16="http://schemas.microsoft.com/office/drawing/2014/main" id="{00000000-0008-0000-2100-00003E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3" name="Text Box 9">
          <a:extLst>
            <a:ext uri="{FF2B5EF4-FFF2-40B4-BE49-F238E27FC236}">
              <a16:creationId xmlns:a16="http://schemas.microsoft.com/office/drawing/2014/main" id="{00000000-0008-0000-2100-00003F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4" name="Text Box 10">
          <a:extLst>
            <a:ext uri="{FF2B5EF4-FFF2-40B4-BE49-F238E27FC236}">
              <a16:creationId xmlns:a16="http://schemas.microsoft.com/office/drawing/2014/main" id="{00000000-0008-0000-2100-000040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5" name="Text Box 1">
          <a:extLst>
            <a:ext uri="{FF2B5EF4-FFF2-40B4-BE49-F238E27FC236}">
              <a16:creationId xmlns:a16="http://schemas.microsoft.com/office/drawing/2014/main" id="{00000000-0008-0000-2100-000041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66" name="Text Box 2">
          <a:extLst>
            <a:ext uri="{FF2B5EF4-FFF2-40B4-BE49-F238E27FC236}">
              <a16:creationId xmlns:a16="http://schemas.microsoft.com/office/drawing/2014/main" id="{00000000-0008-0000-2100-000042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67" name="Text Box 8">
          <a:extLst>
            <a:ext uri="{FF2B5EF4-FFF2-40B4-BE49-F238E27FC236}">
              <a16:creationId xmlns:a16="http://schemas.microsoft.com/office/drawing/2014/main" id="{00000000-0008-0000-2100-000043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68" name="Text Box 1">
          <a:extLst>
            <a:ext uri="{FF2B5EF4-FFF2-40B4-BE49-F238E27FC236}">
              <a16:creationId xmlns:a16="http://schemas.microsoft.com/office/drawing/2014/main" id="{00000000-0008-0000-2100-000044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69" name="Text Box 2">
          <a:extLst>
            <a:ext uri="{FF2B5EF4-FFF2-40B4-BE49-F238E27FC236}">
              <a16:creationId xmlns:a16="http://schemas.microsoft.com/office/drawing/2014/main" id="{00000000-0008-0000-2100-000045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0" name="Text Box 3">
          <a:extLst>
            <a:ext uri="{FF2B5EF4-FFF2-40B4-BE49-F238E27FC236}">
              <a16:creationId xmlns:a16="http://schemas.microsoft.com/office/drawing/2014/main" id="{00000000-0008-0000-2100-000046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1" name="Text Box 4">
          <a:extLst>
            <a:ext uri="{FF2B5EF4-FFF2-40B4-BE49-F238E27FC236}">
              <a16:creationId xmlns:a16="http://schemas.microsoft.com/office/drawing/2014/main" id="{00000000-0008-0000-2100-000047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2" name="Text Box 5">
          <a:extLst>
            <a:ext uri="{FF2B5EF4-FFF2-40B4-BE49-F238E27FC236}">
              <a16:creationId xmlns:a16="http://schemas.microsoft.com/office/drawing/2014/main" id="{00000000-0008-0000-2100-000048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3" name="Text Box 6">
          <a:extLst>
            <a:ext uri="{FF2B5EF4-FFF2-40B4-BE49-F238E27FC236}">
              <a16:creationId xmlns:a16="http://schemas.microsoft.com/office/drawing/2014/main" id="{00000000-0008-0000-2100-000049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4" name="Text Box 8">
          <a:extLst>
            <a:ext uri="{FF2B5EF4-FFF2-40B4-BE49-F238E27FC236}">
              <a16:creationId xmlns:a16="http://schemas.microsoft.com/office/drawing/2014/main" id="{00000000-0008-0000-2100-00004A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5" name="Text Box 9">
          <a:extLst>
            <a:ext uri="{FF2B5EF4-FFF2-40B4-BE49-F238E27FC236}">
              <a16:creationId xmlns:a16="http://schemas.microsoft.com/office/drawing/2014/main" id="{00000000-0008-0000-2100-00004B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76" name="Text Box 10">
          <a:extLst>
            <a:ext uri="{FF2B5EF4-FFF2-40B4-BE49-F238E27FC236}">
              <a16:creationId xmlns:a16="http://schemas.microsoft.com/office/drawing/2014/main" id="{00000000-0008-0000-2100-00004C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77" name="Text Box 11">
          <a:extLst>
            <a:ext uri="{FF2B5EF4-FFF2-40B4-BE49-F238E27FC236}">
              <a16:creationId xmlns:a16="http://schemas.microsoft.com/office/drawing/2014/main" id="{00000000-0008-0000-2100-00004D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49</xdr:row>
      <xdr:rowOff>0</xdr:rowOff>
    </xdr:from>
    <xdr:ext cx="114300" cy="285750"/>
    <xdr:sp macro="" textlink="">
      <xdr:nvSpPr>
        <xdr:cNvPr id="78" name="Text Box 12">
          <a:extLst>
            <a:ext uri="{FF2B5EF4-FFF2-40B4-BE49-F238E27FC236}">
              <a16:creationId xmlns:a16="http://schemas.microsoft.com/office/drawing/2014/main" id="{00000000-0008-0000-2100-00004E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52</xdr:row>
      <xdr:rowOff>0</xdr:rowOff>
    </xdr:from>
    <xdr:ext cx="114300" cy="285750"/>
    <xdr:sp macro="" textlink="">
      <xdr:nvSpPr>
        <xdr:cNvPr id="79" name="Text Box 13">
          <a:extLst>
            <a:ext uri="{FF2B5EF4-FFF2-40B4-BE49-F238E27FC236}">
              <a16:creationId xmlns:a16="http://schemas.microsoft.com/office/drawing/2014/main" id="{00000000-0008-0000-2100-00004F000000}"/>
            </a:ext>
          </a:extLst>
        </xdr:cNvPr>
        <xdr:cNvSpPr txBox="1">
          <a:spLocks noChangeArrowheads="1"/>
        </xdr:cNvSpPr>
      </xdr:nvSpPr>
      <xdr:spPr bwMode="auto">
        <a:xfrm>
          <a:off x="749808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52</xdr:row>
      <xdr:rowOff>0</xdr:rowOff>
    </xdr:from>
    <xdr:ext cx="114300" cy="285750"/>
    <xdr:sp macro="" textlink="">
      <xdr:nvSpPr>
        <xdr:cNvPr id="80" name="Text Box 14">
          <a:extLst>
            <a:ext uri="{FF2B5EF4-FFF2-40B4-BE49-F238E27FC236}">
              <a16:creationId xmlns:a16="http://schemas.microsoft.com/office/drawing/2014/main" id="{00000000-0008-0000-2100-000050000000}"/>
            </a:ext>
          </a:extLst>
        </xdr:cNvPr>
        <xdr:cNvSpPr txBox="1">
          <a:spLocks noChangeArrowheads="1"/>
        </xdr:cNvSpPr>
      </xdr:nvSpPr>
      <xdr:spPr bwMode="auto">
        <a:xfrm>
          <a:off x="749808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81" name="Text Box 1">
          <a:extLst>
            <a:ext uri="{FF2B5EF4-FFF2-40B4-BE49-F238E27FC236}">
              <a16:creationId xmlns:a16="http://schemas.microsoft.com/office/drawing/2014/main" id="{00000000-0008-0000-2100-000051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50</xdr:row>
      <xdr:rowOff>0</xdr:rowOff>
    </xdr:from>
    <xdr:ext cx="114300" cy="285750"/>
    <xdr:sp macro="" textlink="">
      <xdr:nvSpPr>
        <xdr:cNvPr id="82" name="Text Box 2">
          <a:extLst>
            <a:ext uri="{FF2B5EF4-FFF2-40B4-BE49-F238E27FC236}">
              <a16:creationId xmlns:a16="http://schemas.microsoft.com/office/drawing/2014/main" id="{00000000-0008-0000-2100-000052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19</xdr:row>
      <xdr:rowOff>0</xdr:rowOff>
    </xdr:from>
    <xdr:ext cx="114300" cy="285750"/>
    <xdr:sp macro="" textlink="">
      <xdr:nvSpPr>
        <xdr:cNvPr id="83" name="Text Box 8">
          <a:extLst>
            <a:ext uri="{FF2B5EF4-FFF2-40B4-BE49-F238E27FC236}">
              <a16:creationId xmlns:a16="http://schemas.microsoft.com/office/drawing/2014/main" id="{00000000-0008-0000-2100-000053000000}"/>
            </a:ext>
          </a:extLst>
        </xdr:cNvPr>
        <xdr:cNvSpPr txBox="1">
          <a:spLocks noChangeArrowheads="1"/>
        </xdr:cNvSpPr>
      </xdr:nvSpPr>
      <xdr:spPr bwMode="auto">
        <a:xfrm>
          <a:off x="74980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656166</xdr:colOff>
      <xdr:row>27</xdr:row>
      <xdr:rowOff>10583</xdr:rowOff>
    </xdr:from>
    <xdr:ext cx="114300" cy="285750"/>
    <xdr:sp macro="" textlink="">
      <xdr:nvSpPr>
        <xdr:cNvPr id="84" name="Text Box 8">
          <a:extLst>
            <a:ext uri="{FF2B5EF4-FFF2-40B4-BE49-F238E27FC236}">
              <a16:creationId xmlns:a16="http://schemas.microsoft.com/office/drawing/2014/main" id="{00000000-0008-0000-2100-000054000000}"/>
            </a:ext>
          </a:extLst>
        </xdr:cNvPr>
        <xdr:cNvSpPr txBox="1">
          <a:spLocks noChangeArrowheads="1"/>
        </xdr:cNvSpPr>
      </xdr:nvSpPr>
      <xdr:spPr bwMode="auto">
        <a:xfrm>
          <a:off x="4999566" y="494834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33</xdr:row>
      <xdr:rowOff>0</xdr:rowOff>
    </xdr:from>
    <xdr:ext cx="114300" cy="285750"/>
    <xdr:sp macro="" textlink="">
      <xdr:nvSpPr>
        <xdr:cNvPr id="85" name="Text Box 8">
          <a:extLst>
            <a:ext uri="{FF2B5EF4-FFF2-40B4-BE49-F238E27FC236}">
              <a16:creationId xmlns:a16="http://schemas.microsoft.com/office/drawing/2014/main" id="{00000000-0008-0000-2100-000055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86" name="Text Box 8">
          <a:extLst>
            <a:ext uri="{FF2B5EF4-FFF2-40B4-BE49-F238E27FC236}">
              <a16:creationId xmlns:a16="http://schemas.microsoft.com/office/drawing/2014/main" id="{00000000-0008-0000-2100-000056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87" name="Text Box 8">
          <a:extLst>
            <a:ext uri="{FF2B5EF4-FFF2-40B4-BE49-F238E27FC236}">
              <a16:creationId xmlns:a16="http://schemas.microsoft.com/office/drawing/2014/main" id="{00000000-0008-0000-2100-000057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36</xdr:row>
      <xdr:rowOff>0</xdr:rowOff>
    </xdr:from>
    <xdr:ext cx="114300" cy="285750"/>
    <xdr:sp macro="" textlink="">
      <xdr:nvSpPr>
        <xdr:cNvPr id="88" name="Text Box 8">
          <a:extLst>
            <a:ext uri="{FF2B5EF4-FFF2-40B4-BE49-F238E27FC236}">
              <a16:creationId xmlns:a16="http://schemas.microsoft.com/office/drawing/2014/main" id="{00000000-0008-0000-2100-000058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89" name="Text Box 1">
          <a:extLst>
            <a:ext uri="{FF2B5EF4-FFF2-40B4-BE49-F238E27FC236}">
              <a16:creationId xmlns:a16="http://schemas.microsoft.com/office/drawing/2014/main" id="{00000000-0008-0000-2100-000059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0" name="Text Box 2">
          <a:extLst>
            <a:ext uri="{FF2B5EF4-FFF2-40B4-BE49-F238E27FC236}">
              <a16:creationId xmlns:a16="http://schemas.microsoft.com/office/drawing/2014/main" id="{00000000-0008-0000-2100-00005A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1" name="Text Box 3">
          <a:extLst>
            <a:ext uri="{FF2B5EF4-FFF2-40B4-BE49-F238E27FC236}">
              <a16:creationId xmlns:a16="http://schemas.microsoft.com/office/drawing/2014/main" id="{00000000-0008-0000-2100-00005B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2" name="Text Box 4">
          <a:extLst>
            <a:ext uri="{FF2B5EF4-FFF2-40B4-BE49-F238E27FC236}">
              <a16:creationId xmlns:a16="http://schemas.microsoft.com/office/drawing/2014/main" id="{00000000-0008-0000-2100-00005C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3" name="Text Box 5">
          <a:extLst>
            <a:ext uri="{FF2B5EF4-FFF2-40B4-BE49-F238E27FC236}">
              <a16:creationId xmlns:a16="http://schemas.microsoft.com/office/drawing/2014/main" id="{00000000-0008-0000-2100-00005D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4" name="Text Box 6">
          <a:extLst>
            <a:ext uri="{FF2B5EF4-FFF2-40B4-BE49-F238E27FC236}">
              <a16:creationId xmlns:a16="http://schemas.microsoft.com/office/drawing/2014/main" id="{00000000-0008-0000-2100-00005E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5" name="Text Box 8">
          <a:extLst>
            <a:ext uri="{FF2B5EF4-FFF2-40B4-BE49-F238E27FC236}">
              <a16:creationId xmlns:a16="http://schemas.microsoft.com/office/drawing/2014/main" id="{00000000-0008-0000-2100-00005F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6" name="Text Box 9">
          <a:extLst>
            <a:ext uri="{FF2B5EF4-FFF2-40B4-BE49-F238E27FC236}">
              <a16:creationId xmlns:a16="http://schemas.microsoft.com/office/drawing/2014/main" id="{00000000-0008-0000-2100-000060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7" name="Text Box 10">
          <a:extLst>
            <a:ext uri="{FF2B5EF4-FFF2-40B4-BE49-F238E27FC236}">
              <a16:creationId xmlns:a16="http://schemas.microsoft.com/office/drawing/2014/main" id="{00000000-0008-0000-2100-000061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8" name="Text Box 1">
          <a:extLst>
            <a:ext uri="{FF2B5EF4-FFF2-40B4-BE49-F238E27FC236}">
              <a16:creationId xmlns:a16="http://schemas.microsoft.com/office/drawing/2014/main" id="{00000000-0008-0000-2100-000062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35</xdr:row>
      <xdr:rowOff>0</xdr:rowOff>
    </xdr:from>
    <xdr:ext cx="114300" cy="285750"/>
    <xdr:sp macro="" textlink="">
      <xdr:nvSpPr>
        <xdr:cNvPr id="99" name="Text Box 2">
          <a:extLst>
            <a:ext uri="{FF2B5EF4-FFF2-40B4-BE49-F238E27FC236}">
              <a16:creationId xmlns:a16="http://schemas.microsoft.com/office/drawing/2014/main" id="{00000000-0008-0000-2100-000063000000}"/>
            </a:ext>
          </a:extLst>
        </xdr:cNvPr>
        <xdr:cNvSpPr txBox="1">
          <a:spLocks noChangeArrowheads="1"/>
        </xdr:cNvSpPr>
      </xdr:nvSpPr>
      <xdr:spPr bwMode="auto">
        <a:xfrm>
          <a:off x="749808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32</xdr:row>
      <xdr:rowOff>0</xdr:rowOff>
    </xdr:from>
    <xdr:ext cx="114300" cy="285750"/>
    <xdr:sp macro="" textlink="">
      <xdr:nvSpPr>
        <xdr:cNvPr id="100" name="Text Box 8">
          <a:extLst>
            <a:ext uri="{FF2B5EF4-FFF2-40B4-BE49-F238E27FC236}">
              <a16:creationId xmlns:a16="http://schemas.microsoft.com/office/drawing/2014/main" id="{00000000-0008-0000-2100-000064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53</xdr:row>
      <xdr:rowOff>0</xdr:rowOff>
    </xdr:from>
    <xdr:ext cx="114300" cy="285750"/>
    <xdr:sp macro="" textlink="">
      <xdr:nvSpPr>
        <xdr:cNvPr id="101" name="Text Box 13">
          <a:extLst>
            <a:ext uri="{FF2B5EF4-FFF2-40B4-BE49-F238E27FC236}">
              <a16:creationId xmlns:a16="http://schemas.microsoft.com/office/drawing/2014/main" id="{00000000-0008-0000-2100-000065000000}"/>
            </a:ext>
          </a:extLst>
        </xdr:cNvPr>
        <xdr:cNvSpPr txBox="1">
          <a:spLocks noChangeArrowheads="1"/>
        </xdr:cNvSpPr>
      </xdr:nvSpPr>
      <xdr:spPr bwMode="auto">
        <a:xfrm>
          <a:off x="74980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53</xdr:row>
      <xdr:rowOff>0</xdr:rowOff>
    </xdr:from>
    <xdr:ext cx="114300" cy="285750"/>
    <xdr:sp macro="" textlink="">
      <xdr:nvSpPr>
        <xdr:cNvPr id="102" name="Text Box 14">
          <a:extLst>
            <a:ext uri="{FF2B5EF4-FFF2-40B4-BE49-F238E27FC236}">
              <a16:creationId xmlns:a16="http://schemas.microsoft.com/office/drawing/2014/main" id="{00000000-0008-0000-2100-000066000000}"/>
            </a:ext>
          </a:extLst>
        </xdr:cNvPr>
        <xdr:cNvSpPr txBox="1">
          <a:spLocks noChangeArrowheads="1"/>
        </xdr:cNvSpPr>
      </xdr:nvSpPr>
      <xdr:spPr bwMode="auto">
        <a:xfrm>
          <a:off x="74980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3" name="Text Box 1">
          <a:extLst>
            <a:ext uri="{FF2B5EF4-FFF2-40B4-BE49-F238E27FC236}">
              <a16:creationId xmlns:a16="http://schemas.microsoft.com/office/drawing/2014/main" id="{00000000-0008-0000-2100-000067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4" name="Text Box 2">
          <a:extLst>
            <a:ext uri="{FF2B5EF4-FFF2-40B4-BE49-F238E27FC236}">
              <a16:creationId xmlns:a16="http://schemas.microsoft.com/office/drawing/2014/main" id="{00000000-0008-0000-2100-000068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5" name="Text Box 3">
          <a:extLst>
            <a:ext uri="{FF2B5EF4-FFF2-40B4-BE49-F238E27FC236}">
              <a16:creationId xmlns:a16="http://schemas.microsoft.com/office/drawing/2014/main" id="{00000000-0008-0000-2100-000069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6" name="Text Box 4">
          <a:extLst>
            <a:ext uri="{FF2B5EF4-FFF2-40B4-BE49-F238E27FC236}">
              <a16:creationId xmlns:a16="http://schemas.microsoft.com/office/drawing/2014/main" id="{00000000-0008-0000-2100-00006A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7" name="Text Box 5">
          <a:extLst>
            <a:ext uri="{FF2B5EF4-FFF2-40B4-BE49-F238E27FC236}">
              <a16:creationId xmlns:a16="http://schemas.microsoft.com/office/drawing/2014/main" id="{00000000-0008-0000-2100-00006B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8" name="Text Box 6">
          <a:extLst>
            <a:ext uri="{FF2B5EF4-FFF2-40B4-BE49-F238E27FC236}">
              <a16:creationId xmlns:a16="http://schemas.microsoft.com/office/drawing/2014/main" id="{00000000-0008-0000-2100-00006C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09" name="Text Box 8">
          <a:extLst>
            <a:ext uri="{FF2B5EF4-FFF2-40B4-BE49-F238E27FC236}">
              <a16:creationId xmlns:a16="http://schemas.microsoft.com/office/drawing/2014/main" id="{00000000-0008-0000-2100-00006D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10" name="Text Box 9">
          <a:extLst>
            <a:ext uri="{FF2B5EF4-FFF2-40B4-BE49-F238E27FC236}">
              <a16:creationId xmlns:a16="http://schemas.microsoft.com/office/drawing/2014/main" id="{00000000-0008-0000-2100-00006E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11" name="Text Box 10">
          <a:extLst>
            <a:ext uri="{FF2B5EF4-FFF2-40B4-BE49-F238E27FC236}">
              <a16:creationId xmlns:a16="http://schemas.microsoft.com/office/drawing/2014/main" id="{00000000-0008-0000-2100-00006F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2" name="Text Box 11">
          <a:extLst>
            <a:ext uri="{FF2B5EF4-FFF2-40B4-BE49-F238E27FC236}">
              <a16:creationId xmlns:a16="http://schemas.microsoft.com/office/drawing/2014/main" id="{00000000-0008-0000-2100-000070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3" name="Text Box 12">
          <a:extLst>
            <a:ext uri="{FF2B5EF4-FFF2-40B4-BE49-F238E27FC236}">
              <a16:creationId xmlns:a16="http://schemas.microsoft.com/office/drawing/2014/main" id="{00000000-0008-0000-2100-000071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14" name="Text Box 13">
          <a:extLst>
            <a:ext uri="{FF2B5EF4-FFF2-40B4-BE49-F238E27FC236}">
              <a16:creationId xmlns:a16="http://schemas.microsoft.com/office/drawing/2014/main" id="{00000000-0008-0000-2100-000072000000}"/>
            </a:ext>
          </a:extLst>
        </xdr:cNvPr>
        <xdr:cNvSpPr txBox="1">
          <a:spLocks noChangeArrowheads="1"/>
        </xdr:cNvSpPr>
      </xdr:nvSpPr>
      <xdr:spPr bwMode="auto">
        <a:xfrm>
          <a:off x="62484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15" name="Text Box 14">
          <a:extLst>
            <a:ext uri="{FF2B5EF4-FFF2-40B4-BE49-F238E27FC236}">
              <a16:creationId xmlns:a16="http://schemas.microsoft.com/office/drawing/2014/main" id="{00000000-0008-0000-2100-000073000000}"/>
            </a:ext>
          </a:extLst>
        </xdr:cNvPr>
        <xdr:cNvSpPr txBox="1">
          <a:spLocks noChangeArrowheads="1"/>
        </xdr:cNvSpPr>
      </xdr:nvSpPr>
      <xdr:spPr bwMode="auto">
        <a:xfrm>
          <a:off x="62484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16" name="Text Box 1">
          <a:extLst>
            <a:ext uri="{FF2B5EF4-FFF2-40B4-BE49-F238E27FC236}">
              <a16:creationId xmlns:a16="http://schemas.microsoft.com/office/drawing/2014/main" id="{00000000-0008-0000-2100-000074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117" name="Text Box 2">
          <a:extLst>
            <a:ext uri="{FF2B5EF4-FFF2-40B4-BE49-F238E27FC236}">
              <a16:creationId xmlns:a16="http://schemas.microsoft.com/office/drawing/2014/main" id="{00000000-0008-0000-2100-000075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xdr:row>
      <xdr:rowOff>0</xdr:rowOff>
    </xdr:from>
    <xdr:ext cx="114300" cy="285750"/>
    <xdr:sp macro="" textlink="">
      <xdr:nvSpPr>
        <xdr:cNvPr id="118" name="Text Box 8">
          <a:extLst>
            <a:ext uri="{FF2B5EF4-FFF2-40B4-BE49-F238E27FC236}">
              <a16:creationId xmlns:a16="http://schemas.microsoft.com/office/drawing/2014/main" id="{00000000-0008-0000-2100-000076000000}"/>
            </a:ext>
          </a:extLst>
        </xdr:cNvPr>
        <xdr:cNvSpPr txBox="1">
          <a:spLocks noChangeArrowheads="1"/>
        </xdr:cNvSpPr>
      </xdr:nvSpPr>
      <xdr:spPr bwMode="auto">
        <a:xfrm>
          <a:off x="62484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19" name="Text Box 8">
          <a:extLst>
            <a:ext uri="{FF2B5EF4-FFF2-40B4-BE49-F238E27FC236}">
              <a16:creationId xmlns:a16="http://schemas.microsoft.com/office/drawing/2014/main" id="{00000000-0008-0000-2100-000077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60</xdr:row>
      <xdr:rowOff>76200</xdr:rowOff>
    </xdr:from>
    <xdr:ext cx="114300" cy="285750"/>
    <xdr:sp macro="" textlink="">
      <xdr:nvSpPr>
        <xdr:cNvPr id="120" name="Text Box 8">
          <a:extLst>
            <a:ext uri="{FF2B5EF4-FFF2-40B4-BE49-F238E27FC236}">
              <a16:creationId xmlns:a16="http://schemas.microsoft.com/office/drawing/2014/main" id="{00000000-0008-0000-2100-000078000000}"/>
            </a:ext>
          </a:extLst>
        </xdr:cNvPr>
        <xdr:cNvSpPr txBox="1">
          <a:spLocks noChangeArrowheads="1"/>
        </xdr:cNvSpPr>
      </xdr:nvSpPr>
      <xdr:spPr bwMode="auto">
        <a:xfrm>
          <a:off x="796290" y="11049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21" name="Text Box 8">
          <a:extLst>
            <a:ext uri="{FF2B5EF4-FFF2-40B4-BE49-F238E27FC236}">
              <a16:creationId xmlns:a16="http://schemas.microsoft.com/office/drawing/2014/main" id="{00000000-0008-0000-2100-000079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2" name="Text Box 8">
          <a:extLst>
            <a:ext uri="{FF2B5EF4-FFF2-40B4-BE49-F238E27FC236}">
              <a16:creationId xmlns:a16="http://schemas.microsoft.com/office/drawing/2014/main" id="{00000000-0008-0000-2100-00007A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3" name="Text Box 1">
          <a:extLst>
            <a:ext uri="{FF2B5EF4-FFF2-40B4-BE49-F238E27FC236}">
              <a16:creationId xmlns:a16="http://schemas.microsoft.com/office/drawing/2014/main" id="{00000000-0008-0000-2100-00007B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4" name="Text Box 2">
          <a:extLst>
            <a:ext uri="{FF2B5EF4-FFF2-40B4-BE49-F238E27FC236}">
              <a16:creationId xmlns:a16="http://schemas.microsoft.com/office/drawing/2014/main" id="{00000000-0008-0000-2100-00007C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5" name="Text Box 3">
          <a:extLst>
            <a:ext uri="{FF2B5EF4-FFF2-40B4-BE49-F238E27FC236}">
              <a16:creationId xmlns:a16="http://schemas.microsoft.com/office/drawing/2014/main" id="{00000000-0008-0000-2100-00007D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6" name="Text Box 4">
          <a:extLst>
            <a:ext uri="{FF2B5EF4-FFF2-40B4-BE49-F238E27FC236}">
              <a16:creationId xmlns:a16="http://schemas.microsoft.com/office/drawing/2014/main" id="{00000000-0008-0000-2100-00007E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7" name="Text Box 5">
          <a:extLst>
            <a:ext uri="{FF2B5EF4-FFF2-40B4-BE49-F238E27FC236}">
              <a16:creationId xmlns:a16="http://schemas.microsoft.com/office/drawing/2014/main" id="{00000000-0008-0000-2100-00007F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8" name="Text Box 6">
          <a:extLst>
            <a:ext uri="{FF2B5EF4-FFF2-40B4-BE49-F238E27FC236}">
              <a16:creationId xmlns:a16="http://schemas.microsoft.com/office/drawing/2014/main" id="{00000000-0008-0000-2100-000080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29" name="Text Box 8">
          <a:extLst>
            <a:ext uri="{FF2B5EF4-FFF2-40B4-BE49-F238E27FC236}">
              <a16:creationId xmlns:a16="http://schemas.microsoft.com/office/drawing/2014/main" id="{00000000-0008-0000-2100-000081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30" name="Text Box 9">
          <a:extLst>
            <a:ext uri="{FF2B5EF4-FFF2-40B4-BE49-F238E27FC236}">
              <a16:creationId xmlns:a16="http://schemas.microsoft.com/office/drawing/2014/main" id="{00000000-0008-0000-2100-000082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31" name="Text Box 10">
          <a:extLst>
            <a:ext uri="{FF2B5EF4-FFF2-40B4-BE49-F238E27FC236}">
              <a16:creationId xmlns:a16="http://schemas.microsoft.com/office/drawing/2014/main" id="{00000000-0008-0000-2100-000083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32" name="Text Box 1">
          <a:extLst>
            <a:ext uri="{FF2B5EF4-FFF2-40B4-BE49-F238E27FC236}">
              <a16:creationId xmlns:a16="http://schemas.microsoft.com/office/drawing/2014/main" id="{00000000-0008-0000-2100-000084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33" name="Text Box 2">
          <a:extLst>
            <a:ext uri="{FF2B5EF4-FFF2-40B4-BE49-F238E27FC236}">
              <a16:creationId xmlns:a16="http://schemas.microsoft.com/office/drawing/2014/main" id="{00000000-0008-0000-2100-000085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34" name="Text Box 8">
          <a:extLst>
            <a:ext uri="{FF2B5EF4-FFF2-40B4-BE49-F238E27FC236}">
              <a16:creationId xmlns:a16="http://schemas.microsoft.com/office/drawing/2014/main" id="{00000000-0008-0000-2100-000086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35" name="Text Box 1">
          <a:extLst>
            <a:ext uri="{FF2B5EF4-FFF2-40B4-BE49-F238E27FC236}">
              <a16:creationId xmlns:a16="http://schemas.microsoft.com/office/drawing/2014/main" id="{00000000-0008-0000-2100-000087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36" name="Text Box 2">
          <a:extLst>
            <a:ext uri="{FF2B5EF4-FFF2-40B4-BE49-F238E27FC236}">
              <a16:creationId xmlns:a16="http://schemas.microsoft.com/office/drawing/2014/main" id="{00000000-0008-0000-2100-000088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37" name="Text Box 3">
          <a:extLst>
            <a:ext uri="{FF2B5EF4-FFF2-40B4-BE49-F238E27FC236}">
              <a16:creationId xmlns:a16="http://schemas.microsoft.com/office/drawing/2014/main" id="{00000000-0008-0000-2100-000089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38" name="Text Box 4">
          <a:extLst>
            <a:ext uri="{FF2B5EF4-FFF2-40B4-BE49-F238E27FC236}">
              <a16:creationId xmlns:a16="http://schemas.microsoft.com/office/drawing/2014/main" id="{00000000-0008-0000-2100-00008A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39" name="Text Box 5">
          <a:extLst>
            <a:ext uri="{FF2B5EF4-FFF2-40B4-BE49-F238E27FC236}">
              <a16:creationId xmlns:a16="http://schemas.microsoft.com/office/drawing/2014/main" id="{00000000-0008-0000-2100-00008B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0" name="Text Box 6">
          <a:extLst>
            <a:ext uri="{FF2B5EF4-FFF2-40B4-BE49-F238E27FC236}">
              <a16:creationId xmlns:a16="http://schemas.microsoft.com/office/drawing/2014/main" id="{00000000-0008-0000-2100-00008C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1" name="Text Box 8">
          <a:extLst>
            <a:ext uri="{FF2B5EF4-FFF2-40B4-BE49-F238E27FC236}">
              <a16:creationId xmlns:a16="http://schemas.microsoft.com/office/drawing/2014/main" id="{00000000-0008-0000-2100-00008D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2" name="Text Box 9">
          <a:extLst>
            <a:ext uri="{FF2B5EF4-FFF2-40B4-BE49-F238E27FC236}">
              <a16:creationId xmlns:a16="http://schemas.microsoft.com/office/drawing/2014/main" id="{00000000-0008-0000-2100-00008E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3" name="Text Box 10">
          <a:extLst>
            <a:ext uri="{FF2B5EF4-FFF2-40B4-BE49-F238E27FC236}">
              <a16:creationId xmlns:a16="http://schemas.microsoft.com/office/drawing/2014/main" id="{00000000-0008-0000-2100-00008F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4" name="Text Box 11">
          <a:extLst>
            <a:ext uri="{FF2B5EF4-FFF2-40B4-BE49-F238E27FC236}">
              <a16:creationId xmlns:a16="http://schemas.microsoft.com/office/drawing/2014/main" id="{00000000-0008-0000-2100-000090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5" name="Text Box 12">
          <a:extLst>
            <a:ext uri="{FF2B5EF4-FFF2-40B4-BE49-F238E27FC236}">
              <a16:creationId xmlns:a16="http://schemas.microsoft.com/office/drawing/2014/main" id="{00000000-0008-0000-2100-000091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146" name="Text Box 13">
          <a:extLst>
            <a:ext uri="{FF2B5EF4-FFF2-40B4-BE49-F238E27FC236}">
              <a16:creationId xmlns:a16="http://schemas.microsoft.com/office/drawing/2014/main" id="{00000000-0008-0000-2100-00009200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147" name="Text Box 14">
          <a:extLst>
            <a:ext uri="{FF2B5EF4-FFF2-40B4-BE49-F238E27FC236}">
              <a16:creationId xmlns:a16="http://schemas.microsoft.com/office/drawing/2014/main" id="{00000000-0008-0000-2100-00009300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8" name="Text Box 1">
          <a:extLst>
            <a:ext uri="{FF2B5EF4-FFF2-40B4-BE49-F238E27FC236}">
              <a16:creationId xmlns:a16="http://schemas.microsoft.com/office/drawing/2014/main" id="{00000000-0008-0000-2100-000094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49" name="Text Box 2">
          <a:extLst>
            <a:ext uri="{FF2B5EF4-FFF2-40B4-BE49-F238E27FC236}">
              <a16:creationId xmlns:a16="http://schemas.microsoft.com/office/drawing/2014/main" id="{00000000-0008-0000-2100-000095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50" name="Text Box 8">
          <a:extLst>
            <a:ext uri="{FF2B5EF4-FFF2-40B4-BE49-F238E27FC236}">
              <a16:creationId xmlns:a16="http://schemas.microsoft.com/office/drawing/2014/main" id="{00000000-0008-0000-2100-000096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51" name="Text Box 8">
          <a:extLst>
            <a:ext uri="{FF2B5EF4-FFF2-40B4-BE49-F238E27FC236}">
              <a16:creationId xmlns:a16="http://schemas.microsoft.com/office/drawing/2014/main" id="{00000000-0008-0000-2100-000097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2" name="Text Box 8">
          <a:extLst>
            <a:ext uri="{FF2B5EF4-FFF2-40B4-BE49-F238E27FC236}">
              <a16:creationId xmlns:a16="http://schemas.microsoft.com/office/drawing/2014/main" id="{00000000-0008-0000-2100-000098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53" name="Text Box 8">
          <a:extLst>
            <a:ext uri="{FF2B5EF4-FFF2-40B4-BE49-F238E27FC236}">
              <a16:creationId xmlns:a16="http://schemas.microsoft.com/office/drawing/2014/main" id="{00000000-0008-0000-2100-00009900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54" name="Text Box 8">
          <a:extLst>
            <a:ext uri="{FF2B5EF4-FFF2-40B4-BE49-F238E27FC236}">
              <a16:creationId xmlns:a16="http://schemas.microsoft.com/office/drawing/2014/main" id="{00000000-0008-0000-2100-00009A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55" name="Text Box 8">
          <a:extLst>
            <a:ext uri="{FF2B5EF4-FFF2-40B4-BE49-F238E27FC236}">
              <a16:creationId xmlns:a16="http://schemas.microsoft.com/office/drawing/2014/main" id="{00000000-0008-0000-2100-00009B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56" name="Text Box 1">
          <a:extLst>
            <a:ext uri="{FF2B5EF4-FFF2-40B4-BE49-F238E27FC236}">
              <a16:creationId xmlns:a16="http://schemas.microsoft.com/office/drawing/2014/main" id="{00000000-0008-0000-2100-00009C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57" name="Text Box 2">
          <a:extLst>
            <a:ext uri="{FF2B5EF4-FFF2-40B4-BE49-F238E27FC236}">
              <a16:creationId xmlns:a16="http://schemas.microsoft.com/office/drawing/2014/main" id="{00000000-0008-0000-2100-00009D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58" name="Text Box 3">
          <a:extLst>
            <a:ext uri="{FF2B5EF4-FFF2-40B4-BE49-F238E27FC236}">
              <a16:creationId xmlns:a16="http://schemas.microsoft.com/office/drawing/2014/main" id="{00000000-0008-0000-2100-00009E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59" name="Text Box 4">
          <a:extLst>
            <a:ext uri="{FF2B5EF4-FFF2-40B4-BE49-F238E27FC236}">
              <a16:creationId xmlns:a16="http://schemas.microsoft.com/office/drawing/2014/main" id="{00000000-0008-0000-2100-00009F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0" name="Text Box 5">
          <a:extLst>
            <a:ext uri="{FF2B5EF4-FFF2-40B4-BE49-F238E27FC236}">
              <a16:creationId xmlns:a16="http://schemas.microsoft.com/office/drawing/2014/main" id="{00000000-0008-0000-2100-0000A0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1" name="Text Box 6">
          <a:extLst>
            <a:ext uri="{FF2B5EF4-FFF2-40B4-BE49-F238E27FC236}">
              <a16:creationId xmlns:a16="http://schemas.microsoft.com/office/drawing/2014/main" id="{00000000-0008-0000-2100-0000A1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2" name="Text Box 8">
          <a:extLst>
            <a:ext uri="{FF2B5EF4-FFF2-40B4-BE49-F238E27FC236}">
              <a16:creationId xmlns:a16="http://schemas.microsoft.com/office/drawing/2014/main" id="{00000000-0008-0000-2100-0000A2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3" name="Text Box 9">
          <a:extLst>
            <a:ext uri="{FF2B5EF4-FFF2-40B4-BE49-F238E27FC236}">
              <a16:creationId xmlns:a16="http://schemas.microsoft.com/office/drawing/2014/main" id="{00000000-0008-0000-2100-0000A3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4" name="Text Box 10">
          <a:extLst>
            <a:ext uri="{FF2B5EF4-FFF2-40B4-BE49-F238E27FC236}">
              <a16:creationId xmlns:a16="http://schemas.microsoft.com/office/drawing/2014/main" id="{00000000-0008-0000-2100-0000A4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5" name="Text Box 1">
          <a:extLst>
            <a:ext uri="{FF2B5EF4-FFF2-40B4-BE49-F238E27FC236}">
              <a16:creationId xmlns:a16="http://schemas.microsoft.com/office/drawing/2014/main" id="{00000000-0008-0000-2100-0000A5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66" name="Text Box 2">
          <a:extLst>
            <a:ext uri="{FF2B5EF4-FFF2-40B4-BE49-F238E27FC236}">
              <a16:creationId xmlns:a16="http://schemas.microsoft.com/office/drawing/2014/main" id="{00000000-0008-0000-2100-0000A6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7" name="Text Box 8">
          <a:extLst>
            <a:ext uri="{FF2B5EF4-FFF2-40B4-BE49-F238E27FC236}">
              <a16:creationId xmlns:a16="http://schemas.microsoft.com/office/drawing/2014/main" id="{00000000-0008-0000-2100-0000A7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68" name="Text Box 1">
          <a:extLst>
            <a:ext uri="{FF2B5EF4-FFF2-40B4-BE49-F238E27FC236}">
              <a16:creationId xmlns:a16="http://schemas.microsoft.com/office/drawing/2014/main" id="{00000000-0008-0000-2100-0000A8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69" name="Text Box 2">
          <a:extLst>
            <a:ext uri="{FF2B5EF4-FFF2-40B4-BE49-F238E27FC236}">
              <a16:creationId xmlns:a16="http://schemas.microsoft.com/office/drawing/2014/main" id="{00000000-0008-0000-2100-0000A9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0" name="Text Box 3">
          <a:extLst>
            <a:ext uri="{FF2B5EF4-FFF2-40B4-BE49-F238E27FC236}">
              <a16:creationId xmlns:a16="http://schemas.microsoft.com/office/drawing/2014/main" id="{00000000-0008-0000-2100-0000AA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1" name="Text Box 4">
          <a:extLst>
            <a:ext uri="{FF2B5EF4-FFF2-40B4-BE49-F238E27FC236}">
              <a16:creationId xmlns:a16="http://schemas.microsoft.com/office/drawing/2014/main" id="{00000000-0008-0000-2100-0000AB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2" name="Text Box 5">
          <a:extLst>
            <a:ext uri="{FF2B5EF4-FFF2-40B4-BE49-F238E27FC236}">
              <a16:creationId xmlns:a16="http://schemas.microsoft.com/office/drawing/2014/main" id="{00000000-0008-0000-2100-0000AC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3" name="Text Box 6">
          <a:extLst>
            <a:ext uri="{FF2B5EF4-FFF2-40B4-BE49-F238E27FC236}">
              <a16:creationId xmlns:a16="http://schemas.microsoft.com/office/drawing/2014/main" id="{00000000-0008-0000-2100-0000AD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4" name="Text Box 8">
          <a:extLst>
            <a:ext uri="{FF2B5EF4-FFF2-40B4-BE49-F238E27FC236}">
              <a16:creationId xmlns:a16="http://schemas.microsoft.com/office/drawing/2014/main" id="{00000000-0008-0000-2100-0000AE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5" name="Text Box 9">
          <a:extLst>
            <a:ext uri="{FF2B5EF4-FFF2-40B4-BE49-F238E27FC236}">
              <a16:creationId xmlns:a16="http://schemas.microsoft.com/office/drawing/2014/main" id="{00000000-0008-0000-2100-0000AF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76" name="Text Box 10">
          <a:extLst>
            <a:ext uri="{FF2B5EF4-FFF2-40B4-BE49-F238E27FC236}">
              <a16:creationId xmlns:a16="http://schemas.microsoft.com/office/drawing/2014/main" id="{00000000-0008-0000-2100-0000B0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7" name="Text Box 11">
          <a:extLst>
            <a:ext uri="{FF2B5EF4-FFF2-40B4-BE49-F238E27FC236}">
              <a16:creationId xmlns:a16="http://schemas.microsoft.com/office/drawing/2014/main" id="{00000000-0008-0000-2100-0000B1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8" name="Text Box 12">
          <a:extLst>
            <a:ext uri="{FF2B5EF4-FFF2-40B4-BE49-F238E27FC236}">
              <a16:creationId xmlns:a16="http://schemas.microsoft.com/office/drawing/2014/main" id="{00000000-0008-0000-2100-0000B2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179" name="Text Box 13">
          <a:extLst>
            <a:ext uri="{FF2B5EF4-FFF2-40B4-BE49-F238E27FC236}">
              <a16:creationId xmlns:a16="http://schemas.microsoft.com/office/drawing/2014/main" id="{00000000-0008-0000-2100-0000B300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180" name="Text Box 14">
          <a:extLst>
            <a:ext uri="{FF2B5EF4-FFF2-40B4-BE49-F238E27FC236}">
              <a16:creationId xmlns:a16="http://schemas.microsoft.com/office/drawing/2014/main" id="{00000000-0008-0000-2100-0000B400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81" name="Text Box 1">
          <a:extLst>
            <a:ext uri="{FF2B5EF4-FFF2-40B4-BE49-F238E27FC236}">
              <a16:creationId xmlns:a16="http://schemas.microsoft.com/office/drawing/2014/main" id="{00000000-0008-0000-2100-0000B5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182" name="Text Box 2">
          <a:extLst>
            <a:ext uri="{FF2B5EF4-FFF2-40B4-BE49-F238E27FC236}">
              <a16:creationId xmlns:a16="http://schemas.microsoft.com/office/drawing/2014/main" id="{00000000-0008-0000-2100-0000B6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83" name="Text Box 8">
          <a:extLst>
            <a:ext uri="{FF2B5EF4-FFF2-40B4-BE49-F238E27FC236}">
              <a16:creationId xmlns:a16="http://schemas.microsoft.com/office/drawing/2014/main" id="{00000000-0008-0000-2100-0000B7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84" name="Text Box 8">
          <a:extLst>
            <a:ext uri="{FF2B5EF4-FFF2-40B4-BE49-F238E27FC236}">
              <a16:creationId xmlns:a16="http://schemas.microsoft.com/office/drawing/2014/main" id="{00000000-0008-0000-2100-0000B8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85" name="Text Box 8">
          <a:extLst>
            <a:ext uri="{FF2B5EF4-FFF2-40B4-BE49-F238E27FC236}">
              <a16:creationId xmlns:a16="http://schemas.microsoft.com/office/drawing/2014/main" id="{00000000-0008-0000-2100-0000B9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86" name="Text Box 8">
          <a:extLst>
            <a:ext uri="{FF2B5EF4-FFF2-40B4-BE49-F238E27FC236}">
              <a16:creationId xmlns:a16="http://schemas.microsoft.com/office/drawing/2014/main" id="{00000000-0008-0000-2100-0000BA00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87" name="Text Box 8">
          <a:extLst>
            <a:ext uri="{FF2B5EF4-FFF2-40B4-BE49-F238E27FC236}">
              <a16:creationId xmlns:a16="http://schemas.microsoft.com/office/drawing/2014/main" id="{00000000-0008-0000-2100-0000BB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188" name="Text Box 8">
          <a:extLst>
            <a:ext uri="{FF2B5EF4-FFF2-40B4-BE49-F238E27FC236}">
              <a16:creationId xmlns:a16="http://schemas.microsoft.com/office/drawing/2014/main" id="{00000000-0008-0000-2100-0000BC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89" name="Text Box 1">
          <a:extLst>
            <a:ext uri="{FF2B5EF4-FFF2-40B4-BE49-F238E27FC236}">
              <a16:creationId xmlns:a16="http://schemas.microsoft.com/office/drawing/2014/main" id="{00000000-0008-0000-2100-0000BD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0" name="Text Box 2">
          <a:extLst>
            <a:ext uri="{FF2B5EF4-FFF2-40B4-BE49-F238E27FC236}">
              <a16:creationId xmlns:a16="http://schemas.microsoft.com/office/drawing/2014/main" id="{00000000-0008-0000-2100-0000BE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1" name="Text Box 3">
          <a:extLst>
            <a:ext uri="{FF2B5EF4-FFF2-40B4-BE49-F238E27FC236}">
              <a16:creationId xmlns:a16="http://schemas.microsoft.com/office/drawing/2014/main" id="{00000000-0008-0000-2100-0000BF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2" name="Text Box 4">
          <a:extLst>
            <a:ext uri="{FF2B5EF4-FFF2-40B4-BE49-F238E27FC236}">
              <a16:creationId xmlns:a16="http://schemas.microsoft.com/office/drawing/2014/main" id="{00000000-0008-0000-2100-0000C0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3" name="Text Box 5">
          <a:extLst>
            <a:ext uri="{FF2B5EF4-FFF2-40B4-BE49-F238E27FC236}">
              <a16:creationId xmlns:a16="http://schemas.microsoft.com/office/drawing/2014/main" id="{00000000-0008-0000-2100-0000C1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4" name="Text Box 6">
          <a:extLst>
            <a:ext uri="{FF2B5EF4-FFF2-40B4-BE49-F238E27FC236}">
              <a16:creationId xmlns:a16="http://schemas.microsoft.com/office/drawing/2014/main" id="{00000000-0008-0000-2100-0000C2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5" name="Text Box 8">
          <a:extLst>
            <a:ext uri="{FF2B5EF4-FFF2-40B4-BE49-F238E27FC236}">
              <a16:creationId xmlns:a16="http://schemas.microsoft.com/office/drawing/2014/main" id="{00000000-0008-0000-2100-0000C3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6" name="Text Box 9">
          <a:extLst>
            <a:ext uri="{FF2B5EF4-FFF2-40B4-BE49-F238E27FC236}">
              <a16:creationId xmlns:a16="http://schemas.microsoft.com/office/drawing/2014/main" id="{00000000-0008-0000-2100-0000C4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7" name="Text Box 10">
          <a:extLst>
            <a:ext uri="{FF2B5EF4-FFF2-40B4-BE49-F238E27FC236}">
              <a16:creationId xmlns:a16="http://schemas.microsoft.com/office/drawing/2014/main" id="{00000000-0008-0000-2100-0000C5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8" name="Text Box 1">
          <a:extLst>
            <a:ext uri="{FF2B5EF4-FFF2-40B4-BE49-F238E27FC236}">
              <a16:creationId xmlns:a16="http://schemas.microsoft.com/office/drawing/2014/main" id="{00000000-0008-0000-2100-0000C6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199" name="Text Box 2">
          <a:extLst>
            <a:ext uri="{FF2B5EF4-FFF2-40B4-BE49-F238E27FC236}">
              <a16:creationId xmlns:a16="http://schemas.microsoft.com/office/drawing/2014/main" id="{00000000-0008-0000-2100-0000C7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00" name="Text Box 8">
          <a:extLst>
            <a:ext uri="{FF2B5EF4-FFF2-40B4-BE49-F238E27FC236}">
              <a16:creationId xmlns:a16="http://schemas.microsoft.com/office/drawing/2014/main" id="{00000000-0008-0000-2100-0000C8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01" name="Text Box 13">
          <a:extLst>
            <a:ext uri="{FF2B5EF4-FFF2-40B4-BE49-F238E27FC236}">
              <a16:creationId xmlns:a16="http://schemas.microsoft.com/office/drawing/2014/main" id="{00000000-0008-0000-2100-0000C9000000}"/>
            </a:ext>
          </a:extLst>
        </xdr:cNvPr>
        <xdr:cNvSpPr txBox="1">
          <a:spLocks noChangeArrowheads="1"/>
        </xdr:cNvSpPr>
      </xdr:nvSpPr>
      <xdr:spPr bwMode="auto">
        <a:xfrm>
          <a:off x="6248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02" name="Text Box 14">
          <a:extLst>
            <a:ext uri="{FF2B5EF4-FFF2-40B4-BE49-F238E27FC236}">
              <a16:creationId xmlns:a16="http://schemas.microsoft.com/office/drawing/2014/main" id="{00000000-0008-0000-2100-0000CA000000}"/>
            </a:ext>
          </a:extLst>
        </xdr:cNvPr>
        <xdr:cNvSpPr txBox="1">
          <a:spLocks noChangeArrowheads="1"/>
        </xdr:cNvSpPr>
      </xdr:nvSpPr>
      <xdr:spPr bwMode="auto">
        <a:xfrm>
          <a:off x="6248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3" name="Text Box 1">
          <a:extLst>
            <a:ext uri="{FF2B5EF4-FFF2-40B4-BE49-F238E27FC236}">
              <a16:creationId xmlns:a16="http://schemas.microsoft.com/office/drawing/2014/main" id="{00000000-0008-0000-2100-0000CB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4" name="Text Box 2">
          <a:extLst>
            <a:ext uri="{FF2B5EF4-FFF2-40B4-BE49-F238E27FC236}">
              <a16:creationId xmlns:a16="http://schemas.microsoft.com/office/drawing/2014/main" id="{00000000-0008-0000-2100-0000CC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5" name="Text Box 3">
          <a:extLst>
            <a:ext uri="{FF2B5EF4-FFF2-40B4-BE49-F238E27FC236}">
              <a16:creationId xmlns:a16="http://schemas.microsoft.com/office/drawing/2014/main" id="{00000000-0008-0000-2100-0000CD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6" name="Text Box 4">
          <a:extLst>
            <a:ext uri="{FF2B5EF4-FFF2-40B4-BE49-F238E27FC236}">
              <a16:creationId xmlns:a16="http://schemas.microsoft.com/office/drawing/2014/main" id="{00000000-0008-0000-2100-0000CE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7" name="Text Box 5">
          <a:extLst>
            <a:ext uri="{FF2B5EF4-FFF2-40B4-BE49-F238E27FC236}">
              <a16:creationId xmlns:a16="http://schemas.microsoft.com/office/drawing/2014/main" id="{00000000-0008-0000-2100-0000CF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8" name="Text Box 6">
          <a:extLst>
            <a:ext uri="{FF2B5EF4-FFF2-40B4-BE49-F238E27FC236}">
              <a16:creationId xmlns:a16="http://schemas.microsoft.com/office/drawing/2014/main" id="{00000000-0008-0000-2100-0000D0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09" name="Text Box 8">
          <a:extLst>
            <a:ext uri="{FF2B5EF4-FFF2-40B4-BE49-F238E27FC236}">
              <a16:creationId xmlns:a16="http://schemas.microsoft.com/office/drawing/2014/main" id="{00000000-0008-0000-2100-0000D1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10" name="Text Box 9">
          <a:extLst>
            <a:ext uri="{FF2B5EF4-FFF2-40B4-BE49-F238E27FC236}">
              <a16:creationId xmlns:a16="http://schemas.microsoft.com/office/drawing/2014/main" id="{00000000-0008-0000-2100-0000D2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11" name="Text Box 10">
          <a:extLst>
            <a:ext uri="{FF2B5EF4-FFF2-40B4-BE49-F238E27FC236}">
              <a16:creationId xmlns:a16="http://schemas.microsoft.com/office/drawing/2014/main" id="{00000000-0008-0000-2100-0000D3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2" name="Text Box 11">
          <a:extLst>
            <a:ext uri="{FF2B5EF4-FFF2-40B4-BE49-F238E27FC236}">
              <a16:creationId xmlns:a16="http://schemas.microsoft.com/office/drawing/2014/main" id="{00000000-0008-0000-2100-0000D4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3" name="Text Box 12">
          <a:extLst>
            <a:ext uri="{FF2B5EF4-FFF2-40B4-BE49-F238E27FC236}">
              <a16:creationId xmlns:a16="http://schemas.microsoft.com/office/drawing/2014/main" id="{00000000-0008-0000-2100-0000D5000000}"/>
            </a:ext>
          </a:extLst>
        </xdr:cNvPr>
        <xdr:cNvSpPr txBox="1">
          <a:spLocks noChangeArrowheads="1"/>
        </xdr:cNvSpPr>
      </xdr:nvSpPr>
      <xdr:spPr bwMode="auto">
        <a:xfrm>
          <a:off x="6248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14" name="Text Box 13">
          <a:extLst>
            <a:ext uri="{FF2B5EF4-FFF2-40B4-BE49-F238E27FC236}">
              <a16:creationId xmlns:a16="http://schemas.microsoft.com/office/drawing/2014/main" id="{00000000-0008-0000-2100-0000D6000000}"/>
            </a:ext>
          </a:extLst>
        </xdr:cNvPr>
        <xdr:cNvSpPr txBox="1">
          <a:spLocks noChangeArrowheads="1"/>
        </xdr:cNvSpPr>
      </xdr:nvSpPr>
      <xdr:spPr bwMode="auto">
        <a:xfrm>
          <a:off x="62484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15" name="Text Box 14">
          <a:extLst>
            <a:ext uri="{FF2B5EF4-FFF2-40B4-BE49-F238E27FC236}">
              <a16:creationId xmlns:a16="http://schemas.microsoft.com/office/drawing/2014/main" id="{00000000-0008-0000-2100-0000D7000000}"/>
            </a:ext>
          </a:extLst>
        </xdr:cNvPr>
        <xdr:cNvSpPr txBox="1">
          <a:spLocks noChangeArrowheads="1"/>
        </xdr:cNvSpPr>
      </xdr:nvSpPr>
      <xdr:spPr bwMode="auto">
        <a:xfrm>
          <a:off x="62484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16" name="Text Box 1">
          <a:extLst>
            <a:ext uri="{FF2B5EF4-FFF2-40B4-BE49-F238E27FC236}">
              <a16:creationId xmlns:a16="http://schemas.microsoft.com/office/drawing/2014/main" id="{00000000-0008-0000-2100-0000D8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65</xdr:row>
      <xdr:rowOff>0</xdr:rowOff>
    </xdr:from>
    <xdr:ext cx="114300" cy="285750"/>
    <xdr:sp macro="" textlink="">
      <xdr:nvSpPr>
        <xdr:cNvPr id="217" name="Text Box 2">
          <a:extLst>
            <a:ext uri="{FF2B5EF4-FFF2-40B4-BE49-F238E27FC236}">
              <a16:creationId xmlns:a16="http://schemas.microsoft.com/office/drawing/2014/main" id="{00000000-0008-0000-2100-0000D9000000}"/>
            </a:ext>
          </a:extLst>
        </xdr:cNvPr>
        <xdr:cNvSpPr txBox="1">
          <a:spLocks noChangeArrowheads="1"/>
        </xdr:cNvSpPr>
      </xdr:nvSpPr>
      <xdr:spPr bwMode="auto">
        <a:xfrm>
          <a:off x="62484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xdr:row>
      <xdr:rowOff>0</xdr:rowOff>
    </xdr:from>
    <xdr:ext cx="114300" cy="285750"/>
    <xdr:sp macro="" textlink="">
      <xdr:nvSpPr>
        <xdr:cNvPr id="218" name="Text Box 8">
          <a:extLst>
            <a:ext uri="{FF2B5EF4-FFF2-40B4-BE49-F238E27FC236}">
              <a16:creationId xmlns:a16="http://schemas.microsoft.com/office/drawing/2014/main" id="{00000000-0008-0000-2100-0000DA000000}"/>
            </a:ext>
          </a:extLst>
        </xdr:cNvPr>
        <xdr:cNvSpPr txBox="1">
          <a:spLocks noChangeArrowheads="1"/>
        </xdr:cNvSpPr>
      </xdr:nvSpPr>
      <xdr:spPr bwMode="auto">
        <a:xfrm>
          <a:off x="62484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19" name="Text Box 8">
          <a:extLst>
            <a:ext uri="{FF2B5EF4-FFF2-40B4-BE49-F238E27FC236}">
              <a16:creationId xmlns:a16="http://schemas.microsoft.com/office/drawing/2014/main" id="{00000000-0008-0000-2100-0000DB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60</xdr:row>
      <xdr:rowOff>76200</xdr:rowOff>
    </xdr:from>
    <xdr:ext cx="114300" cy="285750"/>
    <xdr:sp macro="" textlink="">
      <xdr:nvSpPr>
        <xdr:cNvPr id="220" name="Text Box 8">
          <a:extLst>
            <a:ext uri="{FF2B5EF4-FFF2-40B4-BE49-F238E27FC236}">
              <a16:creationId xmlns:a16="http://schemas.microsoft.com/office/drawing/2014/main" id="{00000000-0008-0000-2100-0000DC000000}"/>
            </a:ext>
          </a:extLst>
        </xdr:cNvPr>
        <xdr:cNvSpPr txBox="1">
          <a:spLocks noChangeArrowheads="1"/>
        </xdr:cNvSpPr>
      </xdr:nvSpPr>
      <xdr:spPr bwMode="auto">
        <a:xfrm>
          <a:off x="796290" y="11049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219075</xdr:colOff>
      <xdr:row>20</xdr:row>
      <xdr:rowOff>0</xdr:rowOff>
    </xdr:from>
    <xdr:ext cx="114300" cy="285750"/>
    <xdr:sp macro="" textlink="">
      <xdr:nvSpPr>
        <xdr:cNvPr id="221" name="Text Box 8">
          <a:extLst>
            <a:ext uri="{FF2B5EF4-FFF2-40B4-BE49-F238E27FC236}">
              <a16:creationId xmlns:a16="http://schemas.microsoft.com/office/drawing/2014/main" id="{00000000-0008-0000-2100-0000DD000000}"/>
            </a:ext>
          </a:extLst>
        </xdr:cNvPr>
        <xdr:cNvSpPr txBox="1">
          <a:spLocks noChangeArrowheads="1"/>
        </xdr:cNvSpPr>
      </xdr:nvSpPr>
      <xdr:spPr bwMode="auto">
        <a:xfrm>
          <a:off x="1468755"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xdr:col>
      <xdr:colOff>0</xdr:colOff>
      <xdr:row>44</xdr:row>
      <xdr:rowOff>0</xdr:rowOff>
    </xdr:from>
    <xdr:ext cx="114300" cy="285750"/>
    <xdr:sp macro="" textlink="">
      <xdr:nvSpPr>
        <xdr:cNvPr id="222" name="Text Box 8">
          <a:extLst>
            <a:ext uri="{FF2B5EF4-FFF2-40B4-BE49-F238E27FC236}">
              <a16:creationId xmlns:a16="http://schemas.microsoft.com/office/drawing/2014/main" id="{00000000-0008-0000-2100-0000DE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3" name="Text Box 1">
          <a:extLst>
            <a:ext uri="{FF2B5EF4-FFF2-40B4-BE49-F238E27FC236}">
              <a16:creationId xmlns:a16="http://schemas.microsoft.com/office/drawing/2014/main" id="{00000000-0008-0000-2100-0000DF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4" name="Text Box 2">
          <a:extLst>
            <a:ext uri="{FF2B5EF4-FFF2-40B4-BE49-F238E27FC236}">
              <a16:creationId xmlns:a16="http://schemas.microsoft.com/office/drawing/2014/main" id="{00000000-0008-0000-2100-0000E0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5" name="Text Box 3">
          <a:extLst>
            <a:ext uri="{FF2B5EF4-FFF2-40B4-BE49-F238E27FC236}">
              <a16:creationId xmlns:a16="http://schemas.microsoft.com/office/drawing/2014/main" id="{00000000-0008-0000-2100-0000E1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6" name="Text Box 4">
          <a:extLst>
            <a:ext uri="{FF2B5EF4-FFF2-40B4-BE49-F238E27FC236}">
              <a16:creationId xmlns:a16="http://schemas.microsoft.com/office/drawing/2014/main" id="{00000000-0008-0000-2100-0000E2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7" name="Text Box 5">
          <a:extLst>
            <a:ext uri="{FF2B5EF4-FFF2-40B4-BE49-F238E27FC236}">
              <a16:creationId xmlns:a16="http://schemas.microsoft.com/office/drawing/2014/main" id="{00000000-0008-0000-2100-0000E3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8" name="Text Box 6">
          <a:extLst>
            <a:ext uri="{FF2B5EF4-FFF2-40B4-BE49-F238E27FC236}">
              <a16:creationId xmlns:a16="http://schemas.microsoft.com/office/drawing/2014/main" id="{00000000-0008-0000-2100-0000E4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29" name="Text Box 8">
          <a:extLst>
            <a:ext uri="{FF2B5EF4-FFF2-40B4-BE49-F238E27FC236}">
              <a16:creationId xmlns:a16="http://schemas.microsoft.com/office/drawing/2014/main" id="{00000000-0008-0000-2100-0000E5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30" name="Text Box 9">
          <a:extLst>
            <a:ext uri="{FF2B5EF4-FFF2-40B4-BE49-F238E27FC236}">
              <a16:creationId xmlns:a16="http://schemas.microsoft.com/office/drawing/2014/main" id="{00000000-0008-0000-2100-0000E6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31" name="Text Box 10">
          <a:extLst>
            <a:ext uri="{FF2B5EF4-FFF2-40B4-BE49-F238E27FC236}">
              <a16:creationId xmlns:a16="http://schemas.microsoft.com/office/drawing/2014/main" id="{00000000-0008-0000-2100-0000E7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32" name="Text Box 1">
          <a:extLst>
            <a:ext uri="{FF2B5EF4-FFF2-40B4-BE49-F238E27FC236}">
              <a16:creationId xmlns:a16="http://schemas.microsoft.com/office/drawing/2014/main" id="{00000000-0008-0000-2100-0000E8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33" name="Text Box 2">
          <a:extLst>
            <a:ext uri="{FF2B5EF4-FFF2-40B4-BE49-F238E27FC236}">
              <a16:creationId xmlns:a16="http://schemas.microsoft.com/office/drawing/2014/main" id="{00000000-0008-0000-2100-0000E9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34" name="Text Box 8">
          <a:extLst>
            <a:ext uri="{FF2B5EF4-FFF2-40B4-BE49-F238E27FC236}">
              <a16:creationId xmlns:a16="http://schemas.microsoft.com/office/drawing/2014/main" id="{00000000-0008-0000-2100-0000EA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35" name="Text Box 1">
          <a:extLst>
            <a:ext uri="{FF2B5EF4-FFF2-40B4-BE49-F238E27FC236}">
              <a16:creationId xmlns:a16="http://schemas.microsoft.com/office/drawing/2014/main" id="{00000000-0008-0000-2100-0000EB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36" name="Text Box 2">
          <a:extLst>
            <a:ext uri="{FF2B5EF4-FFF2-40B4-BE49-F238E27FC236}">
              <a16:creationId xmlns:a16="http://schemas.microsoft.com/office/drawing/2014/main" id="{00000000-0008-0000-2100-0000EC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37" name="Text Box 3">
          <a:extLst>
            <a:ext uri="{FF2B5EF4-FFF2-40B4-BE49-F238E27FC236}">
              <a16:creationId xmlns:a16="http://schemas.microsoft.com/office/drawing/2014/main" id="{00000000-0008-0000-2100-0000ED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38" name="Text Box 4">
          <a:extLst>
            <a:ext uri="{FF2B5EF4-FFF2-40B4-BE49-F238E27FC236}">
              <a16:creationId xmlns:a16="http://schemas.microsoft.com/office/drawing/2014/main" id="{00000000-0008-0000-2100-0000EE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39" name="Text Box 5">
          <a:extLst>
            <a:ext uri="{FF2B5EF4-FFF2-40B4-BE49-F238E27FC236}">
              <a16:creationId xmlns:a16="http://schemas.microsoft.com/office/drawing/2014/main" id="{00000000-0008-0000-2100-0000EF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0" name="Text Box 6">
          <a:extLst>
            <a:ext uri="{FF2B5EF4-FFF2-40B4-BE49-F238E27FC236}">
              <a16:creationId xmlns:a16="http://schemas.microsoft.com/office/drawing/2014/main" id="{00000000-0008-0000-2100-0000F0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1" name="Text Box 8">
          <a:extLst>
            <a:ext uri="{FF2B5EF4-FFF2-40B4-BE49-F238E27FC236}">
              <a16:creationId xmlns:a16="http://schemas.microsoft.com/office/drawing/2014/main" id="{00000000-0008-0000-2100-0000F1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2" name="Text Box 9">
          <a:extLst>
            <a:ext uri="{FF2B5EF4-FFF2-40B4-BE49-F238E27FC236}">
              <a16:creationId xmlns:a16="http://schemas.microsoft.com/office/drawing/2014/main" id="{00000000-0008-0000-2100-0000F2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3" name="Text Box 10">
          <a:extLst>
            <a:ext uri="{FF2B5EF4-FFF2-40B4-BE49-F238E27FC236}">
              <a16:creationId xmlns:a16="http://schemas.microsoft.com/office/drawing/2014/main" id="{00000000-0008-0000-2100-0000F3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4" name="Text Box 11">
          <a:extLst>
            <a:ext uri="{FF2B5EF4-FFF2-40B4-BE49-F238E27FC236}">
              <a16:creationId xmlns:a16="http://schemas.microsoft.com/office/drawing/2014/main" id="{00000000-0008-0000-2100-0000F4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5" name="Text Box 12">
          <a:extLst>
            <a:ext uri="{FF2B5EF4-FFF2-40B4-BE49-F238E27FC236}">
              <a16:creationId xmlns:a16="http://schemas.microsoft.com/office/drawing/2014/main" id="{00000000-0008-0000-2100-0000F500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46" name="Text Box 13">
          <a:extLst>
            <a:ext uri="{FF2B5EF4-FFF2-40B4-BE49-F238E27FC236}">
              <a16:creationId xmlns:a16="http://schemas.microsoft.com/office/drawing/2014/main" id="{00000000-0008-0000-2100-0000F600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47" name="Text Box 14">
          <a:extLst>
            <a:ext uri="{FF2B5EF4-FFF2-40B4-BE49-F238E27FC236}">
              <a16:creationId xmlns:a16="http://schemas.microsoft.com/office/drawing/2014/main" id="{00000000-0008-0000-2100-0000F700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8" name="Text Box 1">
          <a:extLst>
            <a:ext uri="{FF2B5EF4-FFF2-40B4-BE49-F238E27FC236}">
              <a16:creationId xmlns:a16="http://schemas.microsoft.com/office/drawing/2014/main" id="{00000000-0008-0000-2100-0000F8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49" name="Text Box 2">
          <a:extLst>
            <a:ext uri="{FF2B5EF4-FFF2-40B4-BE49-F238E27FC236}">
              <a16:creationId xmlns:a16="http://schemas.microsoft.com/office/drawing/2014/main" id="{00000000-0008-0000-2100-0000F900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250" name="Text Box 8">
          <a:extLst>
            <a:ext uri="{FF2B5EF4-FFF2-40B4-BE49-F238E27FC236}">
              <a16:creationId xmlns:a16="http://schemas.microsoft.com/office/drawing/2014/main" id="{00000000-0008-0000-2100-0000FA00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51" name="Text Box 8">
          <a:extLst>
            <a:ext uri="{FF2B5EF4-FFF2-40B4-BE49-F238E27FC236}">
              <a16:creationId xmlns:a16="http://schemas.microsoft.com/office/drawing/2014/main" id="{00000000-0008-0000-2100-0000FB00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2" name="Text Box 8">
          <a:extLst>
            <a:ext uri="{FF2B5EF4-FFF2-40B4-BE49-F238E27FC236}">
              <a16:creationId xmlns:a16="http://schemas.microsoft.com/office/drawing/2014/main" id="{00000000-0008-0000-2100-0000FC00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253" name="Text Box 8">
          <a:extLst>
            <a:ext uri="{FF2B5EF4-FFF2-40B4-BE49-F238E27FC236}">
              <a16:creationId xmlns:a16="http://schemas.microsoft.com/office/drawing/2014/main" id="{00000000-0008-0000-2100-0000FD00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44</xdr:row>
      <xdr:rowOff>0</xdr:rowOff>
    </xdr:from>
    <xdr:ext cx="114300" cy="285750"/>
    <xdr:sp macro="" textlink="">
      <xdr:nvSpPr>
        <xdr:cNvPr id="254" name="Text Box 8">
          <a:extLst>
            <a:ext uri="{FF2B5EF4-FFF2-40B4-BE49-F238E27FC236}">
              <a16:creationId xmlns:a16="http://schemas.microsoft.com/office/drawing/2014/main" id="{00000000-0008-0000-2100-0000FE000000}"/>
            </a:ext>
          </a:extLst>
        </xdr:cNvPr>
        <xdr:cNvSpPr txBox="1">
          <a:spLocks noChangeArrowheads="1"/>
        </xdr:cNvSpPr>
      </xdr:nvSpPr>
      <xdr:spPr bwMode="auto">
        <a:xfrm>
          <a:off x="628226"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255" name="Text Box 8">
          <a:extLst>
            <a:ext uri="{FF2B5EF4-FFF2-40B4-BE49-F238E27FC236}">
              <a16:creationId xmlns:a16="http://schemas.microsoft.com/office/drawing/2014/main" id="{00000000-0008-0000-2100-0000FF00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56" name="Text Box 1">
          <a:extLst>
            <a:ext uri="{FF2B5EF4-FFF2-40B4-BE49-F238E27FC236}">
              <a16:creationId xmlns:a16="http://schemas.microsoft.com/office/drawing/2014/main" id="{00000000-0008-0000-2100-000000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57" name="Text Box 2">
          <a:extLst>
            <a:ext uri="{FF2B5EF4-FFF2-40B4-BE49-F238E27FC236}">
              <a16:creationId xmlns:a16="http://schemas.microsoft.com/office/drawing/2014/main" id="{00000000-0008-0000-2100-000001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58" name="Text Box 3">
          <a:extLst>
            <a:ext uri="{FF2B5EF4-FFF2-40B4-BE49-F238E27FC236}">
              <a16:creationId xmlns:a16="http://schemas.microsoft.com/office/drawing/2014/main" id="{00000000-0008-0000-2100-000002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59" name="Text Box 4">
          <a:extLst>
            <a:ext uri="{FF2B5EF4-FFF2-40B4-BE49-F238E27FC236}">
              <a16:creationId xmlns:a16="http://schemas.microsoft.com/office/drawing/2014/main" id="{00000000-0008-0000-2100-000003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0" name="Text Box 5">
          <a:extLst>
            <a:ext uri="{FF2B5EF4-FFF2-40B4-BE49-F238E27FC236}">
              <a16:creationId xmlns:a16="http://schemas.microsoft.com/office/drawing/2014/main" id="{00000000-0008-0000-2100-000004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1" name="Text Box 6">
          <a:extLst>
            <a:ext uri="{FF2B5EF4-FFF2-40B4-BE49-F238E27FC236}">
              <a16:creationId xmlns:a16="http://schemas.microsoft.com/office/drawing/2014/main" id="{00000000-0008-0000-2100-000005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2" name="Text Box 8">
          <a:extLst>
            <a:ext uri="{FF2B5EF4-FFF2-40B4-BE49-F238E27FC236}">
              <a16:creationId xmlns:a16="http://schemas.microsoft.com/office/drawing/2014/main" id="{00000000-0008-0000-2100-000006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3" name="Text Box 9">
          <a:extLst>
            <a:ext uri="{FF2B5EF4-FFF2-40B4-BE49-F238E27FC236}">
              <a16:creationId xmlns:a16="http://schemas.microsoft.com/office/drawing/2014/main" id="{00000000-0008-0000-2100-000007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4" name="Text Box 10">
          <a:extLst>
            <a:ext uri="{FF2B5EF4-FFF2-40B4-BE49-F238E27FC236}">
              <a16:creationId xmlns:a16="http://schemas.microsoft.com/office/drawing/2014/main" id="{00000000-0008-0000-2100-000008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5" name="Text Box 1">
          <a:extLst>
            <a:ext uri="{FF2B5EF4-FFF2-40B4-BE49-F238E27FC236}">
              <a16:creationId xmlns:a16="http://schemas.microsoft.com/office/drawing/2014/main" id="{00000000-0008-0000-2100-000009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66" name="Text Box 2">
          <a:extLst>
            <a:ext uri="{FF2B5EF4-FFF2-40B4-BE49-F238E27FC236}">
              <a16:creationId xmlns:a16="http://schemas.microsoft.com/office/drawing/2014/main" id="{00000000-0008-0000-2100-00000A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7" name="Text Box 8">
          <a:extLst>
            <a:ext uri="{FF2B5EF4-FFF2-40B4-BE49-F238E27FC236}">
              <a16:creationId xmlns:a16="http://schemas.microsoft.com/office/drawing/2014/main" id="{00000000-0008-0000-2100-00000B01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68" name="Text Box 1">
          <a:extLst>
            <a:ext uri="{FF2B5EF4-FFF2-40B4-BE49-F238E27FC236}">
              <a16:creationId xmlns:a16="http://schemas.microsoft.com/office/drawing/2014/main" id="{00000000-0008-0000-2100-00000C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69" name="Text Box 2">
          <a:extLst>
            <a:ext uri="{FF2B5EF4-FFF2-40B4-BE49-F238E27FC236}">
              <a16:creationId xmlns:a16="http://schemas.microsoft.com/office/drawing/2014/main" id="{00000000-0008-0000-2100-00000D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0" name="Text Box 3">
          <a:extLst>
            <a:ext uri="{FF2B5EF4-FFF2-40B4-BE49-F238E27FC236}">
              <a16:creationId xmlns:a16="http://schemas.microsoft.com/office/drawing/2014/main" id="{00000000-0008-0000-2100-00000E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1" name="Text Box 4">
          <a:extLst>
            <a:ext uri="{FF2B5EF4-FFF2-40B4-BE49-F238E27FC236}">
              <a16:creationId xmlns:a16="http://schemas.microsoft.com/office/drawing/2014/main" id="{00000000-0008-0000-2100-00000F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2" name="Text Box 5">
          <a:extLst>
            <a:ext uri="{FF2B5EF4-FFF2-40B4-BE49-F238E27FC236}">
              <a16:creationId xmlns:a16="http://schemas.microsoft.com/office/drawing/2014/main" id="{00000000-0008-0000-2100-000010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3" name="Text Box 6">
          <a:extLst>
            <a:ext uri="{FF2B5EF4-FFF2-40B4-BE49-F238E27FC236}">
              <a16:creationId xmlns:a16="http://schemas.microsoft.com/office/drawing/2014/main" id="{00000000-0008-0000-2100-000011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4" name="Text Box 8">
          <a:extLst>
            <a:ext uri="{FF2B5EF4-FFF2-40B4-BE49-F238E27FC236}">
              <a16:creationId xmlns:a16="http://schemas.microsoft.com/office/drawing/2014/main" id="{00000000-0008-0000-2100-000012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5" name="Text Box 9">
          <a:extLst>
            <a:ext uri="{FF2B5EF4-FFF2-40B4-BE49-F238E27FC236}">
              <a16:creationId xmlns:a16="http://schemas.microsoft.com/office/drawing/2014/main" id="{00000000-0008-0000-2100-000013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76" name="Text Box 10">
          <a:extLst>
            <a:ext uri="{FF2B5EF4-FFF2-40B4-BE49-F238E27FC236}">
              <a16:creationId xmlns:a16="http://schemas.microsoft.com/office/drawing/2014/main" id="{00000000-0008-0000-2100-000014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7" name="Text Box 11">
          <a:extLst>
            <a:ext uri="{FF2B5EF4-FFF2-40B4-BE49-F238E27FC236}">
              <a16:creationId xmlns:a16="http://schemas.microsoft.com/office/drawing/2014/main" id="{00000000-0008-0000-2100-000015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8" name="Text Box 12">
          <a:extLst>
            <a:ext uri="{FF2B5EF4-FFF2-40B4-BE49-F238E27FC236}">
              <a16:creationId xmlns:a16="http://schemas.microsoft.com/office/drawing/2014/main" id="{00000000-0008-0000-2100-000016010000}"/>
            </a:ext>
          </a:extLst>
        </xdr:cNvPr>
        <xdr:cNvSpPr txBox="1">
          <a:spLocks noChangeArrowheads="1"/>
        </xdr:cNvSpPr>
      </xdr:nvSpPr>
      <xdr:spPr bwMode="auto">
        <a:xfrm>
          <a:off x="6248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79" name="Text Box 13">
          <a:extLst>
            <a:ext uri="{FF2B5EF4-FFF2-40B4-BE49-F238E27FC236}">
              <a16:creationId xmlns:a16="http://schemas.microsoft.com/office/drawing/2014/main" id="{00000000-0008-0000-2100-000017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80" name="Text Box 14">
          <a:extLst>
            <a:ext uri="{FF2B5EF4-FFF2-40B4-BE49-F238E27FC236}">
              <a16:creationId xmlns:a16="http://schemas.microsoft.com/office/drawing/2014/main" id="{00000000-0008-0000-2100-000018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81" name="Text Box 1">
          <a:extLst>
            <a:ext uri="{FF2B5EF4-FFF2-40B4-BE49-F238E27FC236}">
              <a16:creationId xmlns:a16="http://schemas.microsoft.com/office/drawing/2014/main" id="{00000000-0008-0000-2100-000019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66</xdr:row>
      <xdr:rowOff>0</xdr:rowOff>
    </xdr:from>
    <xdr:ext cx="114300" cy="285750"/>
    <xdr:sp macro="" textlink="">
      <xdr:nvSpPr>
        <xdr:cNvPr id="282" name="Text Box 2">
          <a:extLst>
            <a:ext uri="{FF2B5EF4-FFF2-40B4-BE49-F238E27FC236}">
              <a16:creationId xmlns:a16="http://schemas.microsoft.com/office/drawing/2014/main" id="{00000000-0008-0000-2100-00001A010000}"/>
            </a:ext>
          </a:extLst>
        </xdr:cNvPr>
        <xdr:cNvSpPr txBox="1">
          <a:spLocks noChangeArrowheads="1"/>
        </xdr:cNvSpPr>
      </xdr:nvSpPr>
      <xdr:spPr bwMode="auto">
        <a:xfrm>
          <a:off x="624840"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283" name="Text Box 8">
          <a:extLst>
            <a:ext uri="{FF2B5EF4-FFF2-40B4-BE49-F238E27FC236}">
              <a16:creationId xmlns:a16="http://schemas.microsoft.com/office/drawing/2014/main" id="{00000000-0008-0000-2100-00001B010000}"/>
            </a:ext>
          </a:extLst>
        </xdr:cNvPr>
        <xdr:cNvSpPr txBox="1">
          <a:spLocks noChangeArrowheads="1"/>
        </xdr:cNvSpPr>
      </xdr:nvSpPr>
      <xdr:spPr bwMode="auto">
        <a:xfrm>
          <a:off x="62484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84" name="Text Box 8">
          <a:extLst>
            <a:ext uri="{FF2B5EF4-FFF2-40B4-BE49-F238E27FC236}">
              <a16:creationId xmlns:a16="http://schemas.microsoft.com/office/drawing/2014/main" id="{00000000-0008-0000-2100-00001C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21167</xdr:colOff>
      <xdr:row>20</xdr:row>
      <xdr:rowOff>0</xdr:rowOff>
    </xdr:from>
    <xdr:ext cx="114300" cy="285750"/>
    <xdr:sp macro="" textlink="">
      <xdr:nvSpPr>
        <xdr:cNvPr id="285" name="Text Box 8">
          <a:extLst>
            <a:ext uri="{FF2B5EF4-FFF2-40B4-BE49-F238E27FC236}">
              <a16:creationId xmlns:a16="http://schemas.microsoft.com/office/drawing/2014/main" id="{00000000-0008-0000-2100-00001D010000}"/>
            </a:ext>
          </a:extLst>
        </xdr:cNvPr>
        <xdr:cNvSpPr txBox="1">
          <a:spLocks noChangeArrowheads="1"/>
        </xdr:cNvSpPr>
      </xdr:nvSpPr>
      <xdr:spPr bwMode="auto">
        <a:xfrm>
          <a:off x="646007"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44</xdr:row>
      <xdr:rowOff>0</xdr:rowOff>
    </xdr:from>
    <xdr:ext cx="114300" cy="285750"/>
    <xdr:sp macro="" textlink="">
      <xdr:nvSpPr>
        <xdr:cNvPr id="286" name="Text Box 8">
          <a:extLst>
            <a:ext uri="{FF2B5EF4-FFF2-40B4-BE49-F238E27FC236}">
              <a16:creationId xmlns:a16="http://schemas.microsoft.com/office/drawing/2014/main" id="{00000000-0008-0000-2100-00001E010000}"/>
            </a:ext>
          </a:extLst>
        </xdr:cNvPr>
        <xdr:cNvSpPr txBox="1">
          <a:spLocks noChangeArrowheads="1"/>
        </xdr:cNvSpPr>
      </xdr:nvSpPr>
      <xdr:spPr bwMode="auto">
        <a:xfrm>
          <a:off x="1260264"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664633</xdr:colOff>
      <xdr:row>54</xdr:row>
      <xdr:rowOff>169334</xdr:rowOff>
    </xdr:from>
    <xdr:ext cx="114300" cy="285750"/>
    <xdr:sp macro="" textlink="">
      <xdr:nvSpPr>
        <xdr:cNvPr id="287" name="Text Box 8">
          <a:extLst>
            <a:ext uri="{FF2B5EF4-FFF2-40B4-BE49-F238E27FC236}">
              <a16:creationId xmlns:a16="http://schemas.microsoft.com/office/drawing/2014/main" id="{00000000-0008-0000-2100-00001F010000}"/>
            </a:ext>
          </a:extLst>
        </xdr:cNvPr>
        <xdr:cNvSpPr txBox="1">
          <a:spLocks noChangeArrowheads="1"/>
        </xdr:cNvSpPr>
      </xdr:nvSpPr>
      <xdr:spPr bwMode="auto">
        <a:xfrm>
          <a:off x="2501053" y="1004485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88" name="Text Box 1">
          <a:extLst>
            <a:ext uri="{FF2B5EF4-FFF2-40B4-BE49-F238E27FC236}">
              <a16:creationId xmlns:a16="http://schemas.microsoft.com/office/drawing/2014/main" id="{00000000-0008-0000-2100-000020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89" name="Text Box 2">
          <a:extLst>
            <a:ext uri="{FF2B5EF4-FFF2-40B4-BE49-F238E27FC236}">
              <a16:creationId xmlns:a16="http://schemas.microsoft.com/office/drawing/2014/main" id="{00000000-0008-0000-2100-000021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0" name="Text Box 3">
          <a:extLst>
            <a:ext uri="{FF2B5EF4-FFF2-40B4-BE49-F238E27FC236}">
              <a16:creationId xmlns:a16="http://schemas.microsoft.com/office/drawing/2014/main" id="{00000000-0008-0000-2100-000022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1" name="Text Box 4">
          <a:extLst>
            <a:ext uri="{FF2B5EF4-FFF2-40B4-BE49-F238E27FC236}">
              <a16:creationId xmlns:a16="http://schemas.microsoft.com/office/drawing/2014/main" id="{00000000-0008-0000-2100-000023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2" name="Text Box 5">
          <a:extLst>
            <a:ext uri="{FF2B5EF4-FFF2-40B4-BE49-F238E27FC236}">
              <a16:creationId xmlns:a16="http://schemas.microsoft.com/office/drawing/2014/main" id="{00000000-0008-0000-2100-000024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3" name="Text Box 6">
          <a:extLst>
            <a:ext uri="{FF2B5EF4-FFF2-40B4-BE49-F238E27FC236}">
              <a16:creationId xmlns:a16="http://schemas.microsoft.com/office/drawing/2014/main" id="{00000000-0008-0000-2100-000025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4" name="Text Box 8">
          <a:extLst>
            <a:ext uri="{FF2B5EF4-FFF2-40B4-BE49-F238E27FC236}">
              <a16:creationId xmlns:a16="http://schemas.microsoft.com/office/drawing/2014/main" id="{00000000-0008-0000-2100-000026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5" name="Text Box 9">
          <a:extLst>
            <a:ext uri="{FF2B5EF4-FFF2-40B4-BE49-F238E27FC236}">
              <a16:creationId xmlns:a16="http://schemas.microsoft.com/office/drawing/2014/main" id="{00000000-0008-0000-2100-000027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296" name="Text Box 10">
          <a:extLst>
            <a:ext uri="{FF2B5EF4-FFF2-40B4-BE49-F238E27FC236}">
              <a16:creationId xmlns:a16="http://schemas.microsoft.com/office/drawing/2014/main" id="{00000000-0008-0000-2100-000028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95249</xdr:colOff>
      <xdr:row>55</xdr:row>
      <xdr:rowOff>0</xdr:rowOff>
    </xdr:from>
    <xdr:ext cx="114300" cy="285750"/>
    <xdr:sp macro="" textlink="">
      <xdr:nvSpPr>
        <xdr:cNvPr id="297" name="Text Box 1">
          <a:extLst>
            <a:ext uri="{FF2B5EF4-FFF2-40B4-BE49-F238E27FC236}">
              <a16:creationId xmlns:a16="http://schemas.microsoft.com/office/drawing/2014/main" id="{00000000-0008-0000-2100-000029010000}"/>
            </a:ext>
          </a:extLst>
        </xdr:cNvPr>
        <xdr:cNvSpPr txBox="1">
          <a:spLocks noChangeArrowheads="1"/>
        </xdr:cNvSpPr>
      </xdr:nvSpPr>
      <xdr:spPr bwMode="auto">
        <a:xfrm>
          <a:off x="720089"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698500</xdr:colOff>
      <xdr:row>56</xdr:row>
      <xdr:rowOff>0</xdr:rowOff>
    </xdr:from>
    <xdr:ext cx="114300" cy="285750"/>
    <xdr:sp macro="" textlink="">
      <xdr:nvSpPr>
        <xdr:cNvPr id="298" name="Text Box 2">
          <a:extLst>
            <a:ext uri="{FF2B5EF4-FFF2-40B4-BE49-F238E27FC236}">
              <a16:creationId xmlns:a16="http://schemas.microsoft.com/office/drawing/2014/main" id="{00000000-0008-0000-2100-00002A010000}"/>
            </a:ext>
          </a:extLst>
        </xdr:cNvPr>
        <xdr:cNvSpPr txBox="1">
          <a:spLocks noChangeArrowheads="1"/>
        </xdr:cNvSpPr>
      </xdr:nvSpPr>
      <xdr:spPr bwMode="auto">
        <a:xfrm>
          <a:off x="12471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9" name="Text Box 8">
          <a:extLst>
            <a:ext uri="{FF2B5EF4-FFF2-40B4-BE49-F238E27FC236}">
              <a16:creationId xmlns:a16="http://schemas.microsoft.com/office/drawing/2014/main" id="{00000000-0008-0000-2100-00002B010000}"/>
            </a:ext>
          </a:extLst>
        </xdr:cNvPr>
        <xdr:cNvSpPr txBox="1">
          <a:spLocks noChangeArrowheads="1"/>
        </xdr:cNvSpPr>
      </xdr:nvSpPr>
      <xdr:spPr bwMode="auto">
        <a:xfrm>
          <a:off x="6248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1799166</xdr:colOff>
      <xdr:row>66</xdr:row>
      <xdr:rowOff>0</xdr:rowOff>
    </xdr:from>
    <xdr:ext cx="114300" cy="285750"/>
    <xdr:sp macro="" textlink="">
      <xdr:nvSpPr>
        <xdr:cNvPr id="300" name="Text Box 13">
          <a:extLst>
            <a:ext uri="{FF2B5EF4-FFF2-40B4-BE49-F238E27FC236}">
              <a16:creationId xmlns:a16="http://schemas.microsoft.com/office/drawing/2014/main" id="{00000000-0008-0000-2100-00002C010000}"/>
            </a:ext>
          </a:extLst>
        </xdr:cNvPr>
        <xdr:cNvSpPr txBox="1">
          <a:spLocks noChangeArrowheads="1"/>
        </xdr:cNvSpPr>
      </xdr:nvSpPr>
      <xdr:spPr bwMode="auto">
        <a:xfrm>
          <a:off x="625686" y="12070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114300</xdr:colOff>
      <xdr:row>64</xdr:row>
      <xdr:rowOff>0</xdr:rowOff>
    </xdr:from>
    <xdr:ext cx="114300" cy="285750"/>
    <xdr:sp macro="" textlink="">
      <xdr:nvSpPr>
        <xdr:cNvPr id="301" name="Text Box 14">
          <a:extLst>
            <a:ext uri="{FF2B5EF4-FFF2-40B4-BE49-F238E27FC236}">
              <a16:creationId xmlns:a16="http://schemas.microsoft.com/office/drawing/2014/main" id="{00000000-0008-0000-2100-00002D010000}"/>
            </a:ext>
          </a:extLst>
        </xdr:cNvPr>
        <xdr:cNvSpPr txBox="1">
          <a:spLocks noChangeArrowheads="1"/>
        </xdr:cNvSpPr>
      </xdr:nvSpPr>
      <xdr:spPr bwMode="auto">
        <a:xfrm>
          <a:off x="739140" y="11704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2" name="Text Box 8">
          <a:extLst>
            <a:ext uri="{FF2B5EF4-FFF2-40B4-BE49-F238E27FC236}">
              <a16:creationId xmlns:a16="http://schemas.microsoft.com/office/drawing/2014/main" id="{00000000-0008-0000-2100-00002E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3" name="Text Box 8">
          <a:extLst>
            <a:ext uri="{FF2B5EF4-FFF2-40B4-BE49-F238E27FC236}">
              <a16:creationId xmlns:a16="http://schemas.microsoft.com/office/drawing/2014/main" id="{00000000-0008-0000-2100-00002F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4" name="Text Box 1">
          <a:extLst>
            <a:ext uri="{FF2B5EF4-FFF2-40B4-BE49-F238E27FC236}">
              <a16:creationId xmlns:a16="http://schemas.microsoft.com/office/drawing/2014/main" id="{00000000-0008-0000-2100-000030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5" name="Text Box 2">
          <a:extLst>
            <a:ext uri="{FF2B5EF4-FFF2-40B4-BE49-F238E27FC236}">
              <a16:creationId xmlns:a16="http://schemas.microsoft.com/office/drawing/2014/main" id="{00000000-0008-0000-2100-000031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6" name="Text Box 3">
          <a:extLst>
            <a:ext uri="{FF2B5EF4-FFF2-40B4-BE49-F238E27FC236}">
              <a16:creationId xmlns:a16="http://schemas.microsoft.com/office/drawing/2014/main" id="{00000000-0008-0000-2100-000032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7" name="Text Box 4">
          <a:extLst>
            <a:ext uri="{FF2B5EF4-FFF2-40B4-BE49-F238E27FC236}">
              <a16:creationId xmlns:a16="http://schemas.microsoft.com/office/drawing/2014/main" id="{00000000-0008-0000-2100-000033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8" name="Text Box 5">
          <a:extLst>
            <a:ext uri="{FF2B5EF4-FFF2-40B4-BE49-F238E27FC236}">
              <a16:creationId xmlns:a16="http://schemas.microsoft.com/office/drawing/2014/main" id="{00000000-0008-0000-2100-000034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09" name="Text Box 6">
          <a:extLst>
            <a:ext uri="{FF2B5EF4-FFF2-40B4-BE49-F238E27FC236}">
              <a16:creationId xmlns:a16="http://schemas.microsoft.com/office/drawing/2014/main" id="{00000000-0008-0000-2100-000035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0" name="Text Box 8">
          <a:extLst>
            <a:ext uri="{FF2B5EF4-FFF2-40B4-BE49-F238E27FC236}">
              <a16:creationId xmlns:a16="http://schemas.microsoft.com/office/drawing/2014/main" id="{00000000-0008-0000-2100-000036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1" name="Text Box 9">
          <a:extLst>
            <a:ext uri="{FF2B5EF4-FFF2-40B4-BE49-F238E27FC236}">
              <a16:creationId xmlns:a16="http://schemas.microsoft.com/office/drawing/2014/main" id="{00000000-0008-0000-2100-000037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2" name="Text Box 10">
          <a:extLst>
            <a:ext uri="{FF2B5EF4-FFF2-40B4-BE49-F238E27FC236}">
              <a16:creationId xmlns:a16="http://schemas.microsoft.com/office/drawing/2014/main" id="{00000000-0008-0000-2100-000038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3" name="Text Box 1">
          <a:extLst>
            <a:ext uri="{FF2B5EF4-FFF2-40B4-BE49-F238E27FC236}">
              <a16:creationId xmlns:a16="http://schemas.microsoft.com/office/drawing/2014/main" id="{00000000-0008-0000-2100-000039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4" name="Text Box 2">
          <a:extLst>
            <a:ext uri="{FF2B5EF4-FFF2-40B4-BE49-F238E27FC236}">
              <a16:creationId xmlns:a16="http://schemas.microsoft.com/office/drawing/2014/main" id="{00000000-0008-0000-2100-00003A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5" name="Text Box 8">
          <a:extLst>
            <a:ext uri="{FF2B5EF4-FFF2-40B4-BE49-F238E27FC236}">
              <a16:creationId xmlns:a16="http://schemas.microsoft.com/office/drawing/2014/main" id="{00000000-0008-0000-2100-00003B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6" name="Text Box 1">
          <a:extLst>
            <a:ext uri="{FF2B5EF4-FFF2-40B4-BE49-F238E27FC236}">
              <a16:creationId xmlns:a16="http://schemas.microsoft.com/office/drawing/2014/main" id="{00000000-0008-0000-2100-00003C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7" name="Text Box 2">
          <a:extLst>
            <a:ext uri="{FF2B5EF4-FFF2-40B4-BE49-F238E27FC236}">
              <a16:creationId xmlns:a16="http://schemas.microsoft.com/office/drawing/2014/main" id="{00000000-0008-0000-2100-00003D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8" name="Text Box 3">
          <a:extLst>
            <a:ext uri="{FF2B5EF4-FFF2-40B4-BE49-F238E27FC236}">
              <a16:creationId xmlns:a16="http://schemas.microsoft.com/office/drawing/2014/main" id="{00000000-0008-0000-2100-00003E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19" name="Text Box 4">
          <a:extLst>
            <a:ext uri="{FF2B5EF4-FFF2-40B4-BE49-F238E27FC236}">
              <a16:creationId xmlns:a16="http://schemas.microsoft.com/office/drawing/2014/main" id="{00000000-0008-0000-2100-00003F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0" name="Text Box 5">
          <a:extLst>
            <a:ext uri="{FF2B5EF4-FFF2-40B4-BE49-F238E27FC236}">
              <a16:creationId xmlns:a16="http://schemas.microsoft.com/office/drawing/2014/main" id="{00000000-0008-0000-2100-000040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1" name="Text Box 6">
          <a:extLst>
            <a:ext uri="{FF2B5EF4-FFF2-40B4-BE49-F238E27FC236}">
              <a16:creationId xmlns:a16="http://schemas.microsoft.com/office/drawing/2014/main" id="{00000000-0008-0000-2100-000041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2" name="Text Box 8">
          <a:extLst>
            <a:ext uri="{FF2B5EF4-FFF2-40B4-BE49-F238E27FC236}">
              <a16:creationId xmlns:a16="http://schemas.microsoft.com/office/drawing/2014/main" id="{00000000-0008-0000-2100-000042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3" name="Text Box 9">
          <a:extLst>
            <a:ext uri="{FF2B5EF4-FFF2-40B4-BE49-F238E27FC236}">
              <a16:creationId xmlns:a16="http://schemas.microsoft.com/office/drawing/2014/main" id="{00000000-0008-0000-2100-000043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4" name="Text Box 10">
          <a:extLst>
            <a:ext uri="{FF2B5EF4-FFF2-40B4-BE49-F238E27FC236}">
              <a16:creationId xmlns:a16="http://schemas.microsoft.com/office/drawing/2014/main" id="{00000000-0008-0000-2100-000044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5" name="Text Box 1">
          <a:extLst>
            <a:ext uri="{FF2B5EF4-FFF2-40B4-BE49-F238E27FC236}">
              <a16:creationId xmlns:a16="http://schemas.microsoft.com/office/drawing/2014/main" id="{00000000-0008-0000-2100-000045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6" name="Text Box 2">
          <a:extLst>
            <a:ext uri="{FF2B5EF4-FFF2-40B4-BE49-F238E27FC236}">
              <a16:creationId xmlns:a16="http://schemas.microsoft.com/office/drawing/2014/main" id="{00000000-0008-0000-2100-000046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7" name="Text Box 8">
          <a:extLst>
            <a:ext uri="{FF2B5EF4-FFF2-40B4-BE49-F238E27FC236}">
              <a16:creationId xmlns:a16="http://schemas.microsoft.com/office/drawing/2014/main" id="{00000000-0008-0000-2100-000047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8" name="Text Box 8">
          <a:extLst>
            <a:ext uri="{FF2B5EF4-FFF2-40B4-BE49-F238E27FC236}">
              <a16:creationId xmlns:a16="http://schemas.microsoft.com/office/drawing/2014/main" id="{00000000-0008-0000-2100-000048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29" name="Text Box 1">
          <a:extLst>
            <a:ext uri="{FF2B5EF4-FFF2-40B4-BE49-F238E27FC236}">
              <a16:creationId xmlns:a16="http://schemas.microsoft.com/office/drawing/2014/main" id="{00000000-0008-0000-2100-000049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0" name="Text Box 2">
          <a:extLst>
            <a:ext uri="{FF2B5EF4-FFF2-40B4-BE49-F238E27FC236}">
              <a16:creationId xmlns:a16="http://schemas.microsoft.com/office/drawing/2014/main" id="{00000000-0008-0000-2100-00004A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1" name="Text Box 3">
          <a:extLst>
            <a:ext uri="{FF2B5EF4-FFF2-40B4-BE49-F238E27FC236}">
              <a16:creationId xmlns:a16="http://schemas.microsoft.com/office/drawing/2014/main" id="{00000000-0008-0000-2100-00004B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2" name="Text Box 4">
          <a:extLst>
            <a:ext uri="{FF2B5EF4-FFF2-40B4-BE49-F238E27FC236}">
              <a16:creationId xmlns:a16="http://schemas.microsoft.com/office/drawing/2014/main" id="{00000000-0008-0000-2100-00004C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3" name="Text Box 5">
          <a:extLst>
            <a:ext uri="{FF2B5EF4-FFF2-40B4-BE49-F238E27FC236}">
              <a16:creationId xmlns:a16="http://schemas.microsoft.com/office/drawing/2014/main" id="{00000000-0008-0000-2100-00004D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4" name="Text Box 6">
          <a:extLst>
            <a:ext uri="{FF2B5EF4-FFF2-40B4-BE49-F238E27FC236}">
              <a16:creationId xmlns:a16="http://schemas.microsoft.com/office/drawing/2014/main" id="{00000000-0008-0000-2100-00004E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5" name="Text Box 8">
          <a:extLst>
            <a:ext uri="{FF2B5EF4-FFF2-40B4-BE49-F238E27FC236}">
              <a16:creationId xmlns:a16="http://schemas.microsoft.com/office/drawing/2014/main" id="{00000000-0008-0000-2100-00004F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6" name="Text Box 9">
          <a:extLst>
            <a:ext uri="{FF2B5EF4-FFF2-40B4-BE49-F238E27FC236}">
              <a16:creationId xmlns:a16="http://schemas.microsoft.com/office/drawing/2014/main" id="{00000000-0008-0000-2100-000050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7" name="Text Box 10">
          <a:extLst>
            <a:ext uri="{FF2B5EF4-FFF2-40B4-BE49-F238E27FC236}">
              <a16:creationId xmlns:a16="http://schemas.microsoft.com/office/drawing/2014/main" id="{00000000-0008-0000-2100-000051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8" name="Text Box 1">
          <a:extLst>
            <a:ext uri="{FF2B5EF4-FFF2-40B4-BE49-F238E27FC236}">
              <a16:creationId xmlns:a16="http://schemas.microsoft.com/office/drawing/2014/main" id="{00000000-0008-0000-2100-000052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39" name="Text Box 2">
          <a:extLst>
            <a:ext uri="{FF2B5EF4-FFF2-40B4-BE49-F238E27FC236}">
              <a16:creationId xmlns:a16="http://schemas.microsoft.com/office/drawing/2014/main" id="{00000000-0008-0000-2100-000053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0" name="Text Box 8">
          <a:extLst>
            <a:ext uri="{FF2B5EF4-FFF2-40B4-BE49-F238E27FC236}">
              <a16:creationId xmlns:a16="http://schemas.microsoft.com/office/drawing/2014/main" id="{00000000-0008-0000-2100-000054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1" name="Text Box 1">
          <a:extLst>
            <a:ext uri="{FF2B5EF4-FFF2-40B4-BE49-F238E27FC236}">
              <a16:creationId xmlns:a16="http://schemas.microsoft.com/office/drawing/2014/main" id="{00000000-0008-0000-2100-000055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2" name="Text Box 2">
          <a:extLst>
            <a:ext uri="{FF2B5EF4-FFF2-40B4-BE49-F238E27FC236}">
              <a16:creationId xmlns:a16="http://schemas.microsoft.com/office/drawing/2014/main" id="{00000000-0008-0000-2100-000056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3" name="Text Box 3">
          <a:extLst>
            <a:ext uri="{FF2B5EF4-FFF2-40B4-BE49-F238E27FC236}">
              <a16:creationId xmlns:a16="http://schemas.microsoft.com/office/drawing/2014/main" id="{00000000-0008-0000-2100-000057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4" name="Text Box 4">
          <a:extLst>
            <a:ext uri="{FF2B5EF4-FFF2-40B4-BE49-F238E27FC236}">
              <a16:creationId xmlns:a16="http://schemas.microsoft.com/office/drawing/2014/main" id="{00000000-0008-0000-2100-000058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5" name="Text Box 5">
          <a:extLst>
            <a:ext uri="{FF2B5EF4-FFF2-40B4-BE49-F238E27FC236}">
              <a16:creationId xmlns:a16="http://schemas.microsoft.com/office/drawing/2014/main" id="{00000000-0008-0000-2100-000059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6" name="Text Box 6">
          <a:extLst>
            <a:ext uri="{FF2B5EF4-FFF2-40B4-BE49-F238E27FC236}">
              <a16:creationId xmlns:a16="http://schemas.microsoft.com/office/drawing/2014/main" id="{00000000-0008-0000-2100-00005A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7" name="Text Box 8">
          <a:extLst>
            <a:ext uri="{FF2B5EF4-FFF2-40B4-BE49-F238E27FC236}">
              <a16:creationId xmlns:a16="http://schemas.microsoft.com/office/drawing/2014/main" id="{00000000-0008-0000-2100-00005B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8" name="Text Box 9">
          <a:extLst>
            <a:ext uri="{FF2B5EF4-FFF2-40B4-BE49-F238E27FC236}">
              <a16:creationId xmlns:a16="http://schemas.microsoft.com/office/drawing/2014/main" id="{00000000-0008-0000-2100-00005C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49" name="Text Box 10">
          <a:extLst>
            <a:ext uri="{FF2B5EF4-FFF2-40B4-BE49-F238E27FC236}">
              <a16:creationId xmlns:a16="http://schemas.microsoft.com/office/drawing/2014/main" id="{00000000-0008-0000-2100-00005D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55</xdr:row>
      <xdr:rowOff>0</xdr:rowOff>
    </xdr:from>
    <xdr:ext cx="114300" cy="285750"/>
    <xdr:sp macro="" textlink="">
      <xdr:nvSpPr>
        <xdr:cNvPr id="350" name="Text Box 1">
          <a:extLst>
            <a:ext uri="{FF2B5EF4-FFF2-40B4-BE49-F238E27FC236}">
              <a16:creationId xmlns:a16="http://schemas.microsoft.com/office/drawing/2014/main" id="{00000000-0008-0000-2100-00005E010000}"/>
            </a:ext>
          </a:extLst>
        </xdr:cNvPr>
        <xdr:cNvSpPr txBox="1">
          <a:spLocks noChangeArrowheads="1"/>
        </xdr:cNvSpPr>
      </xdr:nvSpPr>
      <xdr:spPr bwMode="auto">
        <a:xfrm>
          <a:off x="6248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38100</xdr:colOff>
      <xdr:row>55</xdr:row>
      <xdr:rowOff>0</xdr:rowOff>
    </xdr:from>
    <xdr:ext cx="114300" cy="285750"/>
    <xdr:sp macro="" textlink="">
      <xdr:nvSpPr>
        <xdr:cNvPr id="351" name="Text Box 2">
          <a:extLst>
            <a:ext uri="{FF2B5EF4-FFF2-40B4-BE49-F238E27FC236}">
              <a16:creationId xmlns:a16="http://schemas.microsoft.com/office/drawing/2014/main" id="{00000000-0008-0000-2100-00005F010000}"/>
            </a:ext>
          </a:extLst>
        </xdr:cNvPr>
        <xdr:cNvSpPr txBox="1">
          <a:spLocks noChangeArrowheads="1"/>
        </xdr:cNvSpPr>
      </xdr:nvSpPr>
      <xdr:spPr bwMode="auto">
        <a:xfrm>
          <a:off x="66294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56</xdr:row>
      <xdr:rowOff>0</xdr:rowOff>
    </xdr:from>
    <xdr:ext cx="114300" cy="285750"/>
    <xdr:sp macro="" textlink="">
      <xdr:nvSpPr>
        <xdr:cNvPr id="352" name="Text Box 8">
          <a:extLst>
            <a:ext uri="{FF2B5EF4-FFF2-40B4-BE49-F238E27FC236}">
              <a16:creationId xmlns:a16="http://schemas.microsoft.com/office/drawing/2014/main" id="{00000000-0008-0000-2100-000060010000}"/>
            </a:ext>
          </a:extLst>
        </xdr:cNvPr>
        <xdr:cNvSpPr txBox="1">
          <a:spLocks noChangeArrowheads="1"/>
        </xdr:cNvSpPr>
      </xdr:nvSpPr>
      <xdr:spPr bwMode="auto">
        <a:xfrm>
          <a:off x="374904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53" name="Text Box 8">
          <a:extLst>
            <a:ext uri="{FF2B5EF4-FFF2-40B4-BE49-F238E27FC236}">
              <a16:creationId xmlns:a16="http://schemas.microsoft.com/office/drawing/2014/main" id="{00000000-0008-0000-2100-000061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54" name="Text Box 11">
          <a:extLst>
            <a:ext uri="{FF2B5EF4-FFF2-40B4-BE49-F238E27FC236}">
              <a16:creationId xmlns:a16="http://schemas.microsoft.com/office/drawing/2014/main" id="{00000000-0008-0000-2100-000062010000}"/>
            </a:ext>
          </a:extLst>
        </xdr:cNvPr>
        <xdr:cNvSpPr txBox="1">
          <a:spLocks noChangeArrowheads="1"/>
        </xdr:cNvSpPr>
      </xdr:nvSpPr>
      <xdr:spPr bwMode="auto">
        <a:xfrm>
          <a:off x="12496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55" name="Text Box 12">
          <a:extLst>
            <a:ext uri="{FF2B5EF4-FFF2-40B4-BE49-F238E27FC236}">
              <a16:creationId xmlns:a16="http://schemas.microsoft.com/office/drawing/2014/main" id="{00000000-0008-0000-2100-000063010000}"/>
            </a:ext>
          </a:extLst>
        </xdr:cNvPr>
        <xdr:cNvSpPr txBox="1">
          <a:spLocks noChangeArrowheads="1"/>
        </xdr:cNvSpPr>
      </xdr:nvSpPr>
      <xdr:spPr bwMode="auto">
        <a:xfrm>
          <a:off x="12496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56" name="Text Box 11">
          <a:extLst>
            <a:ext uri="{FF2B5EF4-FFF2-40B4-BE49-F238E27FC236}">
              <a16:creationId xmlns:a16="http://schemas.microsoft.com/office/drawing/2014/main" id="{00000000-0008-0000-2100-000064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57" name="Text Box 12">
          <a:extLst>
            <a:ext uri="{FF2B5EF4-FFF2-40B4-BE49-F238E27FC236}">
              <a16:creationId xmlns:a16="http://schemas.microsoft.com/office/drawing/2014/main" id="{00000000-0008-0000-2100-000065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58" name="Text Box 11">
          <a:extLst>
            <a:ext uri="{FF2B5EF4-FFF2-40B4-BE49-F238E27FC236}">
              <a16:creationId xmlns:a16="http://schemas.microsoft.com/office/drawing/2014/main" id="{00000000-0008-0000-2100-000066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59" name="Text Box 12">
          <a:extLst>
            <a:ext uri="{FF2B5EF4-FFF2-40B4-BE49-F238E27FC236}">
              <a16:creationId xmlns:a16="http://schemas.microsoft.com/office/drawing/2014/main" id="{00000000-0008-0000-2100-000067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0" name="Text Box 13">
          <a:extLst>
            <a:ext uri="{FF2B5EF4-FFF2-40B4-BE49-F238E27FC236}">
              <a16:creationId xmlns:a16="http://schemas.microsoft.com/office/drawing/2014/main" id="{00000000-0008-0000-2100-00006801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1" name="Text Box 14">
          <a:extLst>
            <a:ext uri="{FF2B5EF4-FFF2-40B4-BE49-F238E27FC236}">
              <a16:creationId xmlns:a16="http://schemas.microsoft.com/office/drawing/2014/main" id="{00000000-0008-0000-2100-00006901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62" name="Text Box 11">
          <a:extLst>
            <a:ext uri="{FF2B5EF4-FFF2-40B4-BE49-F238E27FC236}">
              <a16:creationId xmlns:a16="http://schemas.microsoft.com/office/drawing/2014/main" id="{00000000-0008-0000-2100-00006A010000}"/>
            </a:ext>
          </a:extLst>
        </xdr:cNvPr>
        <xdr:cNvSpPr txBox="1">
          <a:spLocks noChangeArrowheads="1"/>
        </xdr:cNvSpPr>
      </xdr:nvSpPr>
      <xdr:spPr bwMode="auto">
        <a:xfrm>
          <a:off x="12496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67</xdr:row>
      <xdr:rowOff>0</xdr:rowOff>
    </xdr:from>
    <xdr:ext cx="114300" cy="285750"/>
    <xdr:sp macro="" textlink="">
      <xdr:nvSpPr>
        <xdr:cNvPr id="363" name="Text Box 12">
          <a:extLst>
            <a:ext uri="{FF2B5EF4-FFF2-40B4-BE49-F238E27FC236}">
              <a16:creationId xmlns:a16="http://schemas.microsoft.com/office/drawing/2014/main" id="{00000000-0008-0000-2100-00006B010000}"/>
            </a:ext>
          </a:extLst>
        </xdr:cNvPr>
        <xdr:cNvSpPr txBox="1">
          <a:spLocks noChangeArrowheads="1"/>
        </xdr:cNvSpPr>
      </xdr:nvSpPr>
      <xdr:spPr bwMode="auto">
        <a:xfrm>
          <a:off x="12496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64" name="Text Box 11">
          <a:extLst>
            <a:ext uri="{FF2B5EF4-FFF2-40B4-BE49-F238E27FC236}">
              <a16:creationId xmlns:a16="http://schemas.microsoft.com/office/drawing/2014/main" id="{00000000-0008-0000-2100-00006C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65" name="Text Box 12">
          <a:extLst>
            <a:ext uri="{FF2B5EF4-FFF2-40B4-BE49-F238E27FC236}">
              <a16:creationId xmlns:a16="http://schemas.microsoft.com/office/drawing/2014/main" id="{00000000-0008-0000-2100-00006D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66" name="Text Box 11">
          <a:extLst>
            <a:ext uri="{FF2B5EF4-FFF2-40B4-BE49-F238E27FC236}">
              <a16:creationId xmlns:a16="http://schemas.microsoft.com/office/drawing/2014/main" id="{00000000-0008-0000-2100-00006E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68</xdr:row>
      <xdr:rowOff>0</xdr:rowOff>
    </xdr:from>
    <xdr:ext cx="114300" cy="285750"/>
    <xdr:sp macro="" textlink="">
      <xdr:nvSpPr>
        <xdr:cNvPr id="367" name="Text Box 12">
          <a:extLst>
            <a:ext uri="{FF2B5EF4-FFF2-40B4-BE49-F238E27FC236}">
              <a16:creationId xmlns:a16="http://schemas.microsoft.com/office/drawing/2014/main" id="{00000000-0008-0000-2100-00006F010000}"/>
            </a:ext>
          </a:extLst>
        </xdr:cNvPr>
        <xdr:cNvSpPr txBox="1">
          <a:spLocks noChangeArrowheads="1"/>
        </xdr:cNvSpPr>
      </xdr:nvSpPr>
      <xdr:spPr bwMode="auto">
        <a:xfrm>
          <a:off x="12496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419100</xdr:colOff>
      <xdr:row>69</xdr:row>
      <xdr:rowOff>9525</xdr:rowOff>
    </xdr:from>
    <xdr:ext cx="114300" cy="285750"/>
    <xdr:sp macro="" textlink="">
      <xdr:nvSpPr>
        <xdr:cNvPr id="368" name="Text Box 8">
          <a:extLst>
            <a:ext uri="{FF2B5EF4-FFF2-40B4-BE49-F238E27FC236}">
              <a16:creationId xmlns:a16="http://schemas.microsoft.com/office/drawing/2014/main" id="{00000000-0008-0000-2100-000070010000}"/>
            </a:ext>
          </a:extLst>
        </xdr:cNvPr>
        <xdr:cNvSpPr txBox="1">
          <a:spLocks noChangeArrowheads="1"/>
        </xdr:cNvSpPr>
      </xdr:nvSpPr>
      <xdr:spPr bwMode="auto">
        <a:xfrm>
          <a:off x="1668780" y="1262824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9" name="Text Box 13">
          <a:extLst>
            <a:ext uri="{FF2B5EF4-FFF2-40B4-BE49-F238E27FC236}">
              <a16:creationId xmlns:a16="http://schemas.microsoft.com/office/drawing/2014/main" id="{00000000-0008-0000-2100-00007101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370" name="Text Box 11">
          <a:extLst>
            <a:ext uri="{FF2B5EF4-FFF2-40B4-BE49-F238E27FC236}">
              <a16:creationId xmlns:a16="http://schemas.microsoft.com/office/drawing/2014/main" id="{00000000-0008-0000-2100-00007201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371" name="Text Box 12">
          <a:extLst>
            <a:ext uri="{FF2B5EF4-FFF2-40B4-BE49-F238E27FC236}">
              <a16:creationId xmlns:a16="http://schemas.microsoft.com/office/drawing/2014/main" id="{00000000-0008-0000-2100-00007301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72" name="Text Box 11">
          <a:extLst>
            <a:ext uri="{FF2B5EF4-FFF2-40B4-BE49-F238E27FC236}">
              <a16:creationId xmlns:a16="http://schemas.microsoft.com/office/drawing/2014/main" id="{00000000-0008-0000-2100-000074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73" name="Text Box 12">
          <a:extLst>
            <a:ext uri="{FF2B5EF4-FFF2-40B4-BE49-F238E27FC236}">
              <a16:creationId xmlns:a16="http://schemas.microsoft.com/office/drawing/2014/main" id="{00000000-0008-0000-2100-000075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74" name="Text Box 11">
          <a:extLst>
            <a:ext uri="{FF2B5EF4-FFF2-40B4-BE49-F238E27FC236}">
              <a16:creationId xmlns:a16="http://schemas.microsoft.com/office/drawing/2014/main" id="{00000000-0008-0000-2100-000076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75" name="Text Box 12">
          <a:extLst>
            <a:ext uri="{FF2B5EF4-FFF2-40B4-BE49-F238E27FC236}">
              <a16:creationId xmlns:a16="http://schemas.microsoft.com/office/drawing/2014/main" id="{00000000-0008-0000-2100-000077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6" name="Text Box 13">
          <a:extLst>
            <a:ext uri="{FF2B5EF4-FFF2-40B4-BE49-F238E27FC236}">
              <a16:creationId xmlns:a16="http://schemas.microsoft.com/office/drawing/2014/main" id="{00000000-0008-0000-2100-000078010000}"/>
            </a:ext>
          </a:extLst>
        </xdr:cNvPr>
        <xdr:cNvSpPr txBox="1">
          <a:spLocks noChangeArrowheads="1"/>
        </xdr:cNvSpPr>
      </xdr:nvSpPr>
      <xdr:spPr bwMode="auto">
        <a:xfrm>
          <a:off x="187452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7" name="Text Box 14">
          <a:extLst>
            <a:ext uri="{FF2B5EF4-FFF2-40B4-BE49-F238E27FC236}">
              <a16:creationId xmlns:a16="http://schemas.microsoft.com/office/drawing/2014/main" id="{00000000-0008-0000-2100-000079010000}"/>
            </a:ext>
          </a:extLst>
        </xdr:cNvPr>
        <xdr:cNvSpPr txBox="1">
          <a:spLocks noChangeArrowheads="1"/>
        </xdr:cNvSpPr>
      </xdr:nvSpPr>
      <xdr:spPr bwMode="auto">
        <a:xfrm>
          <a:off x="187452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378" name="Text Box 11">
          <a:extLst>
            <a:ext uri="{FF2B5EF4-FFF2-40B4-BE49-F238E27FC236}">
              <a16:creationId xmlns:a16="http://schemas.microsoft.com/office/drawing/2014/main" id="{00000000-0008-0000-2100-00007A01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379" name="Text Box 12">
          <a:extLst>
            <a:ext uri="{FF2B5EF4-FFF2-40B4-BE49-F238E27FC236}">
              <a16:creationId xmlns:a16="http://schemas.microsoft.com/office/drawing/2014/main" id="{00000000-0008-0000-2100-00007B01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80" name="Text Box 11">
          <a:extLst>
            <a:ext uri="{FF2B5EF4-FFF2-40B4-BE49-F238E27FC236}">
              <a16:creationId xmlns:a16="http://schemas.microsoft.com/office/drawing/2014/main" id="{00000000-0008-0000-2100-00007C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81" name="Text Box 12">
          <a:extLst>
            <a:ext uri="{FF2B5EF4-FFF2-40B4-BE49-F238E27FC236}">
              <a16:creationId xmlns:a16="http://schemas.microsoft.com/office/drawing/2014/main" id="{00000000-0008-0000-2100-00007D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82" name="Text Box 11">
          <a:extLst>
            <a:ext uri="{FF2B5EF4-FFF2-40B4-BE49-F238E27FC236}">
              <a16:creationId xmlns:a16="http://schemas.microsoft.com/office/drawing/2014/main" id="{00000000-0008-0000-2100-00007E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383" name="Text Box 12">
          <a:extLst>
            <a:ext uri="{FF2B5EF4-FFF2-40B4-BE49-F238E27FC236}">
              <a16:creationId xmlns:a16="http://schemas.microsoft.com/office/drawing/2014/main" id="{00000000-0008-0000-2100-00007F01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67</xdr:row>
      <xdr:rowOff>0</xdr:rowOff>
    </xdr:from>
    <xdr:ext cx="114300" cy="285750"/>
    <xdr:sp macro="" textlink="">
      <xdr:nvSpPr>
        <xdr:cNvPr id="384" name="Text Box 11">
          <a:extLst>
            <a:ext uri="{FF2B5EF4-FFF2-40B4-BE49-F238E27FC236}">
              <a16:creationId xmlns:a16="http://schemas.microsoft.com/office/drawing/2014/main" id="{00000000-0008-0000-2100-000080010000}"/>
            </a:ext>
          </a:extLst>
        </xdr:cNvPr>
        <xdr:cNvSpPr txBox="1">
          <a:spLocks noChangeArrowheads="1"/>
        </xdr:cNvSpPr>
      </xdr:nvSpPr>
      <xdr:spPr bwMode="auto">
        <a:xfrm>
          <a:off x="249936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67</xdr:row>
      <xdr:rowOff>0</xdr:rowOff>
    </xdr:from>
    <xdr:ext cx="114300" cy="285750"/>
    <xdr:sp macro="" textlink="">
      <xdr:nvSpPr>
        <xdr:cNvPr id="385" name="Text Box 12">
          <a:extLst>
            <a:ext uri="{FF2B5EF4-FFF2-40B4-BE49-F238E27FC236}">
              <a16:creationId xmlns:a16="http://schemas.microsoft.com/office/drawing/2014/main" id="{00000000-0008-0000-2100-000081010000}"/>
            </a:ext>
          </a:extLst>
        </xdr:cNvPr>
        <xdr:cNvSpPr txBox="1">
          <a:spLocks noChangeArrowheads="1"/>
        </xdr:cNvSpPr>
      </xdr:nvSpPr>
      <xdr:spPr bwMode="auto">
        <a:xfrm>
          <a:off x="249936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86" name="Text Box 11">
          <a:extLst>
            <a:ext uri="{FF2B5EF4-FFF2-40B4-BE49-F238E27FC236}">
              <a16:creationId xmlns:a16="http://schemas.microsoft.com/office/drawing/2014/main" id="{00000000-0008-0000-2100-000082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87" name="Text Box 12">
          <a:extLst>
            <a:ext uri="{FF2B5EF4-FFF2-40B4-BE49-F238E27FC236}">
              <a16:creationId xmlns:a16="http://schemas.microsoft.com/office/drawing/2014/main" id="{00000000-0008-0000-2100-000083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88" name="Text Box 11">
          <a:extLst>
            <a:ext uri="{FF2B5EF4-FFF2-40B4-BE49-F238E27FC236}">
              <a16:creationId xmlns:a16="http://schemas.microsoft.com/office/drawing/2014/main" id="{00000000-0008-0000-2100-000084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89" name="Text Box 12">
          <a:extLst>
            <a:ext uri="{FF2B5EF4-FFF2-40B4-BE49-F238E27FC236}">
              <a16:creationId xmlns:a16="http://schemas.microsoft.com/office/drawing/2014/main" id="{00000000-0008-0000-2100-000085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90" name="Text Box 13">
          <a:extLst>
            <a:ext uri="{FF2B5EF4-FFF2-40B4-BE49-F238E27FC236}">
              <a16:creationId xmlns:a16="http://schemas.microsoft.com/office/drawing/2014/main" id="{00000000-0008-0000-2100-000086010000}"/>
            </a:ext>
          </a:extLst>
        </xdr:cNvPr>
        <xdr:cNvSpPr txBox="1">
          <a:spLocks noChangeArrowheads="1"/>
        </xdr:cNvSpPr>
      </xdr:nvSpPr>
      <xdr:spPr bwMode="auto">
        <a:xfrm>
          <a:off x="249936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91" name="Text Box 14">
          <a:extLst>
            <a:ext uri="{FF2B5EF4-FFF2-40B4-BE49-F238E27FC236}">
              <a16:creationId xmlns:a16="http://schemas.microsoft.com/office/drawing/2014/main" id="{00000000-0008-0000-2100-000087010000}"/>
            </a:ext>
          </a:extLst>
        </xdr:cNvPr>
        <xdr:cNvSpPr txBox="1">
          <a:spLocks noChangeArrowheads="1"/>
        </xdr:cNvSpPr>
      </xdr:nvSpPr>
      <xdr:spPr bwMode="auto">
        <a:xfrm>
          <a:off x="249936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67</xdr:row>
      <xdr:rowOff>0</xdr:rowOff>
    </xdr:from>
    <xdr:ext cx="114300" cy="285750"/>
    <xdr:sp macro="" textlink="">
      <xdr:nvSpPr>
        <xdr:cNvPr id="392" name="Text Box 11">
          <a:extLst>
            <a:ext uri="{FF2B5EF4-FFF2-40B4-BE49-F238E27FC236}">
              <a16:creationId xmlns:a16="http://schemas.microsoft.com/office/drawing/2014/main" id="{00000000-0008-0000-2100-000088010000}"/>
            </a:ext>
          </a:extLst>
        </xdr:cNvPr>
        <xdr:cNvSpPr txBox="1">
          <a:spLocks noChangeArrowheads="1"/>
        </xdr:cNvSpPr>
      </xdr:nvSpPr>
      <xdr:spPr bwMode="auto">
        <a:xfrm>
          <a:off x="249936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264583</xdr:colOff>
      <xdr:row>66</xdr:row>
      <xdr:rowOff>158750</xdr:rowOff>
    </xdr:from>
    <xdr:ext cx="114300" cy="285750"/>
    <xdr:sp macro="" textlink="">
      <xdr:nvSpPr>
        <xdr:cNvPr id="393" name="Text Box 12">
          <a:extLst>
            <a:ext uri="{FF2B5EF4-FFF2-40B4-BE49-F238E27FC236}">
              <a16:creationId xmlns:a16="http://schemas.microsoft.com/office/drawing/2014/main" id="{00000000-0008-0000-2100-000089010000}"/>
            </a:ext>
          </a:extLst>
        </xdr:cNvPr>
        <xdr:cNvSpPr txBox="1">
          <a:spLocks noChangeArrowheads="1"/>
        </xdr:cNvSpPr>
      </xdr:nvSpPr>
      <xdr:spPr bwMode="auto">
        <a:xfrm>
          <a:off x="3388783" y="1222883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94" name="Text Box 11">
          <a:extLst>
            <a:ext uri="{FF2B5EF4-FFF2-40B4-BE49-F238E27FC236}">
              <a16:creationId xmlns:a16="http://schemas.microsoft.com/office/drawing/2014/main" id="{00000000-0008-0000-2100-00008A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95" name="Text Box 12">
          <a:extLst>
            <a:ext uri="{FF2B5EF4-FFF2-40B4-BE49-F238E27FC236}">
              <a16:creationId xmlns:a16="http://schemas.microsoft.com/office/drawing/2014/main" id="{00000000-0008-0000-2100-00008B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96" name="Text Box 11">
          <a:extLst>
            <a:ext uri="{FF2B5EF4-FFF2-40B4-BE49-F238E27FC236}">
              <a16:creationId xmlns:a16="http://schemas.microsoft.com/office/drawing/2014/main" id="{00000000-0008-0000-2100-00008C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0</xdr:rowOff>
    </xdr:from>
    <xdr:ext cx="114300" cy="285750"/>
    <xdr:sp macro="" textlink="">
      <xdr:nvSpPr>
        <xdr:cNvPr id="397" name="Text Box 12">
          <a:extLst>
            <a:ext uri="{FF2B5EF4-FFF2-40B4-BE49-F238E27FC236}">
              <a16:creationId xmlns:a16="http://schemas.microsoft.com/office/drawing/2014/main" id="{00000000-0008-0000-2100-00008D010000}"/>
            </a:ext>
          </a:extLst>
        </xdr:cNvPr>
        <xdr:cNvSpPr txBox="1">
          <a:spLocks noChangeArrowheads="1"/>
        </xdr:cNvSpPr>
      </xdr:nvSpPr>
      <xdr:spPr bwMode="auto">
        <a:xfrm>
          <a:off x="249936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98" name="Text Box 13">
          <a:extLst>
            <a:ext uri="{FF2B5EF4-FFF2-40B4-BE49-F238E27FC236}">
              <a16:creationId xmlns:a16="http://schemas.microsoft.com/office/drawing/2014/main" id="{00000000-0008-0000-2100-00008E010000}"/>
            </a:ext>
          </a:extLst>
        </xdr:cNvPr>
        <xdr:cNvSpPr txBox="1">
          <a:spLocks noChangeArrowheads="1"/>
        </xdr:cNvSpPr>
      </xdr:nvSpPr>
      <xdr:spPr bwMode="auto">
        <a:xfrm>
          <a:off x="249936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399" name="Text Box 11">
          <a:extLst>
            <a:ext uri="{FF2B5EF4-FFF2-40B4-BE49-F238E27FC236}">
              <a16:creationId xmlns:a16="http://schemas.microsoft.com/office/drawing/2014/main" id="{00000000-0008-0000-2100-00008F01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400" name="Text Box 12">
          <a:extLst>
            <a:ext uri="{FF2B5EF4-FFF2-40B4-BE49-F238E27FC236}">
              <a16:creationId xmlns:a16="http://schemas.microsoft.com/office/drawing/2014/main" id="{00000000-0008-0000-2100-00009001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01" name="Text Box 11">
          <a:extLst>
            <a:ext uri="{FF2B5EF4-FFF2-40B4-BE49-F238E27FC236}">
              <a16:creationId xmlns:a16="http://schemas.microsoft.com/office/drawing/2014/main" id="{00000000-0008-0000-2100-000091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02" name="Text Box 12">
          <a:extLst>
            <a:ext uri="{FF2B5EF4-FFF2-40B4-BE49-F238E27FC236}">
              <a16:creationId xmlns:a16="http://schemas.microsoft.com/office/drawing/2014/main" id="{00000000-0008-0000-2100-000092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03" name="Text Box 11">
          <a:extLst>
            <a:ext uri="{FF2B5EF4-FFF2-40B4-BE49-F238E27FC236}">
              <a16:creationId xmlns:a16="http://schemas.microsoft.com/office/drawing/2014/main" id="{00000000-0008-0000-2100-000093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04" name="Text Box 12">
          <a:extLst>
            <a:ext uri="{FF2B5EF4-FFF2-40B4-BE49-F238E27FC236}">
              <a16:creationId xmlns:a16="http://schemas.microsoft.com/office/drawing/2014/main" id="{00000000-0008-0000-2100-000094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5" name="Text Box 13">
          <a:extLst>
            <a:ext uri="{FF2B5EF4-FFF2-40B4-BE49-F238E27FC236}">
              <a16:creationId xmlns:a16="http://schemas.microsoft.com/office/drawing/2014/main" id="{00000000-0008-0000-2100-00009501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6" name="Text Box 14">
          <a:extLst>
            <a:ext uri="{FF2B5EF4-FFF2-40B4-BE49-F238E27FC236}">
              <a16:creationId xmlns:a16="http://schemas.microsoft.com/office/drawing/2014/main" id="{00000000-0008-0000-2100-00009601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407" name="Text Box 11">
          <a:extLst>
            <a:ext uri="{FF2B5EF4-FFF2-40B4-BE49-F238E27FC236}">
              <a16:creationId xmlns:a16="http://schemas.microsoft.com/office/drawing/2014/main" id="{00000000-0008-0000-2100-00009701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408" name="Text Box 12">
          <a:extLst>
            <a:ext uri="{FF2B5EF4-FFF2-40B4-BE49-F238E27FC236}">
              <a16:creationId xmlns:a16="http://schemas.microsoft.com/office/drawing/2014/main" id="{00000000-0008-0000-2100-00009801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09" name="Text Box 11">
          <a:extLst>
            <a:ext uri="{FF2B5EF4-FFF2-40B4-BE49-F238E27FC236}">
              <a16:creationId xmlns:a16="http://schemas.microsoft.com/office/drawing/2014/main" id="{00000000-0008-0000-2100-000099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10" name="Text Box 12">
          <a:extLst>
            <a:ext uri="{FF2B5EF4-FFF2-40B4-BE49-F238E27FC236}">
              <a16:creationId xmlns:a16="http://schemas.microsoft.com/office/drawing/2014/main" id="{00000000-0008-0000-2100-00009A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11" name="Text Box 11">
          <a:extLst>
            <a:ext uri="{FF2B5EF4-FFF2-40B4-BE49-F238E27FC236}">
              <a16:creationId xmlns:a16="http://schemas.microsoft.com/office/drawing/2014/main" id="{00000000-0008-0000-2100-00009B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412" name="Text Box 12">
          <a:extLst>
            <a:ext uri="{FF2B5EF4-FFF2-40B4-BE49-F238E27FC236}">
              <a16:creationId xmlns:a16="http://schemas.microsoft.com/office/drawing/2014/main" id="{00000000-0008-0000-2100-00009C01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13" name="Text Box 13">
          <a:extLst>
            <a:ext uri="{FF2B5EF4-FFF2-40B4-BE49-F238E27FC236}">
              <a16:creationId xmlns:a16="http://schemas.microsoft.com/office/drawing/2014/main" id="{00000000-0008-0000-2100-00009D01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14" name="Text Box 11">
          <a:extLst>
            <a:ext uri="{FF2B5EF4-FFF2-40B4-BE49-F238E27FC236}">
              <a16:creationId xmlns:a16="http://schemas.microsoft.com/office/drawing/2014/main" id="{00000000-0008-0000-2100-00009E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15" name="Text Box 12">
          <a:extLst>
            <a:ext uri="{FF2B5EF4-FFF2-40B4-BE49-F238E27FC236}">
              <a16:creationId xmlns:a16="http://schemas.microsoft.com/office/drawing/2014/main" id="{00000000-0008-0000-2100-00009F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16" name="Text Box 11">
          <a:extLst>
            <a:ext uri="{FF2B5EF4-FFF2-40B4-BE49-F238E27FC236}">
              <a16:creationId xmlns:a16="http://schemas.microsoft.com/office/drawing/2014/main" id="{00000000-0008-0000-2100-0000A0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17" name="Text Box 12">
          <a:extLst>
            <a:ext uri="{FF2B5EF4-FFF2-40B4-BE49-F238E27FC236}">
              <a16:creationId xmlns:a16="http://schemas.microsoft.com/office/drawing/2014/main" id="{00000000-0008-0000-2100-0000A1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18" name="Text Box 11">
          <a:extLst>
            <a:ext uri="{FF2B5EF4-FFF2-40B4-BE49-F238E27FC236}">
              <a16:creationId xmlns:a16="http://schemas.microsoft.com/office/drawing/2014/main" id="{00000000-0008-0000-2100-0000A2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19" name="Text Box 12">
          <a:extLst>
            <a:ext uri="{FF2B5EF4-FFF2-40B4-BE49-F238E27FC236}">
              <a16:creationId xmlns:a16="http://schemas.microsoft.com/office/drawing/2014/main" id="{00000000-0008-0000-2100-0000A3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0" name="Text Box 13">
          <a:extLst>
            <a:ext uri="{FF2B5EF4-FFF2-40B4-BE49-F238E27FC236}">
              <a16:creationId xmlns:a16="http://schemas.microsoft.com/office/drawing/2014/main" id="{00000000-0008-0000-2100-0000A4010000}"/>
            </a:ext>
          </a:extLst>
        </xdr:cNvPr>
        <xdr:cNvSpPr txBox="1">
          <a:spLocks noChangeArrowheads="1"/>
        </xdr:cNvSpPr>
      </xdr:nvSpPr>
      <xdr:spPr bwMode="auto">
        <a:xfrm>
          <a:off x="37490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1" name="Text Box 14">
          <a:extLst>
            <a:ext uri="{FF2B5EF4-FFF2-40B4-BE49-F238E27FC236}">
              <a16:creationId xmlns:a16="http://schemas.microsoft.com/office/drawing/2014/main" id="{00000000-0008-0000-2100-0000A5010000}"/>
            </a:ext>
          </a:extLst>
        </xdr:cNvPr>
        <xdr:cNvSpPr txBox="1">
          <a:spLocks noChangeArrowheads="1"/>
        </xdr:cNvSpPr>
      </xdr:nvSpPr>
      <xdr:spPr bwMode="auto">
        <a:xfrm>
          <a:off x="37490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22" name="Text Box 11">
          <a:extLst>
            <a:ext uri="{FF2B5EF4-FFF2-40B4-BE49-F238E27FC236}">
              <a16:creationId xmlns:a16="http://schemas.microsoft.com/office/drawing/2014/main" id="{00000000-0008-0000-2100-0000A6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23" name="Text Box 12">
          <a:extLst>
            <a:ext uri="{FF2B5EF4-FFF2-40B4-BE49-F238E27FC236}">
              <a16:creationId xmlns:a16="http://schemas.microsoft.com/office/drawing/2014/main" id="{00000000-0008-0000-2100-0000A7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24" name="Text Box 11">
          <a:extLst>
            <a:ext uri="{FF2B5EF4-FFF2-40B4-BE49-F238E27FC236}">
              <a16:creationId xmlns:a16="http://schemas.microsoft.com/office/drawing/2014/main" id="{00000000-0008-0000-2100-0000A8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25" name="Text Box 12">
          <a:extLst>
            <a:ext uri="{FF2B5EF4-FFF2-40B4-BE49-F238E27FC236}">
              <a16:creationId xmlns:a16="http://schemas.microsoft.com/office/drawing/2014/main" id="{00000000-0008-0000-2100-0000A9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26" name="Text Box 11">
          <a:extLst>
            <a:ext uri="{FF2B5EF4-FFF2-40B4-BE49-F238E27FC236}">
              <a16:creationId xmlns:a16="http://schemas.microsoft.com/office/drawing/2014/main" id="{00000000-0008-0000-2100-0000AA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27" name="Text Box 12">
          <a:extLst>
            <a:ext uri="{FF2B5EF4-FFF2-40B4-BE49-F238E27FC236}">
              <a16:creationId xmlns:a16="http://schemas.microsoft.com/office/drawing/2014/main" id="{00000000-0008-0000-2100-0000AB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104775</xdr:rowOff>
    </xdr:from>
    <xdr:ext cx="114300" cy="285750"/>
    <xdr:sp macro="" textlink="">
      <xdr:nvSpPr>
        <xdr:cNvPr id="428" name="Text Box 8">
          <a:extLst>
            <a:ext uri="{FF2B5EF4-FFF2-40B4-BE49-F238E27FC236}">
              <a16:creationId xmlns:a16="http://schemas.microsoft.com/office/drawing/2014/main" id="{00000000-0008-0000-2100-0000AC010000}"/>
            </a:ext>
          </a:extLst>
        </xdr:cNvPr>
        <xdr:cNvSpPr txBox="1">
          <a:spLocks noChangeArrowheads="1"/>
        </xdr:cNvSpPr>
      </xdr:nvSpPr>
      <xdr:spPr bwMode="auto">
        <a:xfrm>
          <a:off x="3749040" y="1254061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9" name="Text Box 13">
          <a:extLst>
            <a:ext uri="{FF2B5EF4-FFF2-40B4-BE49-F238E27FC236}">
              <a16:creationId xmlns:a16="http://schemas.microsoft.com/office/drawing/2014/main" id="{00000000-0008-0000-2100-0000AD010000}"/>
            </a:ext>
          </a:extLst>
        </xdr:cNvPr>
        <xdr:cNvSpPr txBox="1">
          <a:spLocks noChangeArrowheads="1"/>
        </xdr:cNvSpPr>
      </xdr:nvSpPr>
      <xdr:spPr bwMode="auto">
        <a:xfrm>
          <a:off x="37490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30" name="Text Box 11">
          <a:extLst>
            <a:ext uri="{FF2B5EF4-FFF2-40B4-BE49-F238E27FC236}">
              <a16:creationId xmlns:a16="http://schemas.microsoft.com/office/drawing/2014/main" id="{00000000-0008-0000-2100-0000AE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31" name="Text Box 12">
          <a:extLst>
            <a:ext uri="{FF2B5EF4-FFF2-40B4-BE49-F238E27FC236}">
              <a16:creationId xmlns:a16="http://schemas.microsoft.com/office/drawing/2014/main" id="{00000000-0008-0000-2100-0000AF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32" name="Text Box 11">
          <a:extLst>
            <a:ext uri="{FF2B5EF4-FFF2-40B4-BE49-F238E27FC236}">
              <a16:creationId xmlns:a16="http://schemas.microsoft.com/office/drawing/2014/main" id="{00000000-0008-0000-2100-0000B0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33" name="Text Box 12">
          <a:extLst>
            <a:ext uri="{FF2B5EF4-FFF2-40B4-BE49-F238E27FC236}">
              <a16:creationId xmlns:a16="http://schemas.microsoft.com/office/drawing/2014/main" id="{00000000-0008-0000-2100-0000B1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34" name="Text Box 11">
          <a:extLst>
            <a:ext uri="{FF2B5EF4-FFF2-40B4-BE49-F238E27FC236}">
              <a16:creationId xmlns:a16="http://schemas.microsoft.com/office/drawing/2014/main" id="{00000000-0008-0000-2100-0000B2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35" name="Text Box 12">
          <a:extLst>
            <a:ext uri="{FF2B5EF4-FFF2-40B4-BE49-F238E27FC236}">
              <a16:creationId xmlns:a16="http://schemas.microsoft.com/office/drawing/2014/main" id="{00000000-0008-0000-2100-0000B3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6" name="Text Box 13">
          <a:extLst>
            <a:ext uri="{FF2B5EF4-FFF2-40B4-BE49-F238E27FC236}">
              <a16:creationId xmlns:a16="http://schemas.microsoft.com/office/drawing/2014/main" id="{00000000-0008-0000-2100-0000B4010000}"/>
            </a:ext>
          </a:extLst>
        </xdr:cNvPr>
        <xdr:cNvSpPr txBox="1">
          <a:spLocks noChangeArrowheads="1"/>
        </xdr:cNvSpPr>
      </xdr:nvSpPr>
      <xdr:spPr bwMode="auto">
        <a:xfrm>
          <a:off x="37490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7" name="Text Box 14">
          <a:extLst>
            <a:ext uri="{FF2B5EF4-FFF2-40B4-BE49-F238E27FC236}">
              <a16:creationId xmlns:a16="http://schemas.microsoft.com/office/drawing/2014/main" id="{00000000-0008-0000-2100-0000B5010000}"/>
            </a:ext>
          </a:extLst>
        </xdr:cNvPr>
        <xdr:cNvSpPr txBox="1">
          <a:spLocks noChangeArrowheads="1"/>
        </xdr:cNvSpPr>
      </xdr:nvSpPr>
      <xdr:spPr bwMode="auto">
        <a:xfrm>
          <a:off x="37490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38" name="Text Box 11">
          <a:extLst>
            <a:ext uri="{FF2B5EF4-FFF2-40B4-BE49-F238E27FC236}">
              <a16:creationId xmlns:a16="http://schemas.microsoft.com/office/drawing/2014/main" id="{00000000-0008-0000-2100-0000B6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67</xdr:row>
      <xdr:rowOff>0</xdr:rowOff>
    </xdr:from>
    <xdr:ext cx="114300" cy="285750"/>
    <xdr:sp macro="" textlink="">
      <xdr:nvSpPr>
        <xdr:cNvPr id="439" name="Text Box 12">
          <a:extLst>
            <a:ext uri="{FF2B5EF4-FFF2-40B4-BE49-F238E27FC236}">
              <a16:creationId xmlns:a16="http://schemas.microsoft.com/office/drawing/2014/main" id="{00000000-0008-0000-2100-0000B7010000}"/>
            </a:ext>
          </a:extLst>
        </xdr:cNvPr>
        <xdr:cNvSpPr txBox="1">
          <a:spLocks noChangeArrowheads="1"/>
        </xdr:cNvSpPr>
      </xdr:nvSpPr>
      <xdr:spPr bwMode="auto">
        <a:xfrm>
          <a:off x="374904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en-GB"/>
        </a:p>
      </xdr:txBody>
    </xdr:sp>
    <xdr:clientData/>
  </xdr:oneCellAnchor>
  <xdr:oneCellAnchor>
    <xdr:from>
      <xdr:col>6</xdr:col>
      <xdr:colOff>0</xdr:colOff>
      <xdr:row>68</xdr:row>
      <xdr:rowOff>0</xdr:rowOff>
    </xdr:from>
    <xdr:ext cx="114300" cy="285750"/>
    <xdr:sp macro="" textlink="">
      <xdr:nvSpPr>
        <xdr:cNvPr id="440" name="Text Box 11">
          <a:extLst>
            <a:ext uri="{FF2B5EF4-FFF2-40B4-BE49-F238E27FC236}">
              <a16:creationId xmlns:a16="http://schemas.microsoft.com/office/drawing/2014/main" id="{00000000-0008-0000-2100-0000B8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41" name="Text Box 12">
          <a:extLst>
            <a:ext uri="{FF2B5EF4-FFF2-40B4-BE49-F238E27FC236}">
              <a16:creationId xmlns:a16="http://schemas.microsoft.com/office/drawing/2014/main" id="{00000000-0008-0000-2100-0000B9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68</xdr:row>
      <xdr:rowOff>0</xdr:rowOff>
    </xdr:from>
    <xdr:ext cx="114300" cy="285750"/>
    <xdr:sp macro="" textlink="">
      <xdr:nvSpPr>
        <xdr:cNvPr id="442" name="Text Box 11">
          <a:extLst>
            <a:ext uri="{FF2B5EF4-FFF2-40B4-BE49-F238E27FC236}">
              <a16:creationId xmlns:a16="http://schemas.microsoft.com/office/drawing/2014/main" id="{00000000-0008-0000-2100-0000BA010000}"/>
            </a:ext>
          </a:extLst>
        </xdr:cNvPr>
        <xdr:cNvSpPr txBox="1">
          <a:spLocks noChangeArrowheads="1"/>
        </xdr:cNvSpPr>
      </xdr:nvSpPr>
      <xdr:spPr bwMode="auto">
        <a:xfrm>
          <a:off x="374904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709084</xdr:colOff>
      <xdr:row>68</xdr:row>
      <xdr:rowOff>21166</xdr:rowOff>
    </xdr:from>
    <xdr:ext cx="114300" cy="285750"/>
    <xdr:sp macro="" textlink="">
      <xdr:nvSpPr>
        <xdr:cNvPr id="443" name="Text Box 12">
          <a:extLst>
            <a:ext uri="{FF2B5EF4-FFF2-40B4-BE49-F238E27FC236}">
              <a16:creationId xmlns:a16="http://schemas.microsoft.com/office/drawing/2014/main" id="{00000000-0008-0000-2100-0000BB010000}"/>
            </a:ext>
          </a:extLst>
        </xdr:cNvPr>
        <xdr:cNvSpPr txBox="1">
          <a:spLocks noChangeArrowheads="1"/>
        </xdr:cNvSpPr>
      </xdr:nvSpPr>
      <xdr:spPr bwMode="auto">
        <a:xfrm>
          <a:off x="3749464" y="12457006"/>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44" name="Text Box 13">
          <a:extLst>
            <a:ext uri="{FF2B5EF4-FFF2-40B4-BE49-F238E27FC236}">
              <a16:creationId xmlns:a16="http://schemas.microsoft.com/office/drawing/2014/main" id="{00000000-0008-0000-2100-0000BC010000}"/>
            </a:ext>
          </a:extLst>
        </xdr:cNvPr>
        <xdr:cNvSpPr txBox="1">
          <a:spLocks noChangeArrowheads="1"/>
        </xdr:cNvSpPr>
      </xdr:nvSpPr>
      <xdr:spPr bwMode="auto">
        <a:xfrm>
          <a:off x="374904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67</xdr:row>
      <xdr:rowOff>0</xdr:rowOff>
    </xdr:from>
    <xdr:ext cx="114300" cy="285750"/>
    <xdr:sp macro="" textlink="">
      <xdr:nvSpPr>
        <xdr:cNvPr id="445" name="Text Box 11">
          <a:extLst>
            <a:ext uri="{FF2B5EF4-FFF2-40B4-BE49-F238E27FC236}">
              <a16:creationId xmlns:a16="http://schemas.microsoft.com/office/drawing/2014/main" id="{00000000-0008-0000-2100-0000BD010000}"/>
            </a:ext>
          </a:extLst>
        </xdr:cNvPr>
        <xdr:cNvSpPr txBox="1">
          <a:spLocks noChangeArrowheads="1"/>
        </xdr:cNvSpPr>
      </xdr:nvSpPr>
      <xdr:spPr bwMode="auto">
        <a:xfrm>
          <a:off x="43738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67</xdr:row>
      <xdr:rowOff>0</xdr:rowOff>
    </xdr:from>
    <xdr:ext cx="114300" cy="285750"/>
    <xdr:sp macro="" textlink="">
      <xdr:nvSpPr>
        <xdr:cNvPr id="446" name="Text Box 12">
          <a:extLst>
            <a:ext uri="{FF2B5EF4-FFF2-40B4-BE49-F238E27FC236}">
              <a16:creationId xmlns:a16="http://schemas.microsoft.com/office/drawing/2014/main" id="{00000000-0008-0000-2100-0000BE010000}"/>
            </a:ext>
          </a:extLst>
        </xdr:cNvPr>
        <xdr:cNvSpPr txBox="1">
          <a:spLocks noChangeArrowheads="1"/>
        </xdr:cNvSpPr>
      </xdr:nvSpPr>
      <xdr:spPr bwMode="auto">
        <a:xfrm>
          <a:off x="43738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47" name="Text Box 11">
          <a:extLst>
            <a:ext uri="{FF2B5EF4-FFF2-40B4-BE49-F238E27FC236}">
              <a16:creationId xmlns:a16="http://schemas.microsoft.com/office/drawing/2014/main" id="{00000000-0008-0000-2100-0000BF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48" name="Text Box 12">
          <a:extLst>
            <a:ext uri="{FF2B5EF4-FFF2-40B4-BE49-F238E27FC236}">
              <a16:creationId xmlns:a16="http://schemas.microsoft.com/office/drawing/2014/main" id="{00000000-0008-0000-2100-0000C0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49" name="Text Box 11">
          <a:extLst>
            <a:ext uri="{FF2B5EF4-FFF2-40B4-BE49-F238E27FC236}">
              <a16:creationId xmlns:a16="http://schemas.microsoft.com/office/drawing/2014/main" id="{00000000-0008-0000-2100-0000C1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50" name="Text Box 12">
          <a:extLst>
            <a:ext uri="{FF2B5EF4-FFF2-40B4-BE49-F238E27FC236}">
              <a16:creationId xmlns:a16="http://schemas.microsoft.com/office/drawing/2014/main" id="{00000000-0008-0000-2100-0000C2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51" name="Text Box 13">
          <a:extLst>
            <a:ext uri="{FF2B5EF4-FFF2-40B4-BE49-F238E27FC236}">
              <a16:creationId xmlns:a16="http://schemas.microsoft.com/office/drawing/2014/main" id="{00000000-0008-0000-2100-0000C3010000}"/>
            </a:ext>
          </a:extLst>
        </xdr:cNvPr>
        <xdr:cNvSpPr txBox="1">
          <a:spLocks noChangeArrowheads="1"/>
        </xdr:cNvSpPr>
      </xdr:nvSpPr>
      <xdr:spPr bwMode="auto">
        <a:xfrm>
          <a:off x="43738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52" name="Text Box 14">
          <a:extLst>
            <a:ext uri="{FF2B5EF4-FFF2-40B4-BE49-F238E27FC236}">
              <a16:creationId xmlns:a16="http://schemas.microsoft.com/office/drawing/2014/main" id="{00000000-0008-0000-2100-0000C4010000}"/>
            </a:ext>
          </a:extLst>
        </xdr:cNvPr>
        <xdr:cNvSpPr txBox="1">
          <a:spLocks noChangeArrowheads="1"/>
        </xdr:cNvSpPr>
      </xdr:nvSpPr>
      <xdr:spPr bwMode="auto">
        <a:xfrm>
          <a:off x="43738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67</xdr:row>
      <xdr:rowOff>0</xdr:rowOff>
    </xdr:from>
    <xdr:ext cx="114300" cy="285750"/>
    <xdr:sp macro="" textlink="">
      <xdr:nvSpPr>
        <xdr:cNvPr id="453" name="Text Box 11">
          <a:extLst>
            <a:ext uri="{FF2B5EF4-FFF2-40B4-BE49-F238E27FC236}">
              <a16:creationId xmlns:a16="http://schemas.microsoft.com/office/drawing/2014/main" id="{00000000-0008-0000-2100-0000C5010000}"/>
            </a:ext>
          </a:extLst>
        </xdr:cNvPr>
        <xdr:cNvSpPr txBox="1">
          <a:spLocks noChangeArrowheads="1"/>
        </xdr:cNvSpPr>
      </xdr:nvSpPr>
      <xdr:spPr bwMode="auto">
        <a:xfrm>
          <a:off x="43738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67</xdr:row>
      <xdr:rowOff>0</xdr:rowOff>
    </xdr:from>
    <xdr:ext cx="114300" cy="285750"/>
    <xdr:sp macro="" textlink="">
      <xdr:nvSpPr>
        <xdr:cNvPr id="454" name="Text Box 12">
          <a:extLst>
            <a:ext uri="{FF2B5EF4-FFF2-40B4-BE49-F238E27FC236}">
              <a16:creationId xmlns:a16="http://schemas.microsoft.com/office/drawing/2014/main" id="{00000000-0008-0000-2100-0000C6010000}"/>
            </a:ext>
          </a:extLst>
        </xdr:cNvPr>
        <xdr:cNvSpPr txBox="1">
          <a:spLocks noChangeArrowheads="1"/>
        </xdr:cNvSpPr>
      </xdr:nvSpPr>
      <xdr:spPr bwMode="auto">
        <a:xfrm>
          <a:off x="437388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55" name="Text Box 11">
          <a:extLst>
            <a:ext uri="{FF2B5EF4-FFF2-40B4-BE49-F238E27FC236}">
              <a16:creationId xmlns:a16="http://schemas.microsoft.com/office/drawing/2014/main" id="{00000000-0008-0000-2100-0000C7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56" name="Text Box 12">
          <a:extLst>
            <a:ext uri="{FF2B5EF4-FFF2-40B4-BE49-F238E27FC236}">
              <a16:creationId xmlns:a16="http://schemas.microsoft.com/office/drawing/2014/main" id="{00000000-0008-0000-2100-0000C8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57" name="Text Box 11">
          <a:extLst>
            <a:ext uri="{FF2B5EF4-FFF2-40B4-BE49-F238E27FC236}">
              <a16:creationId xmlns:a16="http://schemas.microsoft.com/office/drawing/2014/main" id="{00000000-0008-0000-2100-0000C9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68</xdr:row>
      <xdr:rowOff>0</xdr:rowOff>
    </xdr:from>
    <xdr:ext cx="114300" cy="285750"/>
    <xdr:sp macro="" textlink="">
      <xdr:nvSpPr>
        <xdr:cNvPr id="458" name="Text Box 12">
          <a:extLst>
            <a:ext uri="{FF2B5EF4-FFF2-40B4-BE49-F238E27FC236}">
              <a16:creationId xmlns:a16="http://schemas.microsoft.com/office/drawing/2014/main" id="{00000000-0008-0000-2100-0000CA010000}"/>
            </a:ext>
          </a:extLst>
        </xdr:cNvPr>
        <xdr:cNvSpPr txBox="1">
          <a:spLocks noChangeArrowheads="1"/>
        </xdr:cNvSpPr>
      </xdr:nvSpPr>
      <xdr:spPr bwMode="auto">
        <a:xfrm>
          <a:off x="437388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492125</xdr:colOff>
      <xdr:row>69</xdr:row>
      <xdr:rowOff>115358</xdr:rowOff>
    </xdr:from>
    <xdr:ext cx="114300" cy="285750"/>
    <xdr:sp macro="" textlink="">
      <xdr:nvSpPr>
        <xdr:cNvPr id="459" name="Text Box 8">
          <a:extLst>
            <a:ext uri="{FF2B5EF4-FFF2-40B4-BE49-F238E27FC236}">
              <a16:creationId xmlns:a16="http://schemas.microsoft.com/office/drawing/2014/main" id="{00000000-0008-0000-2100-0000CB010000}"/>
            </a:ext>
          </a:extLst>
        </xdr:cNvPr>
        <xdr:cNvSpPr txBox="1">
          <a:spLocks noChangeArrowheads="1"/>
        </xdr:cNvSpPr>
      </xdr:nvSpPr>
      <xdr:spPr bwMode="auto">
        <a:xfrm>
          <a:off x="4866005" y="12734078"/>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58</xdr:row>
      <xdr:rowOff>179917</xdr:rowOff>
    </xdr:from>
    <xdr:ext cx="114300" cy="285750"/>
    <xdr:sp macro="" textlink="">
      <xdr:nvSpPr>
        <xdr:cNvPr id="460" name="Text Box 13">
          <a:extLst>
            <a:ext uri="{FF2B5EF4-FFF2-40B4-BE49-F238E27FC236}">
              <a16:creationId xmlns:a16="http://schemas.microsoft.com/office/drawing/2014/main" id="{00000000-0008-0000-2100-0000CC010000}"/>
            </a:ext>
          </a:extLst>
        </xdr:cNvPr>
        <xdr:cNvSpPr txBox="1">
          <a:spLocks noChangeArrowheads="1"/>
        </xdr:cNvSpPr>
      </xdr:nvSpPr>
      <xdr:spPr bwMode="auto">
        <a:xfrm>
          <a:off x="7498080" y="1078695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1" name="Text Box 13">
          <a:extLst>
            <a:ext uri="{FF2B5EF4-FFF2-40B4-BE49-F238E27FC236}">
              <a16:creationId xmlns:a16="http://schemas.microsoft.com/office/drawing/2014/main" id="{00000000-0008-0000-2100-0000CD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2" name="Text Box 14">
          <a:extLst>
            <a:ext uri="{FF2B5EF4-FFF2-40B4-BE49-F238E27FC236}">
              <a16:creationId xmlns:a16="http://schemas.microsoft.com/office/drawing/2014/main" id="{00000000-0008-0000-2100-0000CE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3" name="Text Box 13">
          <a:extLst>
            <a:ext uri="{FF2B5EF4-FFF2-40B4-BE49-F238E27FC236}">
              <a16:creationId xmlns:a16="http://schemas.microsoft.com/office/drawing/2014/main" id="{00000000-0008-0000-2100-0000CF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4" name="Text Box 14">
          <a:extLst>
            <a:ext uri="{FF2B5EF4-FFF2-40B4-BE49-F238E27FC236}">
              <a16:creationId xmlns:a16="http://schemas.microsoft.com/office/drawing/2014/main" id="{00000000-0008-0000-2100-0000D0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5" name="Text Box 13">
          <a:extLst>
            <a:ext uri="{FF2B5EF4-FFF2-40B4-BE49-F238E27FC236}">
              <a16:creationId xmlns:a16="http://schemas.microsoft.com/office/drawing/2014/main" id="{00000000-0008-0000-2100-0000D1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6" name="Text Box 14">
          <a:extLst>
            <a:ext uri="{FF2B5EF4-FFF2-40B4-BE49-F238E27FC236}">
              <a16:creationId xmlns:a16="http://schemas.microsoft.com/office/drawing/2014/main" id="{00000000-0008-0000-2100-0000D2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7" name="Text Box 13">
          <a:extLst>
            <a:ext uri="{FF2B5EF4-FFF2-40B4-BE49-F238E27FC236}">
              <a16:creationId xmlns:a16="http://schemas.microsoft.com/office/drawing/2014/main" id="{00000000-0008-0000-2100-0000D3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468" name="Text Box 14">
          <a:extLst>
            <a:ext uri="{FF2B5EF4-FFF2-40B4-BE49-F238E27FC236}">
              <a16:creationId xmlns:a16="http://schemas.microsoft.com/office/drawing/2014/main" id="{00000000-0008-0000-2100-0000D4010000}"/>
            </a:ext>
          </a:extLst>
        </xdr:cNvPr>
        <xdr:cNvSpPr txBox="1">
          <a:spLocks noChangeArrowheads="1"/>
        </xdr:cNvSpPr>
      </xdr:nvSpPr>
      <xdr:spPr bwMode="auto">
        <a:xfrm>
          <a:off x="6248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35</xdr:row>
      <xdr:rowOff>0</xdr:rowOff>
    </xdr:from>
    <xdr:ext cx="114300" cy="285750"/>
    <xdr:sp macro="" textlink="">
      <xdr:nvSpPr>
        <xdr:cNvPr id="469" name="Text Box 8">
          <a:extLst>
            <a:ext uri="{FF2B5EF4-FFF2-40B4-BE49-F238E27FC236}">
              <a16:creationId xmlns:a16="http://schemas.microsoft.com/office/drawing/2014/main" id="{00000000-0008-0000-2100-0000D5010000}"/>
            </a:ext>
          </a:extLst>
        </xdr:cNvPr>
        <xdr:cNvSpPr txBox="1">
          <a:spLocks noChangeArrowheads="1"/>
        </xdr:cNvSpPr>
      </xdr:nvSpPr>
      <xdr:spPr bwMode="auto">
        <a:xfrm>
          <a:off x="62484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35</xdr:row>
      <xdr:rowOff>0</xdr:rowOff>
    </xdr:from>
    <xdr:ext cx="114300" cy="285750"/>
    <xdr:sp macro="" textlink="">
      <xdr:nvSpPr>
        <xdr:cNvPr id="470" name="Text Box 8">
          <a:extLst>
            <a:ext uri="{FF2B5EF4-FFF2-40B4-BE49-F238E27FC236}">
              <a16:creationId xmlns:a16="http://schemas.microsoft.com/office/drawing/2014/main" id="{00000000-0008-0000-2100-0000D6010000}"/>
            </a:ext>
          </a:extLst>
        </xdr:cNvPr>
        <xdr:cNvSpPr txBox="1">
          <a:spLocks noChangeArrowheads="1"/>
        </xdr:cNvSpPr>
      </xdr:nvSpPr>
      <xdr:spPr bwMode="auto">
        <a:xfrm>
          <a:off x="624840" y="6400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1" name="Text Box 8">
          <a:extLst>
            <a:ext uri="{FF2B5EF4-FFF2-40B4-BE49-F238E27FC236}">
              <a16:creationId xmlns:a16="http://schemas.microsoft.com/office/drawing/2014/main" id="{00000000-0008-0000-2100-0000D7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2" name="Text Box 8">
          <a:extLst>
            <a:ext uri="{FF2B5EF4-FFF2-40B4-BE49-F238E27FC236}">
              <a16:creationId xmlns:a16="http://schemas.microsoft.com/office/drawing/2014/main" id="{00000000-0008-0000-2100-0000D8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3" name="Text Box 1">
          <a:extLst>
            <a:ext uri="{FF2B5EF4-FFF2-40B4-BE49-F238E27FC236}">
              <a16:creationId xmlns:a16="http://schemas.microsoft.com/office/drawing/2014/main" id="{00000000-0008-0000-2100-0000D9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4" name="Text Box 2">
          <a:extLst>
            <a:ext uri="{FF2B5EF4-FFF2-40B4-BE49-F238E27FC236}">
              <a16:creationId xmlns:a16="http://schemas.microsoft.com/office/drawing/2014/main" id="{00000000-0008-0000-2100-0000DA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5" name="Text Box 3">
          <a:extLst>
            <a:ext uri="{FF2B5EF4-FFF2-40B4-BE49-F238E27FC236}">
              <a16:creationId xmlns:a16="http://schemas.microsoft.com/office/drawing/2014/main" id="{00000000-0008-0000-2100-0000DB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6" name="Text Box 4">
          <a:extLst>
            <a:ext uri="{FF2B5EF4-FFF2-40B4-BE49-F238E27FC236}">
              <a16:creationId xmlns:a16="http://schemas.microsoft.com/office/drawing/2014/main" id="{00000000-0008-0000-2100-0000DC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7" name="Text Box 5">
          <a:extLst>
            <a:ext uri="{FF2B5EF4-FFF2-40B4-BE49-F238E27FC236}">
              <a16:creationId xmlns:a16="http://schemas.microsoft.com/office/drawing/2014/main" id="{00000000-0008-0000-2100-0000DD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8" name="Text Box 6">
          <a:extLst>
            <a:ext uri="{FF2B5EF4-FFF2-40B4-BE49-F238E27FC236}">
              <a16:creationId xmlns:a16="http://schemas.microsoft.com/office/drawing/2014/main" id="{00000000-0008-0000-2100-0000DE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79" name="Text Box 8">
          <a:extLst>
            <a:ext uri="{FF2B5EF4-FFF2-40B4-BE49-F238E27FC236}">
              <a16:creationId xmlns:a16="http://schemas.microsoft.com/office/drawing/2014/main" id="{00000000-0008-0000-2100-0000DF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0" name="Text Box 9">
          <a:extLst>
            <a:ext uri="{FF2B5EF4-FFF2-40B4-BE49-F238E27FC236}">
              <a16:creationId xmlns:a16="http://schemas.microsoft.com/office/drawing/2014/main" id="{00000000-0008-0000-2100-0000E0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1" name="Text Box 10">
          <a:extLst>
            <a:ext uri="{FF2B5EF4-FFF2-40B4-BE49-F238E27FC236}">
              <a16:creationId xmlns:a16="http://schemas.microsoft.com/office/drawing/2014/main" id="{00000000-0008-0000-2100-0000E1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2" name="Text Box 1">
          <a:extLst>
            <a:ext uri="{FF2B5EF4-FFF2-40B4-BE49-F238E27FC236}">
              <a16:creationId xmlns:a16="http://schemas.microsoft.com/office/drawing/2014/main" id="{00000000-0008-0000-2100-0000E2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3" name="Text Box 2">
          <a:extLst>
            <a:ext uri="{FF2B5EF4-FFF2-40B4-BE49-F238E27FC236}">
              <a16:creationId xmlns:a16="http://schemas.microsoft.com/office/drawing/2014/main" id="{00000000-0008-0000-2100-0000E3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4" name="Text Box 8">
          <a:extLst>
            <a:ext uri="{FF2B5EF4-FFF2-40B4-BE49-F238E27FC236}">
              <a16:creationId xmlns:a16="http://schemas.microsoft.com/office/drawing/2014/main" id="{00000000-0008-0000-2100-0000E4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5" name="Text Box 1">
          <a:extLst>
            <a:ext uri="{FF2B5EF4-FFF2-40B4-BE49-F238E27FC236}">
              <a16:creationId xmlns:a16="http://schemas.microsoft.com/office/drawing/2014/main" id="{00000000-0008-0000-2100-0000E5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6" name="Text Box 2">
          <a:extLst>
            <a:ext uri="{FF2B5EF4-FFF2-40B4-BE49-F238E27FC236}">
              <a16:creationId xmlns:a16="http://schemas.microsoft.com/office/drawing/2014/main" id="{00000000-0008-0000-2100-0000E6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7" name="Text Box 3">
          <a:extLst>
            <a:ext uri="{FF2B5EF4-FFF2-40B4-BE49-F238E27FC236}">
              <a16:creationId xmlns:a16="http://schemas.microsoft.com/office/drawing/2014/main" id="{00000000-0008-0000-2100-0000E7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8" name="Text Box 4">
          <a:extLst>
            <a:ext uri="{FF2B5EF4-FFF2-40B4-BE49-F238E27FC236}">
              <a16:creationId xmlns:a16="http://schemas.microsoft.com/office/drawing/2014/main" id="{00000000-0008-0000-2100-0000E8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89" name="Text Box 5">
          <a:extLst>
            <a:ext uri="{FF2B5EF4-FFF2-40B4-BE49-F238E27FC236}">
              <a16:creationId xmlns:a16="http://schemas.microsoft.com/office/drawing/2014/main" id="{00000000-0008-0000-2100-0000E9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0" name="Text Box 6">
          <a:extLst>
            <a:ext uri="{FF2B5EF4-FFF2-40B4-BE49-F238E27FC236}">
              <a16:creationId xmlns:a16="http://schemas.microsoft.com/office/drawing/2014/main" id="{00000000-0008-0000-2100-0000EA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1" name="Text Box 8">
          <a:extLst>
            <a:ext uri="{FF2B5EF4-FFF2-40B4-BE49-F238E27FC236}">
              <a16:creationId xmlns:a16="http://schemas.microsoft.com/office/drawing/2014/main" id="{00000000-0008-0000-2100-0000EB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2" name="Text Box 9">
          <a:extLst>
            <a:ext uri="{FF2B5EF4-FFF2-40B4-BE49-F238E27FC236}">
              <a16:creationId xmlns:a16="http://schemas.microsoft.com/office/drawing/2014/main" id="{00000000-0008-0000-2100-0000EC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3" name="Text Box 10">
          <a:extLst>
            <a:ext uri="{FF2B5EF4-FFF2-40B4-BE49-F238E27FC236}">
              <a16:creationId xmlns:a16="http://schemas.microsoft.com/office/drawing/2014/main" id="{00000000-0008-0000-2100-0000ED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4" name="Text Box 1">
          <a:extLst>
            <a:ext uri="{FF2B5EF4-FFF2-40B4-BE49-F238E27FC236}">
              <a16:creationId xmlns:a16="http://schemas.microsoft.com/office/drawing/2014/main" id="{00000000-0008-0000-2100-0000EE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5" name="Text Box 2">
          <a:extLst>
            <a:ext uri="{FF2B5EF4-FFF2-40B4-BE49-F238E27FC236}">
              <a16:creationId xmlns:a16="http://schemas.microsoft.com/office/drawing/2014/main" id="{00000000-0008-0000-2100-0000EF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6" name="Text Box 8">
          <a:extLst>
            <a:ext uri="{FF2B5EF4-FFF2-40B4-BE49-F238E27FC236}">
              <a16:creationId xmlns:a16="http://schemas.microsoft.com/office/drawing/2014/main" id="{00000000-0008-0000-2100-0000F0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7" name="Text Box 8">
          <a:extLst>
            <a:ext uri="{FF2B5EF4-FFF2-40B4-BE49-F238E27FC236}">
              <a16:creationId xmlns:a16="http://schemas.microsoft.com/office/drawing/2014/main" id="{00000000-0008-0000-2100-0000F1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8" name="Text Box 1">
          <a:extLst>
            <a:ext uri="{FF2B5EF4-FFF2-40B4-BE49-F238E27FC236}">
              <a16:creationId xmlns:a16="http://schemas.microsoft.com/office/drawing/2014/main" id="{00000000-0008-0000-2100-0000F2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499" name="Text Box 2">
          <a:extLst>
            <a:ext uri="{FF2B5EF4-FFF2-40B4-BE49-F238E27FC236}">
              <a16:creationId xmlns:a16="http://schemas.microsoft.com/office/drawing/2014/main" id="{00000000-0008-0000-2100-0000F3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0" name="Text Box 3">
          <a:extLst>
            <a:ext uri="{FF2B5EF4-FFF2-40B4-BE49-F238E27FC236}">
              <a16:creationId xmlns:a16="http://schemas.microsoft.com/office/drawing/2014/main" id="{00000000-0008-0000-2100-0000F4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1" name="Text Box 4">
          <a:extLst>
            <a:ext uri="{FF2B5EF4-FFF2-40B4-BE49-F238E27FC236}">
              <a16:creationId xmlns:a16="http://schemas.microsoft.com/office/drawing/2014/main" id="{00000000-0008-0000-2100-0000F5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2" name="Text Box 5">
          <a:extLst>
            <a:ext uri="{FF2B5EF4-FFF2-40B4-BE49-F238E27FC236}">
              <a16:creationId xmlns:a16="http://schemas.microsoft.com/office/drawing/2014/main" id="{00000000-0008-0000-2100-0000F6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3" name="Text Box 6">
          <a:extLst>
            <a:ext uri="{FF2B5EF4-FFF2-40B4-BE49-F238E27FC236}">
              <a16:creationId xmlns:a16="http://schemas.microsoft.com/office/drawing/2014/main" id="{00000000-0008-0000-2100-0000F7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4" name="Text Box 8">
          <a:extLst>
            <a:ext uri="{FF2B5EF4-FFF2-40B4-BE49-F238E27FC236}">
              <a16:creationId xmlns:a16="http://schemas.microsoft.com/office/drawing/2014/main" id="{00000000-0008-0000-2100-0000F8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5" name="Text Box 9">
          <a:extLst>
            <a:ext uri="{FF2B5EF4-FFF2-40B4-BE49-F238E27FC236}">
              <a16:creationId xmlns:a16="http://schemas.microsoft.com/office/drawing/2014/main" id="{00000000-0008-0000-2100-0000F9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6" name="Text Box 10">
          <a:extLst>
            <a:ext uri="{FF2B5EF4-FFF2-40B4-BE49-F238E27FC236}">
              <a16:creationId xmlns:a16="http://schemas.microsoft.com/office/drawing/2014/main" id="{00000000-0008-0000-2100-0000FA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7" name="Text Box 1">
          <a:extLst>
            <a:ext uri="{FF2B5EF4-FFF2-40B4-BE49-F238E27FC236}">
              <a16:creationId xmlns:a16="http://schemas.microsoft.com/office/drawing/2014/main" id="{00000000-0008-0000-2100-0000FB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8" name="Text Box 2">
          <a:extLst>
            <a:ext uri="{FF2B5EF4-FFF2-40B4-BE49-F238E27FC236}">
              <a16:creationId xmlns:a16="http://schemas.microsoft.com/office/drawing/2014/main" id="{00000000-0008-0000-2100-0000FC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09" name="Text Box 8">
          <a:extLst>
            <a:ext uri="{FF2B5EF4-FFF2-40B4-BE49-F238E27FC236}">
              <a16:creationId xmlns:a16="http://schemas.microsoft.com/office/drawing/2014/main" id="{00000000-0008-0000-2100-0000FD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0" name="Text Box 1">
          <a:extLst>
            <a:ext uri="{FF2B5EF4-FFF2-40B4-BE49-F238E27FC236}">
              <a16:creationId xmlns:a16="http://schemas.microsoft.com/office/drawing/2014/main" id="{00000000-0008-0000-2100-0000FE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1" name="Text Box 2">
          <a:extLst>
            <a:ext uri="{FF2B5EF4-FFF2-40B4-BE49-F238E27FC236}">
              <a16:creationId xmlns:a16="http://schemas.microsoft.com/office/drawing/2014/main" id="{00000000-0008-0000-2100-0000FF01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2" name="Text Box 3">
          <a:extLst>
            <a:ext uri="{FF2B5EF4-FFF2-40B4-BE49-F238E27FC236}">
              <a16:creationId xmlns:a16="http://schemas.microsoft.com/office/drawing/2014/main" id="{00000000-0008-0000-2100-000000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3" name="Text Box 4">
          <a:extLst>
            <a:ext uri="{FF2B5EF4-FFF2-40B4-BE49-F238E27FC236}">
              <a16:creationId xmlns:a16="http://schemas.microsoft.com/office/drawing/2014/main" id="{00000000-0008-0000-2100-000001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4" name="Text Box 5">
          <a:extLst>
            <a:ext uri="{FF2B5EF4-FFF2-40B4-BE49-F238E27FC236}">
              <a16:creationId xmlns:a16="http://schemas.microsoft.com/office/drawing/2014/main" id="{00000000-0008-0000-2100-000002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5" name="Text Box 6">
          <a:extLst>
            <a:ext uri="{FF2B5EF4-FFF2-40B4-BE49-F238E27FC236}">
              <a16:creationId xmlns:a16="http://schemas.microsoft.com/office/drawing/2014/main" id="{00000000-0008-0000-2100-000003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6" name="Text Box 8">
          <a:extLst>
            <a:ext uri="{FF2B5EF4-FFF2-40B4-BE49-F238E27FC236}">
              <a16:creationId xmlns:a16="http://schemas.microsoft.com/office/drawing/2014/main" id="{00000000-0008-0000-2100-000004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7" name="Text Box 9">
          <a:extLst>
            <a:ext uri="{FF2B5EF4-FFF2-40B4-BE49-F238E27FC236}">
              <a16:creationId xmlns:a16="http://schemas.microsoft.com/office/drawing/2014/main" id="{00000000-0008-0000-2100-000005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18" name="Text Box 10">
          <a:extLst>
            <a:ext uri="{FF2B5EF4-FFF2-40B4-BE49-F238E27FC236}">
              <a16:creationId xmlns:a16="http://schemas.microsoft.com/office/drawing/2014/main" id="{00000000-0008-0000-2100-000006020000}"/>
            </a:ext>
          </a:extLst>
        </xdr:cNvPr>
        <xdr:cNvSpPr txBox="1">
          <a:spLocks noChangeArrowheads="1"/>
        </xdr:cNvSpPr>
      </xdr:nvSpPr>
      <xdr:spPr bwMode="auto">
        <a:xfrm>
          <a:off x="62484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56</xdr:row>
      <xdr:rowOff>42333</xdr:rowOff>
    </xdr:from>
    <xdr:ext cx="114300" cy="285750"/>
    <xdr:sp macro="" textlink="">
      <xdr:nvSpPr>
        <xdr:cNvPr id="519" name="Text Box 1">
          <a:extLst>
            <a:ext uri="{FF2B5EF4-FFF2-40B4-BE49-F238E27FC236}">
              <a16:creationId xmlns:a16="http://schemas.microsoft.com/office/drawing/2014/main" id="{00000000-0008-0000-2100-000007020000}"/>
            </a:ext>
          </a:extLst>
        </xdr:cNvPr>
        <xdr:cNvSpPr txBox="1">
          <a:spLocks noChangeArrowheads="1"/>
        </xdr:cNvSpPr>
      </xdr:nvSpPr>
      <xdr:spPr bwMode="auto">
        <a:xfrm>
          <a:off x="628226" y="102836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0" name="Text Box 1">
          <a:extLst>
            <a:ext uri="{FF2B5EF4-FFF2-40B4-BE49-F238E27FC236}">
              <a16:creationId xmlns:a16="http://schemas.microsoft.com/office/drawing/2014/main" id="{00000000-0008-0000-2100-00000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1" name="Text Box 2">
          <a:extLst>
            <a:ext uri="{FF2B5EF4-FFF2-40B4-BE49-F238E27FC236}">
              <a16:creationId xmlns:a16="http://schemas.microsoft.com/office/drawing/2014/main" id="{00000000-0008-0000-2100-00000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2" name="Text Box 3">
          <a:extLst>
            <a:ext uri="{FF2B5EF4-FFF2-40B4-BE49-F238E27FC236}">
              <a16:creationId xmlns:a16="http://schemas.microsoft.com/office/drawing/2014/main" id="{00000000-0008-0000-2100-00000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3" name="Text Box 4">
          <a:extLst>
            <a:ext uri="{FF2B5EF4-FFF2-40B4-BE49-F238E27FC236}">
              <a16:creationId xmlns:a16="http://schemas.microsoft.com/office/drawing/2014/main" id="{00000000-0008-0000-2100-00000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4" name="Text Box 5">
          <a:extLst>
            <a:ext uri="{FF2B5EF4-FFF2-40B4-BE49-F238E27FC236}">
              <a16:creationId xmlns:a16="http://schemas.microsoft.com/office/drawing/2014/main" id="{00000000-0008-0000-2100-00000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5" name="Text Box 6">
          <a:extLst>
            <a:ext uri="{FF2B5EF4-FFF2-40B4-BE49-F238E27FC236}">
              <a16:creationId xmlns:a16="http://schemas.microsoft.com/office/drawing/2014/main" id="{00000000-0008-0000-2100-00000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6" name="Text Box 8">
          <a:extLst>
            <a:ext uri="{FF2B5EF4-FFF2-40B4-BE49-F238E27FC236}">
              <a16:creationId xmlns:a16="http://schemas.microsoft.com/office/drawing/2014/main" id="{00000000-0008-0000-2100-00000E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7" name="Text Box 9">
          <a:extLst>
            <a:ext uri="{FF2B5EF4-FFF2-40B4-BE49-F238E27FC236}">
              <a16:creationId xmlns:a16="http://schemas.microsoft.com/office/drawing/2014/main" id="{00000000-0008-0000-2100-00000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8" name="Text Box 10">
          <a:extLst>
            <a:ext uri="{FF2B5EF4-FFF2-40B4-BE49-F238E27FC236}">
              <a16:creationId xmlns:a16="http://schemas.microsoft.com/office/drawing/2014/main" id="{00000000-0008-0000-2100-00001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29" name="Text Box 1">
          <a:extLst>
            <a:ext uri="{FF2B5EF4-FFF2-40B4-BE49-F238E27FC236}">
              <a16:creationId xmlns:a16="http://schemas.microsoft.com/office/drawing/2014/main" id="{00000000-0008-0000-2100-00001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0" name="Text Box 2">
          <a:extLst>
            <a:ext uri="{FF2B5EF4-FFF2-40B4-BE49-F238E27FC236}">
              <a16:creationId xmlns:a16="http://schemas.microsoft.com/office/drawing/2014/main" id="{00000000-0008-0000-2100-00001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1" name="Text Box 1">
          <a:extLst>
            <a:ext uri="{FF2B5EF4-FFF2-40B4-BE49-F238E27FC236}">
              <a16:creationId xmlns:a16="http://schemas.microsoft.com/office/drawing/2014/main" id="{00000000-0008-0000-2100-00001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2" name="Text Box 2">
          <a:extLst>
            <a:ext uri="{FF2B5EF4-FFF2-40B4-BE49-F238E27FC236}">
              <a16:creationId xmlns:a16="http://schemas.microsoft.com/office/drawing/2014/main" id="{00000000-0008-0000-2100-00001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3" name="Text Box 3">
          <a:extLst>
            <a:ext uri="{FF2B5EF4-FFF2-40B4-BE49-F238E27FC236}">
              <a16:creationId xmlns:a16="http://schemas.microsoft.com/office/drawing/2014/main" id="{00000000-0008-0000-2100-00001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4" name="Text Box 4">
          <a:extLst>
            <a:ext uri="{FF2B5EF4-FFF2-40B4-BE49-F238E27FC236}">
              <a16:creationId xmlns:a16="http://schemas.microsoft.com/office/drawing/2014/main" id="{00000000-0008-0000-2100-00001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5" name="Text Box 5">
          <a:extLst>
            <a:ext uri="{FF2B5EF4-FFF2-40B4-BE49-F238E27FC236}">
              <a16:creationId xmlns:a16="http://schemas.microsoft.com/office/drawing/2014/main" id="{00000000-0008-0000-2100-00001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6" name="Text Box 6">
          <a:extLst>
            <a:ext uri="{FF2B5EF4-FFF2-40B4-BE49-F238E27FC236}">
              <a16:creationId xmlns:a16="http://schemas.microsoft.com/office/drawing/2014/main" id="{00000000-0008-0000-2100-00001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7" name="Text Box 8">
          <a:extLst>
            <a:ext uri="{FF2B5EF4-FFF2-40B4-BE49-F238E27FC236}">
              <a16:creationId xmlns:a16="http://schemas.microsoft.com/office/drawing/2014/main" id="{00000000-0008-0000-2100-00001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8" name="Text Box 9">
          <a:extLst>
            <a:ext uri="{FF2B5EF4-FFF2-40B4-BE49-F238E27FC236}">
              <a16:creationId xmlns:a16="http://schemas.microsoft.com/office/drawing/2014/main" id="{00000000-0008-0000-2100-00001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39" name="Text Box 10">
          <a:extLst>
            <a:ext uri="{FF2B5EF4-FFF2-40B4-BE49-F238E27FC236}">
              <a16:creationId xmlns:a16="http://schemas.microsoft.com/office/drawing/2014/main" id="{00000000-0008-0000-2100-00001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0" name="Text Box 1">
          <a:extLst>
            <a:ext uri="{FF2B5EF4-FFF2-40B4-BE49-F238E27FC236}">
              <a16:creationId xmlns:a16="http://schemas.microsoft.com/office/drawing/2014/main" id="{00000000-0008-0000-2100-00001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1" name="Text Box 2">
          <a:extLst>
            <a:ext uri="{FF2B5EF4-FFF2-40B4-BE49-F238E27FC236}">
              <a16:creationId xmlns:a16="http://schemas.microsoft.com/office/drawing/2014/main" id="{00000000-0008-0000-2100-00001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42" name="Text Box 8">
          <a:extLst>
            <a:ext uri="{FF2B5EF4-FFF2-40B4-BE49-F238E27FC236}">
              <a16:creationId xmlns:a16="http://schemas.microsoft.com/office/drawing/2014/main" id="{00000000-0008-0000-2100-00001E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43" name="Text Box 8">
          <a:extLst>
            <a:ext uri="{FF2B5EF4-FFF2-40B4-BE49-F238E27FC236}">
              <a16:creationId xmlns:a16="http://schemas.microsoft.com/office/drawing/2014/main" id="{00000000-0008-0000-2100-00001F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4" name="Text Box 1">
          <a:extLst>
            <a:ext uri="{FF2B5EF4-FFF2-40B4-BE49-F238E27FC236}">
              <a16:creationId xmlns:a16="http://schemas.microsoft.com/office/drawing/2014/main" id="{00000000-0008-0000-2100-00002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5" name="Text Box 2">
          <a:extLst>
            <a:ext uri="{FF2B5EF4-FFF2-40B4-BE49-F238E27FC236}">
              <a16:creationId xmlns:a16="http://schemas.microsoft.com/office/drawing/2014/main" id="{00000000-0008-0000-2100-00002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6" name="Text Box 3">
          <a:extLst>
            <a:ext uri="{FF2B5EF4-FFF2-40B4-BE49-F238E27FC236}">
              <a16:creationId xmlns:a16="http://schemas.microsoft.com/office/drawing/2014/main" id="{00000000-0008-0000-2100-00002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7" name="Text Box 4">
          <a:extLst>
            <a:ext uri="{FF2B5EF4-FFF2-40B4-BE49-F238E27FC236}">
              <a16:creationId xmlns:a16="http://schemas.microsoft.com/office/drawing/2014/main" id="{00000000-0008-0000-2100-00002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8" name="Text Box 5">
          <a:extLst>
            <a:ext uri="{FF2B5EF4-FFF2-40B4-BE49-F238E27FC236}">
              <a16:creationId xmlns:a16="http://schemas.microsoft.com/office/drawing/2014/main" id="{00000000-0008-0000-2100-00002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49" name="Text Box 6">
          <a:extLst>
            <a:ext uri="{FF2B5EF4-FFF2-40B4-BE49-F238E27FC236}">
              <a16:creationId xmlns:a16="http://schemas.microsoft.com/office/drawing/2014/main" id="{00000000-0008-0000-2100-00002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0" name="Text Box 8">
          <a:extLst>
            <a:ext uri="{FF2B5EF4-FFF2-40B4-BE49-F238E27FC236}">
              <a16:creationId xmlns:a16="http://schemas.microsoft.com/office/drawing/2014/main" id="{00000000-0008-0000-2100-00002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1" name="Text Box 9">
          <a:extLst>
            <a:ext uri="{FF2B5EF4-FFF2-40B4-BE49-F238E27FC236}">
              <a16:creationId xmlns:a16="http://schemas.microsoft.com/office/drawing/2014/main" id="{00000000-0008-0000-2100-00002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2" name="Text Box 10">
          <a:extLst>
            <a:ext uri="{FF2B5EF4-FFF2-40B4-BE49-F238E27FC236}">
              <a16:creationId xmlns:a16="http://schemas.microsoft.com/office/drawing/2014/main" id="{00000000-0008-0000-2100-00002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3" name="Text Box 1">
          <a:extLst>
            <a:ext uri="{FF2B5EF4-FFF2-40B4-BE49-F238E27FC236}">
              <a16:creationId xmlns:a16="http://schemas.microsoft.com/office/drawing/2014/main" id="{00000000-0008-0000-2100-00002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4" name="Text Box 2">
          <a:extLst>
            <a:ext uri="{FF2B5EF4-FFF2-40B4-BE49-F238E27FC236}">
              <a16:creationId xmlns:a16="http://schemas.microsoft.com/office/drawing/2014/main" id="{00000000-0008-0000-2100-00002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55" name="Text Box 8">
          <a:extLst>
            <a:ext uri="{FF2B5EF4-FFF2-40B4-BE49-F238E27FC236}">
              <a16:creationId xmlns:a16="http://schemas.microsoft.com/office/drawing/2014/main" id="{00000000-0008-0000-2100-00002B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6" name="Text Box 1">
          <a:extLst>
            <a:ext uri="{FF2B5EF4-FFF2-40B4-BE49-F238E27FC236}">
              <a16:creationId xmlns:a16="http://schemas.microsoft.com/office/drawing/2014/main" id="{00000000-0008-0000-2100-00002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7" name="Text Box 2">
          <a:extLst>
            <a:ext uri="{FF2B5EF4-FFF2-40B4-BE49-F238E27FC236}">
              <a16:creationId xmlns:a16="http://schemas.microsoft.com/office/drawing/2014/main" id="{00000000-0008-0000-2100-00002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8" name="Text Box 3">
          <a:extLst>
            <a:ext uri="{FF2B5EF4-FFF2-40B4-BE49-F238E27FC236}">
              <a16:creationId xmlns:a16="http://schemas.microsoft.com/office/drawing/2014/main" id="{00000000-0008-0000-2100-00002E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59" name="Text Box 4">
          <a:extLst>
            <a:ext uri="{FF2B5EF4-FFF2-40B4-BE49-F238E27FC236}">
              <a16:creationId xmlns:a16="http://schemas.microsoft.com/office/drawing/2014/main" id="{00000000-0008-0000-2100-00002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0" name="Text Box 5">
          <a:extLst>
            <a:ext uri="{FF2B5EF4-FFF2-40B4-BE49-F238E27FC236}">
              <a16:creationId xmlns:a16="http://schemas.microsoft.com/office/drawing/2014/main" id="{00000000-0008-0000-2100-00003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1" name="Text Box 6">
          <a:extLst>
            <a:ext uri="{FF2B5EF4-FFF2-40B4-BE49-F238E27FC236}">
              <a16:creationId xmlns:a16="http://schemas.microsoft.com/office/drawing/2014/main" id="{00000000-0008-0000-2100-00003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2" name="Text Box 8">
          <a:extLst>
            <a:ext uri="{FF2B5EF4-FFF2-40B4-BE49-F238E27FC236}">
              <a16:creationId xmlns:a16="http://schemas.microsoft.com/office/drawing/2014/main" id="{00000000-0008-0000-2100-00003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3" name="Text Box 9">
          <a:extLst>
            <a:ext uri="{FF2B5EF4-FFF2-40B4-BE49-F238E27FC236}">
              <a16:creationId xmlns:a16="http://schemas.microsoft.com/office/drawing/2014/main" id="{00000000-0008-0000-2100-00003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4" name="Text Box 10">
          <a:extLst>
            <a:ext uri="{FF2B5EF4-FFF2-40B4-BE49-F238E27FC236}">
              <a16:creationId xmlns:a16="http://schemas.microsoft.com/office/drawing/2014/main" id="{00000000-0008-0000-2100-000034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5" name="Text Box 1">
          <a:extLst>
            <a:ext uri="{FF2B5EF4-FFF2-40B4-BE49-F238E27FC236}">
              <a16:creationId xmlns:a16="http://schemas.microsoft.com/office/drawing/2014/main" id="{00000000-0008-0000-2100-00003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6" name="Text Box 2">
          <a:extLst>
            <a:ext uri="{FF2B5EF4-FFF2-40B4-BE49-F238E27FC236}">
              <a16:creationId xmlns:a16="http://schemas.microsoft.com/office/drawing/2014/main" id="{00000000-0008-0000-2100-00003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67" name="Text Box 8">
          <a:extLst>
            <a:ext uri="{FF2B5EF4-FFF2-40B4-BE49-F238E27FC236}">
              <a16:creationId xmlns:a16="http://schemas.microsoft.com/office/drawing/2014/main" id="{00000000-0008-0000-2100-000037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68" name="Text Box 8">
          <a:extLst>
            <a:ext uri="{FF2B5EF4-FFF2-40B4-BE49-F238E27FC236}">
              <a16:creationId xmlns:a16="http://schemas.microsoft.com/office/drawing/2014/main" id="{00000000-0008-0000-2100-000038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69" name="Text Box 1">
          <a:extLst>
            <a:ext uri="{FF2B5EF4-FFF2-40B4-BE49-F238E27FC236}">
              <a16:creationId xmlns:a16="http://schemas.microsoft.com/office/drawing/2014/main" id="{00000000-0008-0000-2100-00003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0" name="Text Box 2">
          <a:extLst>
            <a:ext uri="{FF2B5EF4-FFF2-40B4-BE49-F238E27FC236}">
              <a16:creationId xmlns:a16="http://schemas.microsoft.com/office/drawing/2014/main" id="{00000000-0008-0000-2100-00003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1" name="Text Box 3">
          <a:extLst>
            <a:ext uri="{FF2B5EF4-FFF2-40B4-BE49-F238E27FC236}">
              <a16:creationId xmlns:a16="http://schemas.microsoft.com/office/drawing/2014/main" id="{00000000-0008-0000-2100-00003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2" name="Text Box 4">
          <a:extLst>
            <a:ext uri="{FF2B5EF4-FFF2-40B4-BE49-F238E27FC236}">
              <a16:creationId xmlns:a16="http://schemas.microsoft.com/office/drawing/2014/main" id="{00000000-0008-0000-2100-00003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3" name="Text Box 5">
          <a:extLst>
            <a:ext uri="{FF2B5EF4-FFF2-40B4-BE49-F238E27FC236}">
              <a16:creationId xmlns:a16="http://schemas.microsoft.com/office/drawing/2014/main" id="{00000000-0008-0000-2100-00003D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4" name="Text Box 6">
          <a:extLst>
            <a:ext uri="{FF2B5EF4-FFF2-40B4-BE49-F238E27FC236}">
              <a16:creationId xmlns:a16="http://schemas.microsoft.com/office/drawing/2014/main" id="{00000000-0008-0000-2100-00003E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5" name="Text Box 8">
          <a:extLst>
            <a:ext uri="{FF2B5EF4-FFF2-40B4-BE49-F238E27FC236}">
              <a16:creationId xmlns:a16="http://schemas.microsoft.com/office/drawing/2014/main" id="{00000000-0008-0000-2100-00003F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6" name="Text Box 9">
          <a:extLst>
            <a:ext uri="{FF2B5EF4-FFF2-40B4-BE49-F238E27FC236}">
              <a16:creationId xmlns:a16="http://schemas.microsoft.com/office/drawing/2014/main" id="{00000000-0008-0000-2100-000040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7" name="Text Box 10">
          <a:extLst>
            <a:ext uri="{FF2B5EF4-FFF2-40B4-BE49-F238E27FC236}">
              <a16:creationId xmlns:a16="http://schemas.microsoft.com/office/drawing/2014/main" id="{00000000-0008-0000-2100-000041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8" name="Text Box 1">
          <a:extLst>
            <a:ext uri="{FF2B5EF4-FFF2-40B4-BE49-F238E27FC236}">
              <a16:creationId xmlns:a16="http://schemas.microsoft.com/office/drawing/2014/main" id="{00000000-0008-0000-2100-000042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79" name="Text Box 2">
          <a:extLst>
            <a:ext uri="{FF2B5EF4-FFF2-40B4-BE49-F238E27FC236}">
              <a16:creationId xmlns:a16="http://schemas.microsoft.com/office/drawing/2014/main" id="{00000000-0008-0000-2100-000043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80" name="Text Box 8">
          <a:extLst>
            <a:ext uri="{FF2B5EF4-FFF2-40B4-BE49-F238E27FC236}">
              <a16:creationId xmlns:a16="http://schemas.microsoft.com/office/drawing/2014/main" id="{00000000-0008-0000-2100-000044020000}"/>
            </a:ext>
          </a:extLst>
        </xdr:cNvPr>
        <xdr:cNvSpPr txBox="1">
          <a:spLocks noChangeArrowheads="1"/>
        </xdr:cNvSpPr>
      </xdr:nvSpPr>
      <xdr:spPr bwMode="auto">
        <a:xfrm>
          <a:off x="62484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1" name="Text Box 1">
          <a:extLst>
            <a:ext uri="{FF2B5EF4-FFF2-40B4-BE49-F238E27FC236}">
              <a16:creationId xmlns:a16="http://schemas.microsoft.com/office/drawing/2014/main" id="{00000000-0008-0000-2100-000045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2" name="Text Box 2">
          <a:extLst>
            <a:ext uri="{FF2B5EF4-FFF2-40B4-BE49-F238E27FC236}">
              <a16:creationId xmlns:a16="http://schemas.microsoft.com/office/drawing/2014/main" id="{00000000-0008-0000-2100-000046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3" name="Text Box 3">
          <a:extLst>
            <a:ext uri="{FF2B5EF4-FFF2-40B4-BE49-F238E27FC236}">
              <a16:creationId xmlns:a16="http://schemas.microsoft.com/office/drawing/2014/main" id="{00000000-0008-0000-2100-000047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4" name="Text Box 4">
          <a:extLst>
            <a:ext uri="{FF2B5EF4-FFF2-40B4-BE49-F238E27FC236}">
              <a16:creationId xmlns:a16="http://schemas.microsoft.com/office/drawing/2014/main" id="{00000000-0008-0000-2100-000048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5" name="Text Box 5">
          <a:extLst>
            <a:ext uri="{FF2B5EF4-FFF2-40B4-BE49-F238E27FC236}">
              <a16:creationId xmlns:a16="http://schemas.microsoft.com/office/drawing/2014/main" id="{00000000-0008-0000-2100-000049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6" name="Text Box 6">
          <a:extLst>
            <a:ext uri="{FF2B5EF4-FFF2-40B4-BE49-F238E27FC236}">
              <a16:creationId xmlns:a16="http://schemas.microsoft.com/office/drawing/2014/main" id="{00000000-0008-0000-2100-00004A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7" name="Text Box 8">
          <a:extLst>
            <a:ext uri="{FF2B5EF4-FFF2-40B4-BE49-F238E27FC236}">
              <a16:creationId xmlns:a16="http://schemas.microsoft.com/office/drawing/2014/main" id="{00000000-0008-0000-2100-00004B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588" name="Text Box 9">
          <a:extLst>
            <a:ext uri="{FF2B5EF4-FFF2-40B4-BE49-F238E27FC236}">
              <a16:creationId xmlns:a16="http://schemas.microsoft.com/office/drawing/2014/main" id="{00000000-0008-0000-2100-00004C020000}"/>
            </a:ext>
          </a:extLst>
        </xdr:cNvPr>
        <xdr:cNvSpPr txBox="1">
          <a:spLocks noChangeArrowheads="1"/>
        </xdr:cNvSpPr>
      </xdr:nvSpPr>
      <xdr:spPr bwMode="auto">
        <a:xfrm>
          <a:off x="62484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518584</xdr:colOff>
      <xdr:row>45</xdr:row>
      <xdr:rowOff>52918</xdr:rowOff>
    </xdr:from>
    <xdr:ext cx="114300" cy="285750"/>
    <xdr:sp macro="" textlink="">
      <xdr:nvSpPr>
        <xdr:cNvPr id="589" name="Text Box 10">
          <a:extLst>
            <a:ext uri="{FF2B5EF4-FFF2-40B4-BE49-F238E27FC236}">
              <a16:creationId xmlns:a16="http://schemas.microsoft.com/office/drawing/2014/main" id="{00000000-0008-0000-2100-00004D020000}"/>
            </a:ext>
          </a:extLst>
        </xdr:cNvPr>
        <xdr:cNvSpPr txBox="1">
          <a:spLocks noChangeArrowheads="1"/>
        </xdr:cNvSpPr>
      </xdr:nvSpPr>
      <xdr:spPr bwMode="auto">
        <a:xfrm>
          <a:off x="7391824" y="8282518"/>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74083</xdr:colOff>
      <xdr:row>47</xdr:row>
      <xdr:rowOff>31749</xdr:rowOff>
    </xdr:from>
    <xdr:ext cx="114300" cy="285750"/>
    <xdr:sp macro="" textlink="">
      <xdr:nvSpPr>
        <xdr:cNvPr id="590" name="Text Box 1">
          <a:extLst>
            <a:ext uri="{FF2B5EF4-FFF2-40B4-BE49-F238E27FC236}">
              <a16:creationId xmlns:a16="http://schemas.microsoft.com/office/drawing/2014/main" id="{00000000-0008-0000-2100-00004E020000}"/>
            </a:ext>
          </a:extLst>
        </xdr:cNvPr>
        <xdr:cNvSpPr txBox="1">
          <a:spLocks noChangeArrowheads="1"/>
        </xdr:cNvSpPr>
      </xdr:nvSpPr>
      <xdr:spPr bwMode="auto">
        <a:xfrm>
          <a:off x="698923" y="8627109"/>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1" name="Text Box 1">
          <a:extLst>
            <a:ext uri="{FF2B5EF4-FFF2-40B4-BE49-F238E27FC236}">
              <a16:creationId xmlns:a16="http://schemas.microsoft.com/office/drawing/2014/main" id="{00000000-0008-0000-2100-00004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2" name="Text Box 2">
          <a:extLst>
            <a:ext uri="{FF2B5EF4-FFF2-40B4-BE49-F238E27FC236}">
              <a16:creationId xmlns:a16="http://schemas.microsoft.com/office/drawing/2014/main" id="{00000000-0008-0000-2100-00005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3" name="Text Box 3">
          <a:extLst>
            <a:ext uri="{FF2B5EF4-FFF2-40B4-BE49-F238E27FC236}">
              <a16:creationId xmlns:a16="http://schemas.microsoft.com/office/drawing/2014/main" id="{00000000-0008-0000-2100-00005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4" name="Text Box 4">
          <a:extLst>
            <a:ext uri="{FF2B5EF4-FFF2-40B4-BE49-F238E27FC236}">
              <a16:creationId xmlns:a16="http://schemas.microsoft.com/office/drawing/2014/main" id="{00000000-0008-0000-2100-00005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5" name="Text Box 5">
          <a:extLst>
            <a:ext uri="{FF2B5EF4-FFF2-40B4-BE49-F238E27FC236}">
              <a16:creationId xmlns:a16="http://schemas.microsoft.com/office/drawing/2014/main" id="{00000000-0008-0000-2100-00005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6" name="Text Box 6">
          <a:extLst>
            <a:ext uri="{FF2B5EF4-FFF2-40B4-BE49-F238E27FC236}">
              <a16:creationId xmlns:a16="http://schemas.microsoft.com/office/drawing/2014/main" id="{00000000-0008-0000-2100-00005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7" name="Text Box 8">
          <a:extLst>
            <a:ext uri="{FF2B5EF4-FFF2-40B4-BE49-F238E27FC236}">
              <a16:creationId xmlns:a16="http://schemas.microsoft.com/office/drawing/2014/main" id="{00000000-0008-0000-2100-00005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8" name="Text Box 9">
          <a:extLst>
            <a:ext uri="{FF2B5EF4-FFF2-40B4-BE49-F238E27FC236}">
              <a16:creationId xmlns:a16="http://schemas.microsoft.com/office/drawing/2014/main" id="{00000000-0008-0000-2100-00005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599" name="Text Box 10">
          <a:extLst>
            <a:ext uri="{FF2B5EF4-FFF2-40B4-BE49-F238E27FC236}">
              <a16:creationId xmlns:a16="http://schemas.microsoft.com/office/drawing/2014/main" id="{00000000-0008-0000-2100-00005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0" name="Text Box 1">
          <a:extLst>
            <a:ext uri="{FF2B5EF4-FFF2-40B4-BE49-F238E27FC236}">
              <a16:creationId xmlns:a16="http://schemas.microsoft.com/office/drawing/2014/main" id="{00000000-0008-0000-2100-00005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1" name="Text Box 2">
          <a:extLst>
            <a:ext uri="{FF2B5EF4-FFF2-40B4-BE49-F238E27FC236}">
              <a16:creationId xmlns:a16="http://schemas.microsoft.com/office/drawing/2014/main" id="{00000000-0008-0000-2100-00005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2" name="Text Box 1">
          <a:extLst>
            <a:ext uri="{FF2B5EF4-FFF2-40B4-BE49-F238E27FC236}">
              <a16:creationId xmlns:a16="http://schemas.microsoft.com/office/drawing/2014/main" id="{00000000-0008-0000-2100-00005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3" name="Text Box 2">
          <a:extLst>
            <a:ext uri="{FF2B5EF4-FFF2-40B4-BE49-F238E27FC236}">
              <a16:creationId xmlns:a16="http://schemas.microsoft.com/office/drawing/2014/main" id="{00000000-0008-0000-2100-00005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4" name="Text Box 3">
          <a:extLst>
            <a:ext uri="{FF2B5EF4-FFF2-40B4-BE49-F238E27FC236}">
              <a16:creationId xmlns:a16="http://schemas.microsoft.com/office/drawing/2014/main" id="{00000000-0008-0000-2100-00005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5" name="Text Box 4">
          <a:extLst>
            <a:ext uri="{FF2B5EF4-FFF2-40B4-BE49-F238E27FC236}">
              <a16:creationId xmlns:a16="http://schemas.microsoft.com/office/drawing/2014/main" id="{00000000-0008-0000-2100-00005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6" name="Text Box 5">
          <a:extLst>
            <a:ext uri="{FF2B5EF4-FFF2-40B4-BE49-F238E27FC236}">
              <a16:creationId xmlns:a16="http://schemas.microsoft.com/office/drawing/2014/main" id="{00000000-0008-0000-2100-00005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7" name="Text Box 6">
          <a:extLst>
            <a:ext uri="{FF2B5EF4-FFF2-40B4-BE49-F238E27FC236}">
              <a16:creationId xmlns:a16="http://schemas.microsoft.com/office/drawing/2014/main" id="{00000000-0008-0000-2100-00005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8" name="Text Box 8">
          <a:extLst>
            <a:ext uri="{FF2B5EF4-FFF2-40B4-BE49-F238E27FC236}">
              <a16:creationId xmlns:a16="http://schemas.microsoft.com/office/drawing/2014/main" id="{00000000-0008-0000-2100-00006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09" name="Text Box 9">
          <a:extLst>
            <a:ext uri="{FF2B5EF4-FFF2-40B4-BE49-F238E27FC236}">
              <a16:creationId xmlns:a16="http://schemas.microsoft.com/office/drawing/2014/main" id="{00000000-0008-0000-2100-00006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0" name="Text Box 10">
          <a:extLst>
            <a:ext uri="{FF2B5EF4-FFF2-40B4-BE49-F238E27FC236}">
              <a16:creationId xmlns:a16="http://schemas.microsoft.com/office/drawing/2014/main" id="{00000000-0008-0000-2100-00006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1" name="Text Box 1">
          <a:extLst>
            <a:ext uri="{FF2B5EF4-FFF2-40B4-BE49-F238E27FC236}">
              <a16:creationId xmlns:a16="http://schemas.microsoft.com/office/drawing/2014/main" id="{00000000-0008-0000-2100-00006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2" name="Text Box 2">
          <a:extLst>
            <a:ext uri="{FF2B5EF4-FFF2-40B4-BE49-F238E27FC236}">
              <a16:creationId xmlns:a16="http://schemas.microsoft.com/office/drawing/2014/main" id="{00000000-0008-0000-2100-00006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13" name="Text Box 8">
          <a:extLst>
            <a:ext uri="{FF2B5EF4-FFF2-40B4-BE49-F238E27FC236}">
              <a16:creationId xmlns:a16="http://schemas.microsoft.com/office/drawing/2014/main" id="{00000000-0008-0000-2100-000065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14" name="Text Box 8">
          <a:extLst>
            <a:ext uri="{FF2B5EF4-FFF2-40B4-BE49-F238E27FC236}">
              <a16:creationId xmlns:a16="http://schemas.microsoft.com/office/drawing/2014/main" id="{00000000-0008-0000-2100-000066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5" name="Text Box 1">
          <a:extLst>
            <a:ext uri="{FF2B5EF4-FFF2-40B4-BE49-F238E27FC236}">
              <a16:creationId xmlns:a16="http://schemas.microsoft.com/office/drawing/2014/main" id="{00000000-0008-0000-2100-00006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6" name="Text Box 2">
          <a:extLst>
            <a:ext uri="{FF2B5EF4-FFF2-40B4-BE49-F238E27FC236}">
              <a16:creationId xmlns:a16="http://schemas.microsoft.com/office/drawing/2014/main" id="{00000000-0008-0000-2100-00006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7" name="Text Box 3">
          <a:extLst>
            <a:ext uri="{FF2B5EF4-FFF2-40B4-BE49-F238E27FC236}">
              <a16:creationId xmlns:a16="http://schemas.microsoft.com/office/drawing/2014/main" id="{00000000-0008-0000-2100-00006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8" name="Text Box 4">
          <a:extLst>
            <a:ext uri="{FF2B5EF4-FFF2-40B4-BE49-F238E27FC236}">
              <a16:creationId xmlns:a16="http://schemas.microsoft.com/office/drawing/2014/main" id="{00000000-0008-0000-2100-00006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19" name="Text Box 5">
          <a:extLst>
            <a:ext uri="{FF2B5EF4-FFF2-40B4-BE49-F238E27FC236}">
              <a16:creationId xmlns:a16="http://schemas.microsoft.com/office/drawing/2014/main" id="{00000000-0008-0000-2100-00006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0" name="Text Box 6">
          <a:extLst>
            <a:ext uri="{FF2B5EF4-FFF2-40B4-BE49-F238E27FC236}">
              <a16:creationId xmlns:a16="http://schemas.microsoft.com/office/drawing/2014/main" id="{00000000-0008-0000-2100-00006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1" name="Text Box 8">
          <a:extLst>
            <a:ext uri="{FF2B5EF4-FFF2-40B4-BE49-F238E27FC236}">
              <a16:creationId xmlns:a16="http://schemas.microsoft.com/office/drawing/2014/main" id="{00000000-0008-0000-2100-00006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2" name="Text Box 9">
          <a:extLst>
            <a:ext uri="{FF2B5EF4-FFF2-40B4-BE49-F238E27FC236}">
              <a16:creationId xmlns:a16="http://schemas.microsoft.com/office/drawing/2014/main" id="{00000000-0008-0000-2100-00006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3" name="Text Box 10">
          <a:extLst>
            <a:ext uri="{FF2B5EF4-FFF2-40B4-BE49-F238E27FC236}">
              <a16:creationId xmlns:a16="http://schemas.microsoft.com/office/drawing/2014/main" id="{00000000-0008-0000-2100-00006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4" name="Text Box 1">
          <a:extLst>
            <a:ext uri="{FF2B5EF4-FFF2-40B4-BE49-F238E27FC236}">
              <a16:creationId xmlns:a16="http://schemas.microsoft.com/office/drawing/2014/main" id="{00000000-0008-0000-2100-00007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5" name="Text Box 2">
          <a:extLst>
            <a:ext uri="{FF2B5EF4-FFF2-40B4-BE49-F238E27FC236}">
              <a16:creationId xmlns:a16="http://schemas.microsoft.com/office/drawing/2014/main" id="{00000000-0008-0000-2100-00007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26" name="Text Box 8">
          <a:extLst>
            <a:ext uri="{FF2B5EF4-FFF2-40B4-BE49-F238E27FC236}">
              <a16:creationId xmlns:a16="http://schemas.microsoft.com/office/drawing/2014/main" id="{00000000-0008-0000-2100-000072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7" name="Text Box 1">
          <a:extLst>
            <a:ext uri="{FF2B5EF4-FFF2-40B4-BE49-F238E27FC236}">
              <a16:creationId xmlns:a16="http://schemas.microsoft.com/office/drawing/2014/main" id="{00000000-0008-0000-2100-00007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8" name="Text Box 2">
          <a:extLst>
            <a:ext uri="{FF2B5EF4-FFF2-40B4-BE49-F238E27FC236}">
              <a16:creationId xmlns:a16="http://schemas.microsoft.com/office/drawing/2014/main" id="{00000000-0008-0000-2100-00007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29" name="Text Box 3">
          <a:extLst>
            <a:ext uri="{FF2B5EF4-FFF2-40B4-BE49-F238E27FC236}">
              <a16:creationId xmlns:a16="http://schemas.microsoft.com/office/drawing/2014/main" id="{00000000-0008-0000-2100-00007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0" name="Text Box 4">
          <a:extLst>
            <a:ext uri="{FF2B5EF4-FFF2-40B4-BE49-F238E27FC236}">
              <a16:creationId xmlns:a16="http://schemas.microsoft.com/office/drawing/2014/main" id="{00000000-0008-0000-2100-00007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1" name="Text Box 5">
          <a:extLst>
            <a:ext uri="{FF2B5EF4-FFF2-40B4-BE49-F238E27FC236}">
              <a16:creationId xmlns:a16="http://schemas.microsoft.com/office/drawing/2014/main" id="{00000000-0008-0000-2100-00007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2" name="Text Box 6">
          <a:extLst>
            <a:ext uri="{FF2B5EF4-FFF2-40B4-BE49-F238E27FC236}">
              <a16:creationId xmlns:a16="http://schemas.microsoft.com/office/drawing/2014/main" id="{00000000-0008-0000-2100-00007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3" name="Text Box 8">
          <a:extLst>
            <a:ext uri="{FF2B5EF4-FFF2-40B4-BE49-F238E27FC236}">
              <a16:creationId xmlns:a16="http://schemas.microsoft.com/office/drawing/2014/main" id="{00000000-0008-0000-2100-00007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4" name="Text Box 9">
          <a:extLst>
            <a:ext uri="{FF2B5EF4-FFF2-40B4-BE49-F238E27FC236}">
              <a16:creationId xmlns:a16="http://schemas.microsoft.com/office/drawing/2014/main" id="{00000000-0008-0000-2100-00007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5" name="Text Box 10">
          <a:extLst>
            <a:ext uri="{FF2B5EF4-FFF2-40B4-BE49-F238E27FC236}">
              <a16:creationId xmlns:a16="http://schemas.microsoft.com/office/drawing/2014/main" id="{00000000-0008-0000-2100-00007B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6" name="Text Box 1">
          <a:extLst>
            <a:ext uri="{FF2B5EF4-FFF2-40B4-BE49-F238E27FC236}">
              <a16:creationId xmlns:a16="http://schemas.microsoft.com/office/drawing/2014/main" id="{00000000-0008-0000-2100-00007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37" name="Text Box 2">
          <a:extLst>
            <a:ext uri="{FF2B5EF4-FFF2-40B4-BE49-F238E27FC236}">
              <a16:creationId xmlns:a16="http://schemas.microsoft.com/office/drawing/2014/main" id="{00000000-0008-0000-2100-00007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38" name="Text Box 8">
          <a:extLst>
            <a:ext uri="{FF2B5EF4-FFF2-40B4-BE49-F238E27FC236}">
              <a16:creationId xmlns:a16="http://schemas.microsoft.com/office/drawing/2014/main" id="{00000000-0008-0000-2100-00007E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39" name="Text Box 8">
          <a:extLst>
            <a:ext uri="{FF2B5EF4-FFF2-40B4-BE49-F238E27FC236}">
              <a16:creationId xmlns:a16="http://schemas.microsoft.com/office/drawing/2014/main" id="{00000000-0008-0000-2100-00007F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0" name="Text Box 1">
          <a:extLst>
            <a:ext uri="{FF2B5EF4-FFF2-40B4-BE49-F238E27FC236}">
              <a16:creationId xmlns:a16="http://schemas.microsoft.com/office/drawing/2014/main" id="{00000000-0008-0000-2100-00008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1" name="Text Box 2">
          <a:extLst>
            <a:ext uri="{FF2B5EF4-FFF2-40B4-BE49-F238E27FC236}">
              <a16:creationId xmlns:a16="http://schemas.microsoft.com/office/drawing/2014/main" id="{00000000-0008-0000-2100-00008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2" name="Text Box 3">
          <a:extLst>
            <a:ext uri="{FF2B5EF4-FFF2-40B4-BE49-F238E27FC236}">
              <a16:creationId xmlns:a16="http://schemas.microsoft.com/office/drawing/2014/main" id="{00000000-0008-0000-2100-00008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3" name="Text Box 4">
          <a:extLst>
            <a:ext uri="{FF2B5EF4-FFF2-40B4-BE49-F238E27FC236}">
              <a16:creationId xmlns:a16="http://schemas.microsoft.com/office/drawing/2014/main" id="{00000000-0008-0000-2100-00008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4" name="Text Box 5">
          <a:extLst>
            <a:ext uri="{FF2B5EF4-FFF2-40B4-BE49-F238E27FC236}">
              <a16:creationId xmlns:a16="http://schemas.microsoft.com/office/drawing/2014/main" id="{00000000-0008-0000-2100-00008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5" name="Text Box 6">
          <a:extLst>
            <a:ext uri="{FF2B5EF4-FFF2-40B4-BE49-F238E27FC236}">
              <a16:creationId xmlns:a16="http://schemas.microsoft.com/office/drawing/2014/main" id="{00000000-0008-0000-2100-000085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6" name="Text Box 8">
          <a:extLst>
            <a:ext uri="{FF2B5EF4-FFF2-40B4-BE49-F238E27FC236}">
              <a16:creationId xmlns:a16="http://schemas.microsoft.com/office/drawing/2014/main" id="{00000000-0008-0000-2100-000086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7" name="Text Box 9">
          <a:extLst>
            <a:ext uri="{FF2B5EF4-FFF2-40B4-BE49-F238E27FC236}">
              <a16:creationId xmlns:a16="http://schemas.microsoft.com/office/drawing/2014/main" id="{00000000-0008-0000-2100-000087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8" name="Text Box 10">
          <a:extLst>
            <a:ext uri="{FF2B5EF4-FFF2-40B4-BE49-F238E27FC236}">
              <a16:creationId xmlns:a16="http://schemas.microsoft.com/office/drawing/2014/main" id="{00000000-0008-0000-2100-000088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49" name="Text Box 1">
          <a:extLst>
            <a:ext uri="{FF2B5EF4-FFF2-40B4-BE49-F238E27FC236}">
              <a16:creationId xmlns:a16="http://schemas.microsoft.com/office/drawing/2014/main" id="{00000000-0008-0000-2100-000089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0" name="Text Box 2">
          <a:extLst>
            <a:ext uri="{FF2B5EF4-FFF2-40B4-BE49-F238E27FC236}">
              <a16:creationId xmlns:a16="http://schemas.microsoft.com/office/drawing/2014/main" id="{00000000-0008-0000-2100-00008A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51" name="Text Box 8">
          <a:extLst>
            <a:ext uri="{FF2B5EF4-FFF2-40B4-BE49-F238E27FC236}">
              <a16:creationId xmlns:a16="http://schemas.microsoft.com/office/drawing/2014/main" id="{00000000-0008-0000-2100-00008B020000}"/>
            </a:ext>
          </a:extLst>
        </xdr:cNvPr>
        <xdr:cNvSpPr txBox="1">
          <a:spLocks noChangeArrowheads="1"/>
        </xdr:cNvSpPr>
      </xdr:nvSpPr>
      <xdr:spPr bwMode="auto">
        <a:xfrm>
          <a:off x="62484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2" name="Text Box 1">
          <a:extLst>
            <a:ext uri="{FF2B5EF4-FFF2-40B4-BE49-F238E27FC236}">
              <a16:creationId xmlns:a16="http://schemas.microsoft.com/office/drawing/2014/main" id="{00000000-0008-0000-2100-00008C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3" name="Text Box 2">
          <a:extLst>
            <a:ext uri="{FF2B5EF4-FFF2-40B4-BE49-F238E27FC236}">
              <a16:creationId xmlns:a16="http://schemas.microsoft.com/office/drawing/2014/main" id="{00000000-0008-0000-2100-00008D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4" name="Text Box 3">
          <a:extLst>
            <a:ext uri="{FF2B5EF4-FFF2-40B4-BE49-F238E27FC236}">
              <a16:creationId xmlns:a16="http://schemas.microsoft.com/office/drawing/2014/main" id="{00000000-0008-0000-2100-00008E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5" name="Text Box 4">
          <a:extLst>
            <a:ext uri="{FF2B5EF4-FFF2-40B4-BE49-F238E27FC236}">
              <a16:creationId xmlns:a16="http://schemas.microsoft.com/office/drawing/2014/main" id="{00000000-0008-0000-2100-00008F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6" name="Text Box 5">
          <a:extLst>
            <a:ext uri="{FF2B5EF4-FFF2-40B4-BE49-F238E27FC236}">
              <a16:creationId xmlns:a16="http://schemas.microsoft.com/office/drawing/2014/main" id="{00000000-0008-0000-2100-000090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7" name="Text Box 6">
          <a:extLst>
            <a:ext uri="{FF2B5EF4-FFF2-40B4-BE49-F238E27FC236}">
              <a16:creationId xmlns:a16="http://schemas.microsoft.com/office/drawing/2014/main" id="{00000000-0008-0000-2100-000091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8" name="Text Box 8">
          <a:extLst>
            <a:ext uri="{FF2B5EF4-FFF2-40B4-BE49-F238E27FC236}">
              <a16:creationId xmlns:a16="http://schemas.microsoft.com/office/drawing/2014/main" id="{00000000-0008-0000-2100-000092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59" name="Text Box 9">
          <a:extLst>
            <a:ext uri="{FF2B5EF4-FFF2-40B4-BE49-F238E27FC236}">
              <a16:creationId xmlns:a16="http://schemas.microsoft.com/office/drawing/2014/main" id="{00000000-0008-0000-2100-000093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46</xdr:row>
      <xdr:rowOff>0</xdr:rowOff>
    </xdr:from>
    <xdr:ext cx="114300" cy="285750"/>
    <xdr:sp macro="" textlink="">
      <xdr:nvSpPr>
        <xdr:cNvPr id="660" name="Text Box 10">
          <a:extLst>
            <a:ext uri="{FF2B5EF4-FFF2-40B4-BE49-F238E27FC236}">
              <a16:creationId xmlns:a16="http://schemas.microsoft.com/office/drawing/2014/main" id="{00000000-0008-0000-2100-000094020000}"/>
            </a:ext>
          </a:extLst>
        </xdr:cNvPr>
        <xdr:cNvSpPr txBox="1">
          <a:spLocks noChangeArrowheads="1"/>
        </xdr:cNvSpPr>
      </xdr:nvSpPr>
      <xdr:spPr bwMode="auto">
        <a:xfrm>
          <a:off x="62484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127000</xdr:colOff>
      <xdr:row>50</xdr:row>
      <xdr:rowOff>116417</xdr:rowOff>
    </xdr:from>
    <xdr:ext cx="114300" cy="285750"/>
    <xdr:sp macro="" textlink="">
      <xdr:nvSpPr>
        <xdr:cNvPr id="661" name="Text Box 1">
          <a:extLst>
            <a:ext uri="{FF2B5EF4-FFF2-40B4-BE49-F238E27FC236}">
              <a16:creationId xmlns:a16="http://schemas.microsoft.com/office/drawing/2014/main" id="{00000000-0008-0000-2100-000095020000}"/>
            </a:ext>
          </a:extLst>
        </xdr:cNvPr>
        <xdr:cNvSpPr txBox="1">
          <a:spLocks noChangeArrowheads="1"/>
        </xdr:cNvSpPr>
      </xdr:nvSpPr>
      <xdr:spPr bwMode="auto">
        <a:xfrm>
          <a:off x="751840" y="926041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2" name="Text Box 1">
          <a:extLst>
            <a:ext uri="{FF2B5EF4-FFF2-40B4-BE49-F238E27FC236}">
              <a16:creationId xmlns:a16="http://schemas.microsoft.com/office/drawing/2014/main" id="{00000000-0008-0000-2100-000096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3" name="Text Box 2">
          <a:extLst>
            <a:ext uri="{FF2B5EF4-FFF2-40B4-BE49-F238E27FC236}">
              <a16:creationId xmlns:a16="http://schemas.microsoft.com/office/drawing/2014/main" id="{00000000-0008-0000-2100-000097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4" name="Text Box 3">
          <a:extLst>
            <a:ext uri="{FF2B5EF4-FFF2-40B4-BE49-F238E27FC236}">
              <a16:creationId xmlns:a16="http://schemas.microsoft.com/office/drawing/2014/main" id="{00000000-0008-0000-2100-000098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5" name="Text Box 4">
          <a:extLst>
            <a:ext uri="{FF2B5EF4-FFF2-40B4-BE49-F238E27FC236}">
              <a16:creationId xmlns:a16="http://schemas.microsoft.com/office/drawing/2014/main" id="{00000000-0008-0000-2100-00009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6" name="Text Box 5">
          <a:extLst>
            <a:ext uri="{FF2B5EF4-FFF2-40B4-BE49-F238E27FC236}">
              <a16:creationId xmlns:a16="http://schemas.microsoft.com/office/drawing/2014/main" id="{00000000-0008-0000-2100-00009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7" name="Text Box 6">
          <a:extLst>
            <a:ext uri="{FF2B5EF4-FFF2-40B4-BE49-F238E27FC236}">
              <a16:creationId xmlns:a16="http://schemas.microsoft.com/office/drawing/2014/main" id="{00000000-0008-0000-2100-00009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8" name="Text Box 8">
          <a:extLst>
            <a:ext uri="{FF2B5EF4-FFF2-40B4-BE49-F238E27FC236}">
              <a16:creationId xmlns:a16="http://schemas.microsoft.com/office/drawing/2014/main" id="{00000000-0008-0000-2100-00009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69" name="Text Box 9">
          <a:extLst>
            <a:ext uri="{FF2B5EF4-FFF2-40B4-BE49-F238E27FC236}">
              <a16:creationId xmlns:a16="http://schemas.microsoft.com/office/drawing/2014/main" id="{00000000-0008-0000-2100-00009D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0" name="Text Box 10">
          <a:extLst>
            <a:ext uri="{FF2B5EF4-FFF2-40B4-BE49-F238E27FC236}">
              <a16:creationId xmlns:a16="http://schemas.microsoft.com/office/drawing/2014/main" id="{00000000-0008-0000-2100-00009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1" name="Text Box 1">
          <a:extLst>
            <a:ext uri="{FF2B5EF4-FFF2-40B4-BE49-F238E27FC236}">
              <a16:creationId xmlns:a16="http://schemas.microsoft.com/office/drawing/2014/main" id="{00000000-0008-0000-2100-00009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2" name="Text Box 2">
          <a:extLst>
            <a:ext uri="{FF2B5EF4-FFF2-40B4-BE49-F238E27FC236}">
              <a16:creationId xmlns:a16="http://schemas.microsoft.com/office/drawing/2014/main" id="{00000000-0008-0000-2100-0000A0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3" name="Text Box 1">
          <a:extLst>
            <a:ext uri="{FF2B5EF4-FFF2-40B4-BE49-F238E27FC236}">
              <a16:creationId xmlns:a16="http://schemas.microsoft.com/office/drawing/2014/main" id="{00000000-0008-0000-2100-0000A1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4" name="Text Box 2">
          <a:extLst>
            <a:ext uri="{FF2B5EF4-FFF2-40B4-BE49-F238E27FC236}">
              <a16:creationId xmlns:a16="http://schemas.microsoft.com/office/drawing/2014/main" id="{00000000-0008-0000-2100-0000A2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5" name="Text Box 3">
          <a:extLst>
            <a:ext uri="{FF2B5EF4-FFF2-40B4-BE49-F238E27FC236}">
              <a16:creationId xmlns:a16="http://schemas.microsoft.com/office/drawing/2014/main" id="{00000000-0008-0000-2100-0000A3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6" name="Text Box 4">
          <a:extLst>
            <a:ext uri="{FF2B5EF4-FFF2-40B4-BE49-F238E27FC236}">
              <a16:creationId xmlns:a16="http://schemas.microsoft.com/office/drawing/2014/main" id="{00000000-0008-0000-2100-0000A4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7" name="Text Box 5">
          <a:extLst>
            <a:ext uri="{FF2B5EF4-FFF2-40B4-BE49-F238E27FC236}">
              <a16:creationId xmlns:a16="http://schemas.microsoft.com/office/drawing/2014/main" id="{00000000-0008-0000-2100-0000A5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8" name="Text Box 6">
          <a:extLst>
            <a:ext uri="{FF2B5EF4-FFF2-40B4-BE49-F238E27FC236}">
              <a16:creationId xmlns:a16="http://schemas.microsoft.com/office/drawing/2014/main" id="{00000000-0008-0000-2100-0000A6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79" name="Text Box 8">
          <a:extLst>
            <a:ext uri="{FF2B5EF4-FFF2-40B4-BE49-F238E27FC236}">
              <a16:creationId xmlns:a16="http://schemas.microsoft.com/office/drawing/2014/main" id="{00000000-0008-0000-2100-0000A7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0" name="Text Box 9">
          <a:extLst>
            <a:ext uri="{FF2B5EF4-FFF2-40B4-BE49-F238E27FC236}">
              <a16:creationId xmlns:a16="http://schemas.microsoft.com/office/drawing/2014/main" id="{00000000-0008-0000-2100-0000A8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1" name="Text Box 10">
          <a:extLst>
            <a:ext uri="{FF2B5EF4-FFF2-40B4-BE49-F238E27FC236}">
              <a16:creationId xmlns:a16="http://schemas.microsoft.com/office/drawing/2014/main" id="{00000000-0008-0000-2100-0000A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2" name="Text Box 1">
          <a:extLst>
            <a:ext uri="{FF2B5EF4-FFF2-40B4-BE49-F238E27FC236}">
              <a16:creationId xmlns:a16="http://schemas.microsoft.com/office/drawing/2014/main" id="{00000000-0008-0000-2100-0000A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3" name="Text Box 2">
          <a:extLst>
            <a:ext uri="{FF2B5EF4-FFF2-40B4-BE49-F238E27FC236}">
              <a16:creationId xmlns:a16="http://schemas.microsoft.com/office/drawing/2014/main" id="{00000000-0008-0000-2100-0000A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4" name="Text Box 1">
          <a:extLst>
            <a:ext uri="{FF2B5EF4-FFF2-40B4-BE49-F238E27FC236}">
              <a16:creationId xmlns:a16="http://schemas.microsoft.com/office/drawing/2014/main" id="{00000000-0008-0000-2100-0000A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5" name="Text Box 2">
          <a:extLst>
            <a:ext uri="{FF2B5EF4-FFF2-40B4-BE49-F238E27FC236}">
              <a16:creationId xmlns:a16="http://schemas.microsoft.com/office/drawing/2014/main" id="{00000000-0008-0000-2100-0000AD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6" name="Text Box 3">
          <a:extLst>
            <a:ext uri="{FF2B5EF4-FFF2-40B4-BE49-F238E27FC236}">
              <a16:creationId xmlns:a16="http://schemas.microsoft.com/office/drawing/2014/main" id="{00000000-0008-0000-2100-0000A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7" name="Text Box 4">
          <a:extLst>
            <a:ext uri="{FF2B5EF4-FFF2-40B4-BE49-F238E27FC236}">
              <a16:creationId xmlns:a16="http://schemas.microsoft.com/office/drawing/2014/main" id="{00000000-0008-0000-2100-0000A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8" name="Text Box 5">
          <a:extLst>
            <a:ext uri="{FF2B5EF4-FFF2-40B4-BE49-F238E27FC236}">
              <a16:creationId xmlns:a16="http://schemas.microsoft.com/office/drawing/2014/main" id="{00000000-0008-0000-2100-0000B0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89" name="Text Box 6">
          <a:extLst>
            <a:ext uri="{FF2B5EF4-FFF2-40B4-BE49-F238E27FC236}">
              <a16:creationId xmlns:a16="http://schemas.microsoft.com/office/drawing/2014/main" id="{00000000-0008-0000-2100-0000B1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0" name="Text Box 8">
          <a:extLst>
            <a:ext uri="{FF2B5EF4-FFF2-40B4-BE49-F238E27FC236}">
              <a16:creationId xmlns:a16="http://schemas.microsoft.com/office/drawing/2014/main" id="{00000000-0008-0000-2100-0000B2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1" name="Text Box 9">
          <a:extLst>
            <a:ext uri="{FF2B5EF4-FFF2-40B4-BE49-F238E27FC236}">
              <a16:creationId xmlns:a16="http://schemas.microsoft.com/office/drawing/2014/main" id="{00000000-0008-0000-2100-0000B3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2" name="Text Box 10">
          <a:extLst>
            <a:ext uri="{FF2B5EF4-FFF2-40B4-BE49-F238E27FC236}">
              <a16:creationId xmlns:a16="http://schemas.microsoft.com/office/drawing/2014/main" id="{00000000-0008-0000-2100-0000B4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3" name="Text Box 1">
          <a:extLst>
            <a:ext uri="{FF2B5EF4-FFF2-40B4-BE49-F238E27FC236}">
              <a16:creationId xmlns:a16="http://schemas.microsoft.com/office/drawing/2014/main" id="{00000000-0008-0000-2100-0000B5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4" name="Text Box 2">
          <a:extLst>
            <a:ext uri="{FF2B5EF4-FFF2-40B4-BE49-F238E27FC236}">
              <a16:creationId xmlns:a16="http://schemas.microsoft.com/office/drawing/2014/main" id="{00000000-0008-0000-2100-0000B6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5" name="Text Box 1">
          <a:extLst>
            <a:ext uri="{FF2B5EF4-FFF2-40B4-BE49-F238E27FC236}">
              <a16:creationId xmlns:a16="http://schemas.microsoft.com/office/drawing/2014/main" id="{00000000-0008-0000-2100-0000B7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6" name="Text Box 2">
          <a:extLst>
            <a:ext uri="{FF2B5EF4-FFF2-40B4-BE49-F238E27FC236}">
              <a16:creationId xmlns:a16="http://schemas.microsoft.com/office/drawing/2014/main" id="{00000000-0008-0000-2100-0000B8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7" name="Text Box 3">
          <a:extLst>
            <a:ext uri="{FF2B5EF4-FFF2-40B4-BE49-F238E27FC236}">
              <a16:creationId xmlns:a16="http://schemas.microsoft.com/office/drawing/2014/main" id="{00000000-0008-0000-2100-0000B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8" name="Text Box 4">
          <a:extLst>
            <a:ext uri="{FF2B5EF4-FFF2-40B4-BE49-F238E27FC236}">
              <a16:creationId xmlns:a16="http://schemas.microsoft.com/office/drawing/2014/main" id="{00000000-0008-0000-2100-0000B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699" name="Text Box 5">
          <a:extLst>
            <a:ext uri="{FF2B5EF4-FFF2-40B4-BE49-F238E27FC236}">
              <a16:creationId xmlns:a16="http://schemas.microsoft.com/office/drawing/2014/main" id="{00000000-0008-0000-2100-0000B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0" name="Text Box 6">
          <a:extLst>
            <a:ext uri="{FF2B5EF4-FFF2-40B4-BE49-F238E27FC236}">
              <a16:creationId xmlns:a16="http://schemas.microsoft.com/office/drawing/2014/main" id="{00000000-0008-0000-2100-0000B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1" name="Text Box 8">
          <a:extLst>
            <a:ext uri="{FF2B5EF4-FFF2-40B4-BE49-F238E27FC236}">
              <a16:creationId xmlns:a16="http://schemas.microsoft.com/office/drawing/2014/main" id="{00000000-0008-0000-2100-0000BD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2" name="Text Box 9">
          <a:extLst>
            <a:ext uri="{FF2B5EF4-FFF2-40B4-BE49-F238E27FC236}">
              <a16:creationId xmlns:a16="http://schemas.microsoft.com/office/drawing/2014/main" id="{00000000-0008-0000-2100-0000B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3" name="Text Box 10">
          <a:extLst>
            <a:ext uri="{FF2B5EF4-FFF2-40B4-BE49-F238E27FC236}">
              <a16:creationId xmlns:a16="http://schemas.microsoft.com/office/drawing/2014/main" id="{00000000-0008-0000-2100-0000B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4" name="Text Box 1">
          <a:extLst>
            <a:ext uri="{FF2B5EF4-FFF2-40B4-BE49-F238E27FC236}">
              <a16:creationId xmlns:a16="http://schemas.microsoft.com/office/drawing/2014/main" id="{00000000-0008-0000-2100-0000C0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5" name="Text Box 2">
          <a:extLst>
            <a:ext uri="{FF2B5EF4-FFF2-40B4-BE49-F238E27FC236}">
              <a16:creationId xmlns:a16="http://schemas.microsoft.com/office/drawing/2014/main" id="{00000000-0008-0000-2100-0000C1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6" name="Text Box 1">
          <a:extLst>
            <a:ext uri="{FF2B5EF4-FFF2-40B4-BE49-F238E27FC236}">
              <a16:creationId xmlns:a16="http://schemas.microsoft.com/office/drawing/2014/main" id="{00000000-0008-0000-2100-0000C2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7" name="Text Box 2">
          <a:extLst>
            <a:ext uri="{FF2B5EF4-FFF2-40B4-BE49-F238E27FC236}">
              <a16:creationId xmlns:a16="http://schemas.microsoft.com/office/drawing/2014/main" id="{00000000-0008-0000-2100-0000C3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8" name="Text Box 3">
          <a:extLst>
            <a:ext uri="{FF2B5EF4-FFF2-40B4-BE49-F238E27FC236}">
              <a16:creationId xmlns:a16="http://schemas.microsoft.com/office/drawing/2014/main" id="{00000000-0008-0000-2100-0000C4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09" name="Text Box 4">
          <a:extLst>
            <a:ext uri="{FF2B5EF4-FFF2-40B4-BE49-F238E27FC236}">
              <a16:creationId xmlns:a16="http://schemas.microsoft.com/office/drawing/2014/main" id="{00000000-0008-0000-2100-0000C5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0" name="Text Box 5">
          <a:extLst>
            <a:ext uri="{FF2B5EF4-FFF2-40B4-BE49-F238E27FC236}">
              <a16:creationId xmlns:a16="http://schemas.microsoft.com/office/drawing/2014/main" id="{00000000-0008-0000-2100-0000C6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1" name="Text Box 6">
          <a:extLst>
            <a:ext uri="{FF2B5EF4-FFF2-40B4-BE49-F238E27FC236}">
              <a16:creationId xmlns:a16="http://schemas.microsoft.com/office/drawing/2014/main" id="{00000000-0008-0000-2100-0000C7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2" name="Text Box 8">
          <a:extLst>
            <a:ext uri="{FF2B5EF4-FFF2-40B4-BE49-F238E27FC236}">
              <a16:creationId xmlns:a16="http://schemas.microsoft.com/office/drawing/2014/main" id="{00000000-0008-0000-2100-0000C8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3" name="Text Box 9">
          <a:extLst>
            <a:ext uri="{FF2B5EF4-FFF2-40B4-BE49-F238E27FC236}">
              <a16:creationId xmlns:a16="http://schemas.microsoft.com/office/drawing/2014/main" id="{00000000-0008-0000-2100-0000C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4" name="Text Box 10">
          <a:extLst>
            <a:ext uri="{FF2B5EF4-FFF2-40B4-BE49-F238E27FC236}">
              <a16:creationId xmlns:a16="http://schemas.microsoft.com/office/drawing/2014/main" id="{00000000-0008-0000-2100-0000C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5" name="Text Box 1">
          <a:extLst>
            <a:ext uri="{FF2B5EF4-FFF2-40B4-BE49-F238E27FC236}">
              <a16:creationId xmlns:a16="http://schemas.microsoft.com/office/drawing/2014/main" id="{00000000-0008-0000-2100-0000C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6" name="Text Box 2">
          <a:extLst>
            <a:ext uri="{FF2B5EF4-FFF2-40B4-BE49-F238E27FC236}">
              <a16:creationId xmlns:a16="http://schemas.microsoft.com/office/drawing/2014/main" id="{00000000-0008-0000-2100-0000C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7" name="Text Box 1">
          <a:extLst>
            <a:ext uri="{FF2B5EF4-FFF2-40B4-BE49-F238E27FC236}">
              <a16:creationId xmlns:a16="http://schemas.microsoft.com/office/drawing/2014/main" id="{00000000-0008-0000-2100-0000CD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8" name="Text Box 2">
          <a:extLst>
            <a:ext uri="{FF2B5EF4-FFF2-40B4-BE49-F238E27FC236}">
              <a16:creationId xmlns:a16="http://schemas.microsoft.com/office/drawing/2014/main" id="{00000000-0008-0000-2100-0000C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19" name="Text Box 3">
          <a:extLst>
            <a:ext uri="{FF2B5EF4-FFF2-40B4-BE49-F238E27FC236}">
              <a16:creationId xmlns:a16="http://schemas.microsoft.com/office/drawing/2014/main" id="{00000000-0008-0000-2100-0000C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0" name="Text Box 4">
          <a:extLst>
            <a:ext uri="{FF2B5EF4-FFF2-40B4-BE49-F238E27FC236}">
              <a16:creationId xmlns:a16="http://schemas.microsoft.com/office/drawing/2014/main" id="{00000000-0008-0000-2100-0000D0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1" name="Text Box 5">
          <a:extLst>
            <a:ext uri="{FF2B5EF4-FFF2-40B4-BE49-F238E27FC236}">
              <a16:creationId xmlns:a16="http://schemas.microsoft.com/office/drawing/2014/main" id="{00000000-0008-0000-2100-0000D1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2" name="Text Box 6">
          <a:extLst>
            <a:ext uri="{FF2B5EF4-FFF2-40B4-BE49-F238E27FC236}">
              <a16:creationId xmlns:a16="http://schemas.microsoft.com/office/drawing/2014/main" id="{00000000-0008-0000-2100-0000D2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3" name="Text Box 8">
          <a:extLst>
            <a:ext uri="{FF2B5EF4-FFF2-40B4-BE49-F238E27FC236}">
              <a16:creationId xmlns:a16="http://schemas.microsoft.com/office/drawing/2014/main" id="{00000000-0008-0000-2100-0000D3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4" name="Text Box 9">
          <a:extLst>
            <a:ext uri="{FF2B5EF4-FFF2-40B4-BE49-F238E27FC236}">
              <a16:creationId xmlns:a16="http://schemas.microsoft.com/office/drawing/2014/main" id="{00000000-0008-0000-2100-0000D4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5" name="Text Box 10">
          <a:extLst>
            <a:ext uri="{FF2B5EF4-FFF2-40B4-BE49-F238E27FC236}">
              <a16:creationId xmlns:a16="http://schemas.microsoft.com/office/drawing/2014/main" id="{00000000-0008-0000-2100-0000D5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49</xdr:row>
      <xdr:rowOff>42333</xdr:rowOff>
    </xdr:from>
    <xdr:ext cx="114300" cy="285750"/>
    <xdr:sp macro="" textlink="">
      <xdr:nvSpPr>
        <xdr:cNvPr id="726" name="Text Box 1">
          <a:extLst>
            <a:ext uri="{FF2B5EF4-FFF2-40B4-BE49-F238E27FC236}">
              <a16:creationId xmlns:a16="http://schemas.microsoft.com/office/drawing/2014/main" id="{00000000-0008-0000-2100-0000D6020000}"/>
            </a:ext>
          </a:extLst>
        </xdr:cNvPr>
        <xdr:cNvSpPr txBox="1">
          <a:spLocks noChangeArrowheads="1"/>
        </xdr:cNvSpPr>
      </xdr:nvSpPr>
      <xdr:spPr bwMode="auto">
        <a:xfrm>
          <a:off x="635423" y="900345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27" name="Text Box 8">
          <a:extLst>
            <a:ext uri="{FF2B5EF4-FFF2-40B4-BE49-F238E27FC236}">
              <a16:creationId xmlns:a16="http://schemas.microsoft.com/office/drawing/2014/main" id="{00000000-0008-0000-2100-0000D702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28" name="Text Box 8">
          <a:extLst>
            <a:ext uri="{FF2B5EF4-FFF2-40B4-BE49-F238E27FC236}">
              <a16:creationId xmlns:a16="http://schemas.microsoft.com/office/drawing/2014/main" id="{00000000-0008-0000-2100-0000D802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29" name="Text Box 1">
          <a:extLst>
            <a:ext uri="{FF2B5EF4-FFF2-40B4-BE49-F238E27FC236}">
              <a16:creationId xmlns:a16="http://schemas.microsoft.com/office/drawing/2014/main" id="{00000000-0008-0000-2100-0000D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0" name="Text Box 2">
          <a:extLst>
            <a:ext uri="{FF2B5EF4-FFF2-40B4-BE49-F238E27FC236}">
              <a16:creationId xmlns:a16="http://schemas.microsoft.com/office/drawing/2014/main" id="{00000000-0008-0000-2100-0000D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1" name="Text Box 3">
          <a:extLst>
            <a:ext uri="{FF2B5EF4-FFF2-40B4-BE49-F238E27FC236}">
              <a16:creationId xmlns:a16="http://schemas.microsoft.com/office/drawing/2014/main" id="{00000000-0008-0000-2100-0000D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2" name="Text Box 4">
          <a:extLst>
            <a:ext uri="{FF2B5EF4-FFF2-40B4-BE49-F238E27FC236}">
              <a16:creationId xmlns:a16="http://schemas.microsoft.com/office/drawing/2014/main" id="{00000000-0008-0000-2100-0000D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3" name="Text Box 5">
          <a:extLst>
            <a:ext uri="{FF2B5EF4-FFF2-40B4-BE49-F238E27FC236}">
              <a16:creationId xmlns:a16="http://schemas.microsoft.com/office/drawing/2014/main" id="{00000000-0008-0000-2100-0000DD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4" name="Text Box 6">
          <a:extLst>
            <a:ext uri="{FF2B5EF4-FFF2-40B4-BE49-F238E27FC236}">
              <a16:creationId xmlns:a16="http://schemas.microsoft.com/office/drawing/2014/main" id="{00000000-0008-0000-2100-0000D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5" name="Text Box 8">
          <a:extLst>
            <a:ext uri="{FF2B5EF4-FFF2-40B4-BE49-F238E27FC236}">
              <a16:creationId xmlns:a16="http://schemas.microsoft.com/office/drawing/2014/main" id="{00000000-0008-0000-2100-0000D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6" name="Text Box 9">
          <a:extLst>
            <a:ext uri="{FF2B5EF4-FFF2-40B4-BE49-F238E27FC236}">
              <a16:creationId xmlns:a16="http://schemas.microsoft.com/office/drawing/2014/main" id="{00000000-0008-0000-2100-0000E0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7" name="Text Box 10">
          <a:extLst>
            <a:ext uri="{FF2B5EF4-FFF2-40B4-BE49-F238E27FC236}">
              <a16:creationId xmlns:a16="http://schemas.microsoft.com/office/drawing/2014/main" id="{00000000-0008-0000-2100-0000E1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8" name="Text Box 1">
          <a:extLst>
            <a:ext uri="{FF2B5EF4-FFF2-40B4-BE49-F238E27FC236}">
              <a16:creationId xmlns:a16="http://schemas.microsoft.com/office/drawing/2014/main" id="{00000000-0008-0000-2100-0000E2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39" name="Text Box 2">
          <a:extLst>
            <a:ext uri="{FF2B5EF4-FFF2-40B4-BE49-F238E27FC236}">
              <a16:creationId xmlns:a16="http://schemas.microsoft.com/office/drawing/2014/main" id="{00000000-0008-0000-2100-0000E3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40" name="Text Box 8">
          <a:extLst>
            <a:ext uri="{FF2B5EF4-FFF2-40B4-BE49-F238E27FC236}">
              <a16:creationId xmlns:a16="http://schemas.microsoft.com/office/drawing/2014/main" id="{00000000-0008-0000-2100-0000E402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1" name="Text Box 1">
          <a:extLst>
            <a:ext uri="{FF2B5EF4-FFF2-40B4-BE49-F238E27FC236}">
              <a16:creationId xmlns:a16="http://schemas.microsoft.com/office/drawing/2014/main" id="{00000000-0008-0000-2100-0000E5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2" name="Text Box 2">
          <a:extLst>
            <a:ext uri="{FF2B5EF4-FFF2-40B4-BE49-F238E27FC236}">
              <a16:creationId xmlns:a16="http://schemas.microsoft.com/office/drawing/2014/main" id="{00000000-0008-0000-2100-0000E6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3" name="Text Box 3">
          <a:extLst>
            <a:ext uri="{FF2B5EF4-FFF2-40B4-BE49-F238E27FC236}">
              <a16:creationId xmlns:a16="http://schemas.microsoft.com/office/drawing/2014/main" id="{00000000-0008-0000-2100-0000E7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4" name="Text Box 4">
          <a:extLst>
            <a:ext uri="{FF2B5EF4-FFF2-40B4-BE49-F238E27FC236}">
              <a16:creationId xmlns:a16="http://schemas.microsoft.com/office/drawing/2014/main" id="{00000000-0008-0000-2100-0000E8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5" name="Text Box 5">
          <a:extLst>
            <a:ext uri="{FF2B5EF4-FFF2-40B4-BE49-F238E27FC236}">
              <a16:creationId xmlns:a16="http://schemas.microsoft.com/office/drawing/2014/main" id="{00000000-0008-0000-2100-0000E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6" name="Text Box 6">
          <a:extLst>
            <a:ext uri="{FF2B5EF4-FFF2-40B4-BE49-F238E27FC236}">
              <a16:creationId xmlns:a16="http://schemas.microsoft.com/office/drawing/2014/main" id="{00000000-0008-0000-2100-0000E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7" name="Text Box 8">
          <a:extLst>
            <a:ext uri="{FF2B5EF4-FFF2-40B4-BE49-F238E27FC236}">
              <a16:creationId xmlns:a16="http://schemas.microsoft.com/office/drawing/2014/main" id="{00000000-0008-0000-2100-0000E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8" name="Text Box 9">
          <a:extLst>
            <a:ext uri="{FF2B5EF4-FFF2-40B4-BE49-F238E27FC236}">
              <a16:creationId xmlns:a16="http://schemas.microsoft.com/office/drawing/2014/main" id="{00000000-0008-0000-2100-0000E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49" name="Text Box 10">
          <a:extLst>
            <a:ext uri="{FF2B5EF4-FFF2-40B4-BE49-F238E27FC236}">
              <a16:creationId xmlns:a16="http://schemas.microsoft.com/office/drawing/2014/main" id="{00000000-0008-0000-2100-0000ED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0" name="Text Box 1">
          <a:extLst>
            <a:ext uri="{FF2B5EF4-FFF2-40B4-BE49-F238E27FC236}">
              <a16:creationId xmlns:a16="http://schemas.microsoft.com/office/drawing/2014/main" id="{00000000-0008-0000-2100-0000E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1" name="Text Box 2">
          <a:extLst>
            <a:ext uri="{FF2B5EF4-FFF2-40B4-BE49-F238E27FC236}">
              <a16:creationId xmlns:a16="http://schemas.microsoft.com/office/drawing/2014/main" id="{00000000-0008-0000-2100-0000E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52" name="Text Box 8">
          <a:extLst>
            <a:ext uri="{FF2B5EF4-FFF2-40B4-BE49-F238E27FC236}">
              <a16:creationId xmlns:a16="http://schemas.microsoft.com/office/drawing/2014/main" id="{00000000-0008-0000-2100-0000F002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53" name="Text Box 8">
          <a:extLst>
            <a:ext uri="{FF2B5EF4-FFF2-40B4-BE49-F238E27FC236}">
              <a16:creationId xmlns:a16="http://schemas.microsoft.com/office/drawing/2014/main" id="{00000000-0008-0000-2100-0000F102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4" name="Text Box 1">
          <a:extLst>
            <a:ext uri="{FF2B5EF4-FFF2-40B4-BE49-F238E27FC236}">
              <a16:creationId xmlns:a16="http://schemas.microsoft.com/office/drawing/2014/main" id="{00000000-0008-0000-2100-0000F2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5" name="Text Box 2">
          <a:extLst>
            <a:ext uri="{FF2B5EF4-FFF2-40B4-BE49-F238E27FC236}">
              <a16:creationId xmlns:a16="http://schemas.microsoft.com/office/drawing/2014/main" id="{00000000-0008-0000-2100-0000F3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6" name="Text Box 3">
          <a:extLst>
            <a:ext uri="{FF2B5EF4-FFF2-40B4-BE49-F238E27FC236}">
              <a16:creationId xmlns:a16="http://schemas.microsoft.com/office/drawing/2014/main" id="{00000000-0008-0000-2100-0000F4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7" name="Text Box 4">
          <a:extLst>
            <a:ext uri="{FF2B5EF4-FFF2-40B4-BE49-F238E27FC236}">
              <a16:creationId xmlns:a16="http://schemas.microsoft.com/office/drawing/2014/main" id="{00000000-0008-0000-2100-0000F5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8" name="Text Box 5">
          <a:extLst>
            <a:ext uri="{FF2B5EF4-FFF2-40B4-BE49-F238E27FC236}">
              <a16:creationId xmlns:a16="http://schemas.microsoft.com/office/drawing/2014/main" id="{00000000-0008-0000-2100-0000F6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59" name="Text Box 6">
          <a:extLst>
            <a:ext uri="{FF2B5EF4-FFF2-40B4-BE49-F238E27FC236}">
              <a16:creationId xmlns:a16="http://schemas.microsoft.com/office/drawing/2014/main" id="{00000000-0008-0000-2100-0000F7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0" name="Text Box 8">
          <a:extLst>
            <a:ext uri="{FF2B5EF4-FFF2-40B4-BE49-F238E27FC236}">
              <a16:creationId xmlns:a16="http://schemas.microsoft.com/office/drawing/2014/main" id="{00000000-0008-0000-2100-0000F8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1" name="Text Box 9">
          <a:extLst>
            <a:ext uri="{FF2B5EF4-FFF2-40B4-BE49-F238E27FC236}">
              <a16:creationId xmlns:a16="http://schemas.microsoft.com/office/drawing/2014/main" id="{00000000-0008-0000-2100-0000F9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2" name="Text Box 10">
          <a:extLst>
            <a:ext uri="{FF2B5EF4-FFF2-40B4-BE49-F238E27FC236}">
              <a16:creationId xmlns:a16="http://schemas.microsoft.com/office/drawing/2014/main" id="{00000000-0008-0000-2100-0000FA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3" name="Text Box 1">
          <a:extLst>
            <a:ext uri="{FF2B5EF4-FFF2-40B4-BE49-F238E27FC236}">
              <a16:creationId xmlns:a16="http://schemas.microsoft.com/office/drawing/2014/main" id="{00000000-0008-0000-2100-0000FB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4" name="Text Box 2">
          <a:extLst>
            <a:ext uri="{FF2B5EF4-FFF2-40B4-BE49-F238E27FC236}">
              <a16:creationId xmlns:a16="http://schemas.microsoft.com/office/drawing/2014/main" id="{00000000-0008-0000-2100-0000FC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65" name="Text Box 8">
          <a:extLst>
            <a:ext uri="{FF2B5EF4-FFF2-40B4-BE49-F238E27FC236}">
              <a16:creationId xmlns:a16="http://schemas.microsoft.com/office/drawing/2014/main" id="{00000000-0008-0000-2100-0000FD020000}"/>
            </a:ext>
          </a:extLst>
        </xdr:cNvPr>
        <xdr:cNvSpPr txBox="1">
          <a:spLocks noChangeArrowheads="1"/>
        </xdr:cNvSpPr>
      </xdr:nvSpPr>
      <xdr:spPr bwMode="auto">
        <a:xfrm>
          <a:off x="62484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6" name="Text Box 1">
          <a:extLst>
            <a:ext uri="{FF2B5EF4-FFF2-40B4-BE49-F238E27FC236}">
              <a16:creationId xmlns:a16="http://schemas.microsoft.com/office/drawing/2014/main" id="{00000000-0008-0000-2100-0000FE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7" name="Text Box 2">
          <a:extLst>
            <a:ext uri="{FF2B5EF4-FFF2-40B4-BE49-F238E27FC236}">
              <a16:creationId xmlns:a16="http://schemas.microsoft.com/office/drawing/2014/main" id="{00000000-0008-0000-2100-0000FF02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8" name="Text Box 3">
          <a:extLst>
            <a:ext uri="{FF2B5EF4-FFF2-40B4-BE49-F238E27FC236}">
              <a16:creationId xmlns:a16="http://schemas.microsoft.com/office/drawing/2014/main" id="{00000000-0008-0000-2100-000000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69" name="Text Box 4">
          <a:extLst>
            <a:ext uri="{FF2B5EF4-FFF2-40B4-BE49-F238E27FC236}">
              <a16:creationId xmlns:a16="http://schemas.microsoft.com/office/drawing/2014/main" id="{00000000-0008-0000-2100-000001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0" name="Text Box 5">
          <a:extLst>
            <a:ext uri="{FF2B5EF4-FFF2-40B4-BE49-F238E27FC236}">
              <a16:creationId xmlns:a16="http://schemas.microsoft.com/office/drawing/2014/main" id="{00000000-0008-0000-2100-000002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1" name="Text Box 6">
          <a:extLst>
            <a:ext uri="{FF2B5EF4-FFF2-40B4-BE49-F238E27FC236}">
              <a16:creationId xmlns:a16="http://schemas.microsoft.com/office/drawing/2014/main" id="{00000000-0008-0000-2100-000003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2" name="Text Box 8">
          <a:extLst>
            <a:ext uri="{FF2B5EF4-FFF2-40B4-BE49-F238E27FC236}">
              <a16:creationId xmlns:a16="http://schemas.microsoft.com/office/drawing/2014/main" id="{00000000-0008-0000-2100-000004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3" name="Text Box 9">
          <a:extLst>
            <a:ext uri="{FF2B5EF4-FFF2-40B4-BE49-F238E27FC236}">
              <a16:creationId xmlns:a16="http://schemas.microsoft.com/office/drawing/2014/main" id="{00000000-0008-0000-2100-000005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49</xdr:row>
      <xdr:rowOff>0</xdr:rowOff>
    </xdr:from>
    <xdr:ext cx="114300" cy="285750"/>
    <xdr:sp macro="" textlink="">
      <xdr:nvSpPr>
        <xdr:cNvPr id="774" name="Text Box 10">
          <a:extLst>
            <a:ext uri="{FF2B5EF4-FFF2-40B4-BE49-F238E27FC236}">
              <a16:creationId xmlns:a16="http://schemas.microsoft.com/office/drawing/2014/main" id="{00000000-0008-0000-2100-000006030000}"/>
            </a:ext>
          </a:extLst>
        </xdr:cNvPr>
        <xdr:cNvSpPr txBox="1">
          <a:spLocks noChangeArrowheads="1"/>
        </xdr:cNvSpPr>
      </xdr:nvSpPr>
      <xdr:spPr bwMode="auto">
        <a:xfrm>
          <a:off x="62484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49</xdr:row>
      <xdr:rowOff>42333</xdr:rowOff>
    </xdr:from>
    <xdr:ext cx="114300" cy="285750"/>
    <xdr:sp macro="" textlink="">
      <xdr:nvSpPr>
        <xdr:cNvPr id="775" name="Text Box 1">
          <a:extLst>
            <a:ext uri="{FF2B5EF4-FFF2-40B4-BE49-F238E27FC236}">
              <a16:creationId xmlns:a16="http://schemas.microsoft.com/office/drawing/2014/main" id="{00000000-0008-0000-2100-000007030000}"/>
            </a:ext>
          </a:extLst>
        </xdr:cNvPr>
        <xdr:cNvSpPr txBox="1">
          <a:spLocks noChangeArrowheads="1"/>
        </xdr:cNvSpPr>
      </xdr:nvSpPr>
      <xdr:spPr bwMode="auto">
        <a:xfrm>
          <a:off x="635423" y="900345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76" name="Text Box 1">
          <a:extLst>
            <a:ext uri="{FF2B5EF4-FFF2-40B4-BE49-F238E27FC236}">
              <a16:creationId xmlns:a16="http://schemas.microsoft.com/office/drawing/2014/main" id="{00000000-0008-0000-2100-000008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77" name="Text Box 2">
          <a:extLst>
            <a:ext uri="{FF2B5EF4-FFF2-40B4-BE49-F238E27FC236}">
              <a16:creationId xmlns:a16="http://schemas.microsoft.com/office/drawing/2014/main" id="{00000000-0008-0000-2100-000009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78" name="Text Box 3">
          <a:extLst>
            <a:ext uri="{FF2B5EF4-FFF2-40B4-BE49-F238E27FC236}">
              <a16:creationId xmlns:a16="http://schemas.microsoft.com/office/drawing/2014/main" id="{00000000-0008-0000-2100-00000A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79" name="Text Box 4">
          <a:extLst>
            <a:ext uri="{FF2B5EF4-FFF2-40B4-BE49-F238E27FC236}">
              <a16:creationId xmlns:a16="http://schemas.microsoft.com/office/drawing/2014/main" id="{00000000-0008-0000-2100-00000B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0" name="Text Box 5">
          <a:extLst>
            <a:ext uri="{FF2B5EF4-FFF2-40B4-BE49-F238E27FC236}">
              <a16:creationId xmlns:a16="http://schemas.microsoft.com/office/drawing/2014/main" id="{00000000-0008-0000-2100-00000C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1" name="Text Box 6">
          <a:extLst>
            <a:ext uri="{FF2B5EF4-FFF2-40B4-BE49-F238E27FC236}">
              <a16:creationId xmlns:a16="http://schemas.microsoft.com/office/drawing/2014/main" id="{00000000-0008-0000-2100-00000D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2" name="Text Box 8">
          <a:extLst>
            <a:ext uri="{FF2B5EF4-FFF2-40B4-BE49-F238E27FC236}">
              <a16:creationId xmlns:a16="http://schemas.microsoft.com/office/drawing/2014/main" id="{00000000-0008-0000-2100-00000E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3" name="Text Box 9">
          <a:extLst>
            <a:ext uri="{FF2B5EF4-FFF2-40B4-BE49-F238E27FC236}">
              <a16:creationId xmlns:a16="http://schemas.microsoft.com/office/drawing/2014/main" id="{00000000-0008-0000-2100-00000F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4" name="Text Box 10">
          <a:extLst>
            <a:ext uri="{FF2B5EF4-FFF2-40B4-BE49-F238E27FC236}">
              <a16:creationId xmlns:a16="http://schemas.microsoft.com/office/drawing/2014/main" id="{00000000-0008-0000-2100-000010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5" name="Text Box 1">
          <a:extLst>
            <a:ext uri="{FF2B5EF4-FFF2-40B4-BE49-F238E27FC236}">
              <a16:creationId xmlns:a16="http://schemas.microsoft.com/office/drawing/2014/main" id="{00000000-0008-0000-2100-000011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6" name="Text Box 2">
          <a:extLst>
            <a:ext uri="{FF2B5EF4-FFF2-40B4-BE49-F238E27FC236}">
              <a16:creationId xmlns:a16="http://schemas.microsoft.com/office/drawing/2014/main" id="{00000000-0008-0000-2100-000012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7" name="Text Box 1">
          <a:extLst>
            <a:ext uri="{FF2B5EF4-FFF2-40B4-BE49-F238E27FC236}">
              <a16:creationId xmlns:a16="http://schemas.microsoft.com/office/drawing/2014/main" id="{00000000-0008-0000-2100-000013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8" name="Text Box 2">
          <a:extLst>
            <a:ext uri="{FF2B5EF4-FFF2-40B4-BE49-F238E27FC236}">
              <a16:creationId xmlns:a16="http://schemas.microsoft.com/office/drawing/2014/main" id="{00000000-0008-0000-2100-000014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89" name="Text Box 3">
          <a:extLst>
            <a:ext uri="{FF2B5EF4-FFF2-40B4-BE49-F238E27FC236}">
              <a16:creationId xmlns:a16="http://schemas.microsoft.com/office/drawing/2014/main" id="{00000000-0008-0000-2100-000015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0" name="Text Box 4">
          <a:extLst>
            <a:ext uri="{FF2B5EF4-FFF2-40B4-BE49-F238E27FC236}">
              <a16:creationId xmlns:a16="http://schemas.microsoft.com/office/drawing/2014/main" id="{00000000-0008-0000-2100-000016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1" name="Text Box 5">
          <a:extLst>
            <a:ext uri="{FF2B5EF4-FFF2-40B4-BE49-F238E27FC236}">
              <a16:creationId xmlns:a16="http://schemas.microsoft.com/office/drawing/2014/main" id="{00000000-0008-0000-2100-000017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2" name="Text Box 6">
          <a:extLst>
            <a:ext uri="{FF2B5EF4-FFF2-40B4-BE49-F238E27FC236}">
              <a16:creationId xmlns:a16="http://schemas.microsoft.com/office/drawing/2014/main" id="{00000000-0008-0000-2100-000018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3" name="Text Box 8">
          <a:extLst>
            <a:ext uri="{FF2B5EF4-FFF2-40B4-BE49-F238E27FC236}">
              <a16:creationId xmlns:a16="http://schemas.microsoft.com/office/drawing/2014/main" id="{00000000-0008-0000-2100-000019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4" name="Text Box 9">
          <a:extLst>
            <a:ext uri="{FF2B5EF4-FFF2-40B4-BE49-F238E27FC236}">
              <a16:creationId xmlns:a16="http://schemas.microsoft.com/office/drawing/2014/main" id="{00000000-0008-0000-2100-00001A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5" name="Text Box 10">
          <a:extLst>
            <a:ext uri="{FF2B5EF4-FFF2-40B4-BE49-F238E27FC236}">
              <a16:creationId xmlns:a16="http://schemas.microsoft.com/office/drawing/2014/main" id="{00000000-0008-0000-2100-00001B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6" name="Text Box 1">
          <a:extLst>
            <a:ext uri="{FF2B5EF4-FFF2-40B4-BE49-F238E27FC236}">
              <a16:creationId xmlns:a16="http://schemas.microsoft.com/office/drawing/2014/main" id="{00000000-0008-0000-2100-00001C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7" name="Text Box 2">
          <a:extLst>
            <a:ext uri="{FF2B5EF4-FFF2-40B4-BE49-F238E27FC236}">
              <a16:creationId xmlns:a16="http://schemas.microsoft.com/office/drawing/2014/main" id="{00000000-0008-0000-2100-00001D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8" name="Text Box 1">
          <a:extLst>
            <a:ext uri="{FF2B5EF4-FFF2-40B4-BE49-F238E27FC236}">
              <a16:creationId xmlns:a16="http://schemas.microsoft.com/office/drawing/2014/main" id="{00000000-0008-0000-2100-00001E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799" name="Text Box 2">
          <a:extLst>
            <a:ext uri="{FF2B5EF4-FFF2-40B4-BE49-F238E27FC236}">
              <a16:creationId xmlns:a16="http://schemas.microsoft.com/office/drawing/2014/main" id="{00000000-0008-0000-2100-00001F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0" name="Text Box 3">
          <a:extLst>
            <a:ext uri="{FF2B5EF4-FFF2-40B4-BE49-F238E27FC236}">
              <a16:creationId xmlns:a16="http://schemas.microsoft.com/office/drawing/2014/main" id="{00000000-0008-0000-2100-000020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1" name="Text Box 4">
          <a:extLst>
            <a:ext uri="{FF2B5EF4-FFF2-40B4-BE49-F238E27FC236}">
              <a16:creationId xmlns:a16="http://schemas.microsoft.com/office/drawing/2014/main" id="{00000000-0008-0000-2100-000021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2" name="Text Box 5">
          <a:extLst>
            <a:ext uri="{FF2B5EF4-FFF2-40B4-BE49-F238E27FC236}">
              <a16:creationId xmlns:a16="http://schemas.microsoft.com/office/drawing/2014/main" id="{00000000-0008-0000-2100-000022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3" name="Text Box 6">
          <a:extLst>
            <a:ext uri="{FF2B5EF4-FFF2-40B4-BE49-F238E27FC236}">
              <a16:creationId xmlns:a16="http://schemas.microsoft.com/office/drawing/2014/main" id="{00000000-0008-0000-2100-000023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4" name="Text Box 8">
          <a:extLst>
            <a:ext uri="{FF2B5EF4-FFF2-40B4-BE49-F238E27FC236}">
              <a16:creationId xmlns:a16="http://schemas.microsoft.com/office/drawing/2014/main" id="{00000000-0008-0000-2100-000024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5" name="Text Box 9">
          <a:extLst>
            <a:ext uri="{FF2B5EF4-FFF2-40B4-BE49-F238E27FC236}">
              <a16:creationId xmlns:a16="http://schemas.microsoft.com/office/drawing/2014/main" id="{00000000-0008-0000-2100-000025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6" name="Text Box 10">
          <a:extLst>
            <a:ext uri="{FF2B5EF4-FFF2-40B4-BE49-F238E27FC236}">
              <a16:creationId xmlns:a16="http://schemas.microsoft.com/office/drawing/2014/main" id="{00000000-0008-0000-2100-000026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7" name="Text Box 1">
          <a:extLst>
            <a:ext uri="{FF2B5EF4-FFF2-40B4-BE49-F238E27FC236}">
              <a16:creationId xmlns:a16="http://schemas.microsoft.com/office/drawing/2014/main" id="{00000000-0008-0000-2100-000027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8" name="Text Box 2">
          <a:extLst>
            <a:ext uri="{FF2B5EF4-FFF2-40B4-BE49-F238E27FC236}">
              <a16:creationId xmlns:a16="http://schemas.microsoft.com/office/drawing/2014/main" id="{00000000-0008-0000-2100-000028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09" name="Text Box 1">
          <a:extLst>
            <a:ext uri="{FF2B5EF4-FFF2-40B4-BE49-F238E27FC236}">
              <a16:creationId xmlns:a16="http://schemas.microsoft.com/office/drawing/2014/main" id="{00000000-0008-0000-2100-000029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0" name="Text Box 2">
          <a:extLst>
            <a:ext uri="{FF2B5EF4-FFF2-40B4-BE49-F238E27FC236}">
              <a16:creationId xmlns:a16="http://schemas.microsoft.com/office/drawing/2014/main" id="{00000000-0008-0000-2100-00002A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1" name="Text Box 3">
          <a:extLst>
            <a:ext uri="{FF2B5EF4-FFF2-40B4-BE49-F238E27FC236}">
              <a16:creationId xmlns:a16="http://schemas.microsoft.com/office/drawing/2014/main" id="{00000000-0008-0000-2100-00002B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2" name="Text Box 4">
          <a:extLst>
            <a:ext uri="{FF2B5EF4-FFF2-40B4-BE49-F238E27FC236}">
              <a16:creationId xmlns:a16="http://schemas.microsoft.com/office/drawing/2014/main" id="{00000000-0008-0000-2100-00002C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3" name="Text Box 5">
          <a:extLst>
            <a:ext uri="{FF2B5EF4-FFF2-40B4-BE49-F238E27FC236}">
              <a16:creationId xmlns:a16="http://schemas.microsoft.com/office/drawing/2014/main" id="{00000000-0008-0000-2100-00002D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4" name="Text Box 6">
          <a:extLst>
            <a:ext uri="{FF2B5EF4-FFF2-40B4-BE49-F238E27FC236}">
              <a16:creationId xmlns:a16="http://schemas.microsoft.com/office/drawing/2014/main" id="{00000000-0008-0000-2100-00002E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5" name="Text Box 8">
          <a:extLst>
            <a:ext uri="{FF2B5EF4-FFF2-40B4-BE49-F238E27FC236}">
              <a16:creationId xmlns:a16="http://schemas.microsoft.com/office/drawing/2014/main" id="{00000000-0008-0000-2100-00002F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6" name="Text Box 9">
          <a:extLst>
            <a:ext uri="{FF2B5EF4-FFF2-40B4-BE49-F238E27FC236}">
              <a16:creationId xmlns:a16="http://schemas.microsoft.com/office/drawing/2014/main" id="{00000000-0008-0000-2100-000030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7" name="Text Box 10">
          <a:extLst>
            <a:ext uri="{FF2B5EF4-FFF2-40B4-BE49-F238E27FC236}">
              <a16:creationId xmlns:a16="http://schemas.microsoft.com/office/drawing/2014/main" id="{00000000-0008-0000-2100-000031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8" name="Text Box 1">
          <a:extLst>
            <a:ext uri="{FF2B5EF4-FFF2-40B4-BE49-F238E27FC236}">
              <a16:creationId xmlns:a16="http://schemas.microsoft.com/office/drawing/2014/main" id="{00000000-0008-0000-2100-000032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19" name="Text Box 2">
          <a:extLst>
            <a:ext uri="{FF2B5EF4-FFF2-40B4-BE49-F238E27FC236}">
              <a16:creationId xmlns:a16="http://schemas.microsoft.com/office/drawing/2014/main" id="{00000000-0008-0000-2100-000033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0" name="Text Box 1">
          <a:extLst>
            <a:ext uri="{FF2B5EF4-FFF2-40B4-BE49-F238E27FC236}">
              <a16:creationId xmlns:a16="http://schemas.microsoft.com/office/drawing/2014/main" id="{00000000-0008-0000-2100-000034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1" name="Text Box 2">
          <a:extLst>
            <a:ext uri="{FF2B5EF4-FFF2-40B4-BE49-F238E27FC236}">
              <a16:creationId xmlns:a16="http://schemas.microsoft.com/office/drawing/2014/main" id="{00000000-0008-0000-2100-000035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2" name="Text Box 3">
          <a:extLst>
            <a:ext uri="{FF2B5EF4-FFF2-40B4-BE49-F238E27FC236}">
              <a16:creationId xmlns:a16="http://schemas.microsoft.com/office/drawing/2014/main" id="{00000000-0008-0000-2100-000036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3" name="Text Box 4">
          <a:extLst>
            <a:ext uri="{FF2B5EF4-FFF2-40B4-BE49-F238E27FC236}">
              <a16:creationId xmlns:a16="http://schemas.microsoft.com/office/drawing/2014/main" id="{00000000-0008-0000-2100-000037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4" name="Text Box 5">
          <a:extLst>
            <a:ext uri="{FF2B5EF4-FFF2-40B4-BE49-F238E27FC236}">
              <a16:creationId xmlns:a16="http://schemas.microsoft.com/office/drawing/2014/main" id="{00000000-0008-0000-2100-000038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5" name="Text Box 6">
          <a:extLst>
            <a:ext uri="{FF2B5EF4-FFF2-40B4-BE49-F238E27FC236}">
              <a16:creationId xmlns:a16="http://schemas.microsoft.com/office/drawing/2014/main" id="{00000000-0008-0000-2100-000039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6" name="Text Box 8">
          <a:extLst>
            <a:ext uri="{FF2B5EF4-FFF2-40B4-BE49-F238E27FC236}">
              <a16:creationId xmlns:a16="http://schemas.microsoft.com/office/drawing/2014/main" id="{00000000-0008-0000-2100-00003A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7" name="Text Box 9">
          <a:extLst>
            <a:ext uri="{FF2B5EF4-FFF2-40B4-BE49-F238E27FC236}">
              <a16:creationId xmlns:a16="http://schemas.microsoft.com/office/drawing/2014/main" id="{00000000-0008-0000-2100-00003B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8" name="Text Box 10">
          <a:extLst>
            <a:ext uri="{FF2B5EF4-FFF2-40B4-BE49-F238E27FC236}">
              <a16:creationId xmlns:a16="http://schemas.microsoft.com/office/drawing/2014/main" id="{00000000-0008-0000-2100-00003C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29" name="Text Box 1">
          <a:extLst>
            <a:ext uri="{FF2B5EF4-FFF2-40B4-BE49-F238E27FC236}">
              <a16:creationId xmlns:a16="http://schemas.microsoft.com/office/drawing/2014/main" id="{00000000-0008-0000-2100-00003D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0" name="Text Box 2">
          <a:extLst>
            <a:ext uri="{FF2B5EF4-FFF2-40B4-BE49-F238E27FC236}">
              <a16:creationId xmlns:a16="http://schemas.microsoft.com/office/drawing/2014/main" id="{00000000-0008-0000-2100-00003E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1" name="Text Box 1">
          <a:extLst>
            <a:ext uri="{FF2B5EF4-FFF2-40B4-BE49-F238E27FC236}">
              <a16:creationId xmlns:a16="http://schemas.microsoft.com/office/drawing/2014/main" id="{00000000-0008-0000-2100-00003F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2" name="Text Box 2">
          <a:extLst>
            <a:ext uri="{FF2B5EF4-FFF2-40B4-BE49-F238E27FC236}">
              <a16:creationId xmlns:a16="http://schemas.microsoft.com/office/drawing/2014/main" id="{00000000-0008-0000-2100-000040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3" name="Text Box 3">
          <a:extLst>
            <a:ext uri="{FF2B5EF4-FFF2-40B4-BE49-F238E27FC236}">
              <a16:creationId xmlns:a16="http://schemas.microsoft.com/office/drawing/2014/main" id="{00000000-0008-0000-2100-000041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4" name="Text Box 4">
          <a:extLst>
            <a:ext uri="{FF2B5EF4-FFF2-40B4-BE49-F238E27FC236}">
              <a16:creationId xmlns:a16="http://schemas.microsoft.com/office/drawing/2014/main" id="{00000000-0008-0000-2100-000042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5" name="Text Box 5">
          <a:extLst>
            <a:ext uri="{FF2B5EF4-FFF2-40B4-BE49-F238E27FC236}">
              <a16:creationId xmlns:a16="http://schemas.microsoft.com/office/drawing/2014/main" id="{00000000-0008-0000-2100-000043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6" name="Text Box 6">
          <a:extLst>
            <a:ext uri="{FF2B5EF4-FFF2-40B4-BE49-F238E27FC236}">
              <a16:creationId xmlns:a16="http://schemas.microsoft.com/office/drawing/2014/main" id="{00000000-0008-0000-2100-000044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7" name="Text Box 8">
          <a:extLst>
            <a:ext uri="{FF2B5EF4-FFF2-40B4-BE49-F238E27FC236}">
              <a16:creationId xmlns:a16="http://schemas.microsoft.com/office/drawing/2014/main" id="{00000000-0008-0000-2100-000045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8" name="Text Box 9">
          <a:extLst>
            <a:ext uri="{FF2B5EF4-FFF2-40B4-BE49-F238E27FC236}">
              <a16:creationId xmlns:a16="http://schemas.microsoft.com/office/drawing/2014/main" id="{00000000-0008-0000-2100-000046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52</xdr:row>
      <xdr:rowOff>0</xdr:rowOff>
    </xdr:from>
    <xdr:ext cx="114300" cy="285750"/>
    <xdr:sp macro="" textlink="">
      <xdr:nvSpPr>
        <xdr:cNvPr id="839" name="Text Box 10">
          <a:extLst>
            <a:ext uri="{FF2B5EF4-FFF2-40B4-BE49-F238E27FC236}">
              <a16:creationId xmlns:a16="http://schemas.microsoft.com/office/drawing/2014/main" id="{00000000-0008-0000-2100-000047030000}"/>
            </a:ext>
          </a:extLst>
        </xdr:cNvPr>
        <xdr:cNvSpPr txBox="1">
          <a:spLocks noChangeArrowheads="1"/>
        </xdr:cNvSpPr>
      </xdr:nvSpPr>
      <xdr:spPr bwMode="auto">
        <a:xfrm>
          <a:off x="62484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52</xdr:row>
      <xdr:rowOff>42333</xdr:rowOff>
    </xdr:from>
    <xdr:ext cx="114300" cy="285750"/>
    <xdr:sp macro="" textlink="">
      <xdr:nvSpPr>
        <xdr:cNvPr id="840" name="Text Box 1">
          <a:extLst>
            <a:ext uri="{FF2B5EF4-FFF2-40B4-BE49-F238E27FC236}">
              <a16:creationId xmlns:a16="http://schemas.microsoft.com/office/drawing/2014/main" id="{00000000-0008-0000-2100-000048030000}"/>
            </a:ext>
          </a:extLst>
        </xdr:cNvPr>
        <xdr:cNvSpPr txBox="1">
          <a:spLocks noChangeArrowheads="1"/>
        </xdr:cNvSpPr>
      </xdr:nvSpPr>
      <xdr:spPr bwMode="auto">
        <a:xfrm>
          <a:off x="635423" y="955209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1" name="Text Box 8">
          <a:extLst>
            <a:ext uri="{FF2B5EF4-FFF2-40B4-BE49-F238E27FC236}">
              <a16:creationId xmlns:a16="http://schemas.microsoft.com/office/drawing/2014/main" id="{00000000-0008-0000-2100-00004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2" name="Text Box 1">
          <a:extLst>
            <a:ext uri="{FF2B5EF4-FFF2-40B4-BE49-F238E27FC236}">
              <a16:creationId xmlns:a16="http://schemas.microsoft.com/office/drawing/2014/main" id="{00000000-0008-0000-2100-00004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3" name="Text Box 2">
          <a:extLst>
            <a:ext uri="{FF2B5EF4-FFF2-40B4-BE49-F238E27FC236}">
              <a16:creationId xmlns:a16="http://schemas.microsoft.com/office/drawing/2014/main" id="{00000000-0008-0000-2100-00004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4" name="Text Box 3">
          <a:extLst>
            <a:ext uri="{FF2B5EF4-FFF2-40B4-BE49-F238E27FC236}">
              <a16:creationId xmlns:a16="http://schemas.microsoft.com/office/drawing/2014/main" id="{00000000-0008-0000-2100-00004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5" name="Text Box 4">
          <a:extLst>
            <a:ext uri="{FF2B5EF4-FFF2-40B4-BE49-F238E27FC236}">
              <a16:creationId xmlns:a16="http://schemas.microsoft.com/office/drawing/2014/main" id="{00000000-0008-0000-2100-00004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6" name="Text Box 5">
          <a:extLst>
            <a:ext uri="{FF2B5EF4-FFF2-40B4-BE49-F238E27FC236}">
              <a16:creationId xmlns:a16="http://schemas.microsoft.com/office/drawing/2014/main" id="{00000000-0008-0000-2100-00004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7" name="Text Box 6">
          <a:extLst>
            <a:ext uri="{FF2B5EF4-FFF2-40B4-BE49-F238E27FC236}">
              <a16:creationId xmlns:a16="http://schemas.microsoft.com/office/drawing/2014/main" id="{00000000-0008-0000-2100-00004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8" name="Text Box 8">
          <a:extLst>
            <a:ext uri="{FF2B5EF4-FFF2-40B4-BE49-F238E27FC236}">
              <a16:creationId xmlns:a16="http://schemas.microsoft.com/office/drawing/2014/main" id="{00000000-0008-0000-2100-00005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49" name="Text Box 9">
          <a:extLst>
            <a:ext uri="{FF2B5EF4-FFF2-40B4-BE49-F238E27FC236}">
              <a16:creationId xmlns:a16="http://schemas.microsoft.com/office/drawing/2014/main" id="{00000000-0008-0000-2100-00005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0" name="Text Box 10">
          <a:extLst>
            <a:ext uri="{FF2B5EF4-FFF2-40B4-BE49-F238E27FC236}">
              <a16:creationId xmlns:a16="http://schemas.microsoft.com/office/drawing/2014/main" id="{00000000-0008-0000-2100-00005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1" name="Text Box 1">
          <a:extLst>
            <a:ext uri="{FF2B5EF4-FFF2-40B4-BE49-F238E27FC236}">
              <a16:creationId xmlns:a16="http://schemas.microsoft.com/office/drawing/2014/main" id="{00000000-0008-0000-2100-00005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2" name="Text Box 2">
          <a:extLst>
            <a:ext uri="{FF2B5EF4-FFF2-40B4-BE49-F238E27FC236}">
              <a16:creationId xmlns:a16="http://schemas.microsoft.com/office/drawing/2014/main" id="{00000000-0008-0000-2100-00005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3" name="Text Box 8">
          <a:extLst>
            <a:ext uri="{FF2B5EF4-FFF2-40B4-BE49-F238E27FC236}">
              <a16:creationId xmlns:a16="http://schemas.microsoft.com/office/drawing/2014/main" id="{00000000-0008-0000-2100-00005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4" name="Text Box 8">
          <a:extLst>
            <a:ext uri="{FF2B5EF4-FFF2-40B4-BE49-F238E27FC236}">
              <a16:creationId xmlns:a16="http://schemas.microsoft.com/office/drawing/2014/main" id="{00000000-0008-0000-2100-00005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5" name="Text Box 8">
          <a:extLst>
            <a:ext uri="{FF2B5EF4-FFF2-40B4-BE49-F238E27FC236}">
              <a16:creationId xmlns:a16="http://schemas.microsoft.com/office/drawing/2014/main" id="{00000000-0008-0000-2100-00005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6" name="Text Box 8">
          <a:extLst>
            <a:ext uri="{FF2B5EF4-FFF2-40B4-BE49-F238E27FC236}">
              <a16:creationId xmlns:a16="http://schemas.microsoft.com/office/drawing/2014/main" id="{00000000-0008-0000-2100-00005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7" name="Text Box 8">
          <a:extLst>
            <a:ext uri="{FF2B5EF4-FFF2-40B4-BE49-F238E27FC236}">
              <a16:creationId xmlns:a16="http://schemas.microsoft.com/office/drawing/2014/main" id="{00000000-0008-0000-2100-00005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8" name="Text Box 1">
          <a:extLst>
            <a:ext uri="{FF2B5EF4-FFF2-40B4-BE49-F238E27FC236}">
              <a16:creationId xmlns:a16="http://schemas.microsoft.com/office/drawing/2014/main" id="{00000000-0008-0000-2100-00005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59" name="Text Box 2">
          <a:extLst>
            <a:ext uri="{FF2B5EF4-FFF2-40B4-BE49-F238E27FC236}">
              <a16:creationId xmlns:a16="http://schemas.microsoft.com/office/drawing/2014/main" id="{00000000-0008-0000-2100-00005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0" name="Text Box 3">
          <a:extLst>
            <a:ext uri="{FF2B5EF4-FFF2-40B4-BE49-F238E27FC236}">
              <a16:creationId xmlns:a16="http://schemas.microsoft.com/office/drawing/2014/main" id="{00000000-0008-0000-2100-00005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1" name="Text Box 4">
          <a:extLst>
            <a:ext uri="{FF2B5EF4-FFF2-40B4-BE49-F238E27FC236}">
              <a16:creationId xmlns:a16="http://schemas.microsoft.com/office/drawing/2014/main" id="{00000000-0008-0000-2100-00005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2" name="Text Box 5">
          <a:extLst>
            <a:ext uri="{FF2B5EF4-FFF2-40B4-BE49-F238E27FC236}">
              <a16:creationId xmlns:a16="http://schemas.microsoft.com/office/drawing/2014/main" id="{00000000-0008-0000-2100-00005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3" name="Text Box 6">
          <a:extLst>
            <a:ext uri="{FF2B5EF4-FFF2-40B4-BE49-F238E27FC236}">
              <a16:creationId xmlns:a16="http://schemas.microsoft.com/office/drawing/2014/main" id="{00000000-0008-0000-2100-00005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4" name="Text Box 8">
          <a:extLst>
            <a:ext uri="{FF2B5EF4-FFF2-40B4-BE49-F238E27FC236}">
              <a16:creationId xmlns:a16="http://schemas.microsoft.com/office/drawing/2014/main" id="{00000000-0008-0000-2100-00006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5" name="Text Box 9">
          <a:extLst>
            <a:ext uri="{FF2B5EF4-FFF2-40B4-BE49-F238E27FC236}">
              <a16:creationId xmlns:a16="http://schemas.microsoft.com/office/drawing/2014/main" id="{00000000-0008-0000-2100-00006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6" name="Text Box 10">
          <a:extLst>
            <a:ext uri="{FF2B5EF4-FFF2-40B4-BE49-F238E27FC236}">
              <a16:creationId xmlns:a16="http://schemas.microsoft.com/office/drawing/2014/main" id="{00000000-0008-0000-2100-00006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7" name="Text Box 1">
          <a:extLst>
            <a:ext uri="{FF2B5EF4-FFF2-40B4-BE49-F238E27FC236}">
              <a16:creationId xmlns:a16="http://schemas.microsoft.com/office/drawing/2014/main" id="{00000000-0008-0000-2100-00006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68" name="Text Box 2">
          <a:extLst>
            <a:ext uri="{FF2B5EF4-FFF2-40B4-BE49-F238E27FC236}">
              <a16:creationId xmlns:a16="http://schemas.microsoft.com/office/drawing/2014/main" id="{00000000-0008-0000-2100-00006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869" name="Text Box 8">
          <a:extLst>
            <a:ext uri="{FF2B5EF4-FFF2-40B4-BE49-F238E27FC236}">
              <a16:creationId xmlns:a16="http://schemas.microsoft.com/office/drawing/2014/main" id="{00000000-0008-0000-2100-000065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0" name="Text Box 8">
          <a:extLst>
            <a:ext uri="{FF2B5EF4-FFF2-40B4-BE49-F238E27FC236}">
              <a16:creationId xmlns:a16="http://schemas.microsoft.com/office/drawing/2014/main" id="{00000000-0008-0000-2100-00006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1" name="Text Box 8">
          <a:extLst>
            <a:ext uri="{FF2B5EF4-FFF2-40B4-BE49-F238E27FC236}">
              <a16:creationId xmlns:a16="http://schemas.microsoft.com/office/drawing/2014/main" id="{00000000-0008-0000-2100-00006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2" name="Text Box 1">
          <a:extLst>
            <a:ext uri="{FF2B5EF4-FFF2-40B4-BE49-F238E27FC236}">
              <a16:creationId xmlns:a16="http://schemas.microsoft.com/office/drawing/2014/main" id="{00000000-0008-0000-2100-00006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3" name="Text Box 2">
          <a:extLst>
            <a:ext uri="{FF2B5EF4-FFF2-40B4-BE49-F238E27FC236}">
              <a16:creationId xmlns:a16="http://schemas.microsoft.com/office/drawing/2014/main" id="{00000000-0008-0000-2100-00006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4" name="Text Box 3">
          <a:extLst>
            <a:ext uri="{FF2B5EF4-FFF2-40B4-BE49-F238E27FC236}">
              <a16:creationId xmlns:a16="http://schemas.microsoft.com/office/drawing/2014/main" id="{00000000-0008-0000-2100-00006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5" name="Text Box 4">
          <a:extLst>
            <a:ext uri="{FF2B5EF4-FFF2-40B4-BE49-F238E27FC236}">
              <a16:creationId xmlns:a16="http://schemas.microsoft.com/office/drawing/2014/main" id="{00000000-0008-0000-2100-00006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6" name="Text Box 5">
          <a:extLst>
            <a:ext uri="{FF2B5EF4-FFF2-40B4-BE49-F238E27FC236}">
              <a16:creationId xmlns:a16="http://schemas.microsoft.com/office/drawing/2014/main" id="{00000000-0008-0000-2100-00006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7" name="Text Box 6">
          <a:extLst>
            <a:ext uri="{FF2B5EF4-FFF2-40B4-BE49-F238E27FC236}">
              <a16:creationId xmlns:a16="http://schemas.microsoft.com/office/drawing/2014/main" id="{00000000-0008-0000-2100-00006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8" name="Text Box 8">
          <a:extLst>
            <a:ext uri="{FF2B5EF4-FFF2-40B4-BE49-F238E27FC236}">
              <a16:creationId xmlns:a16="http://schemas.microsoft.com/office/drawing/2014/main" id="{00000000-0008-0000-2100-00006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79" name="Text Box 9">
          <a:extLst>
            <a:ext uri="{FF2B5EF4-FFF2-40B4-BE49-F238E27FC236}">
              <a16:creationId xmlns:a16="http://schemas.microsoft.com/office/drawing/2014/main" id="{00000000-0008-0000-2100-00006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0" name="Text Box 10">
          <a:extLst>
            <a:ext uri="{FF2B5EF4-FFF2-40B4-BE49-F238E27FC236}">
              <a16:creationId xmlns:a16="http://schemas.microsoft.com/office/drawing/2014/main" id="{00000000-0008-0000-2100-00007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1" name="Text Box 1">
          <a:extLst>
            <a:ext uri="{FF2B5EF4-FFF2-40B4-BE49-F238E27FC236}">
              <a16:creationId xmlns:a16="http://schemas.microsoft.com/office/drawing/2014/main" id="{00000000-0008-0000-2100-00007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2" name="Text Box 2">
          <a:extLst>
            <a:ext uri="{FF2B5EF4-FFF2-40B4-BE49-F238E27FC236}">
              <a16:creationId xmlns:a16="http://schemas.microsoft.com/office/drawing/2014/main" id="{00000000-0008-0000-2100-00007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3" name="Text Box 8">
          <a:extLst>
            <a:ext uri="{FF2B5EF4-FFF2-40B4-BE49-F238E27FC236}">
              <a16:creationId xmlns:a16="http://schemas.microsoft.com/office/drawing/2014/main" id="{00000000-0008-0000-2100-00007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4" name="Text Box 8">
          <a:extLst>
            <a:ext uri="{FF2B5EF4-FFF2-40B4-BE49-F238E27FC236}">
              <a16:creationId xmlns:a16="http://schemas.microsoft.com/office/drawing/2014/main" id="{00000000-0008-0000-2100-00007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5" name="Text Box 8">
          <a:extLst>
            <a:ext uri="{FF2B5EF4-FFF2-40B4-BE49-F238E27FC236}">
              <a16:creationId xmlns:a16="http://schemas.microsoft.com/office/drawing/2014/main" id="{00000000-0008-0000-2100-00007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6" name="Text Box 8">
          <a:extLst>
            <a:ext uri="{FF2B5EF4-FFF2-40B4-BE49-F238E27FC236}">
              <a16:creationId xmlns:a16="http://schemas.microsoft.com/office/drawing/2014/main" id="{00000000-0008-0000-2100-00007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7" name="Text Box 8">
          <a:extLst>
            <a:ext uri="{FF2B5EF4-FFF2-40B4-BE49-F238E27FC236}">
              <a16:creationId xmlns:a16="http://schemas.microsoft.com/office/drawing/2014/main" id="{00000000-0008-0000-2100-00007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8" name="Text Box 1">
          <a:extLst>
            <a:ext uri="{FF2B5EF4-FFF2-40B4-BE49-F238E27FC236}">
              <a16:creationId xmlns:a16="http://schemas.microsoft.com/office/drawing/2014/main" id="{00000000-0008-0000-2100-00007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89" name="Text Box 2">
          <a:extLst>
            <a:ext uri="{FF2B5EF4-FFF2-40B4-BE49-F238E27FC236}">
              <a16:creationId xmlns:a16="http://schemas.microsoft.com/office/drawing/2014/main" id="{00000000-0008-0000-2100-00007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0" name="Text Box 3">
          <a:extLst>
            <a:ext uri="{FF2B5EF4-FFF2-40B4-BE49-F238E27FC236}">
              <a16:creationId xmlns:a16="http://schemas.microsoft.com/office/drawing/2014/main" id="{00000000-0008-0000-2100-00007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1" name="Text Box 4">
          <a:extLst>
            <a:ext uri="{FF2B5EF4-FFF2-40B4-BE49-F238E27FC236}">
              <a16:creationId xmlns:a16="http://schemas.microsoft.com/office/drawing/2014/main" id="{00000000-0008-0000-2100-00007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2" name="Text Box 5">
          <a:extLst>
            <a:ext uri="{FF2B5EF4-FFF2-40B4-BE49-F238E27FC236}">
              <a16:creationId xmlns:a16="http://schemas.microsoft.com/office/drawing/2014/main" id="{00000000-0008-0000-2100-00007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3" name="Text Box 6">
          <a:extLst>
            <a:ext uri="{FF2B5EF4-FFF2-40B4-BE49-F238E27FC236}">
              <a16:creationId xmlns:a16="http://schemas.microsoft.com/office/drawing/2014/main" id="{00000000-0008-0000-2100-00007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4" name="Text Box 8">
          <a:extLst>
            <a:ext uri="{FF2B5EF4-FFF2-40B4-BE49-F238E27FC236}">
              <a16:creationId xmlns:a16="http://schemas.microsoft.com/office/drawing/2014/main" id="{00000000-0008-0000-2100-00007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5" name="Text Box 9">
          <a:extLst>
            <a:ext uri="{FF2B5EF4-FFF2-40B4-BE49-F238E27FC236}">
              <a16:creationId xmlns:a16="http://schemas.microsoft.com/office/drawing/2014/main" id="{00000000-0008-0000-2100-00007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6" name="Text Box 10">
          <a:extLst>
            <a:ext uri="{FF2B5EF4-FFF2-40B4-BE49-F238E27FC236}">
              <a16:creationId xmlns:a16="http://schemas.microsoft.com/office/drawing/2014/main" id="{00000000-0008-0000-2100-00008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7" name="Text Box 1">
          <a:extLst>
            <a:ext uri="{FF2B5EF4-FFF2-40B4-BE49-F238E27FC236}">
              <a16:creationId xmlns:a16="http://schemas.microsoft.com/office/drawing/2014/main" id="{00000000-0008-0000-2100-00008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898" name="Text Box 2">
          <a:extLst>
            <a:ext uri="{FF2B5EF4-FFF2-40B4-BE49-F238E27FC236}">
              <a16:creationId xmlns:a16="http://schemas.microsoft.com/office/drawing/2014/main" id="{00000000-0008-0000-2100-00008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899" name="Text Box 8">
          <a:extLst>
            <a:ext uri="{FF2B5EF4-FFF2-40B4-BE49-F238E27FC236}">
              <a16:creationId xmlns:a16="http://schemas.microsoft.com/office/drawing/2014/main" id="{00000000-0008-0000-2100-000083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00" name="Text Box 8">
          <a:extLst>
            <a:ext uri="{FF2B5EF4-FFF2-40B4-BE49-F238E27FC236}">
              <a16:creationId xmlns:a16="http://schemas.microsoft.com/office/drawing/2014/main" id="{00000000-0008-0000-2100-00008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01" name="Text Box 8">
          <a:extLst>
            <a:ext uri="{FF2B5EF4-FFF2-40B4-BE49-F238E27FC236}">
              <a16:creationId xmlns:a16="http://schemas.microsoft.com/office/drawing/2014/main" id="{00000000-0008-0000-2100-000085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02" name="Text Box 8">
          <a:extLst>
            <a:ext uri="{FF2B5EF4-FFF2-40B4-BE49-F238E27FC236}">
              <a16:creationId xmlns:a16="http://schemas.microsoft.com/office/drawing/2014/main" id="{00000000-0008-0000-2100-000086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03" name="Text Box 8">
          <a:extLst>
            <a:ext uri="{FF2B5EF4-FFF2-40B4-BE49-F238E27FC236}">
              <a16:creationId xmlns:a16="http://schemas.microsoft.com/office/drawing/2014/main" id="{00000000-0008-0000-2100-000087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12</xdr:col>
      <xdr:colOff>0</xdr:colOff>
      <xdr:row>20</xdr:row>
      <xdr:rowOff>0</xdr:rowOff>
    </xdr:from>
    <xdr:ext cx="114300" cy="285750"/>
    <xdr:sp macro="" textlink="">
      <xdr:nvSpPr>
        <xdr:cNvPr id="904" name="Text Box 8">
          <a:extLst>
            <a:ext uri="{FF2B5EF4-FFF2-40B4-BE49-F238E27FC236}">
              <a16:creationId xmlns:a16="http://schemas.microsoft.com/office/drawing/2014/main" id="{00000000-0008-0000-2100-000088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44</xdr:row>
      <xdr:rowOff>0</xdr:rowOff>
    </xdr:from>
    <xdr:ext cx="114300" cy="285750"/>
    <xdr:sp macro="" textlink="">
      <xdr:nvSpPr>
        <xdr:cNvPr id="905" name="Text Box 8">
          <a:extLst>
            <a:ext uri="{FF2B5EF4-FFF2-40B4-BE49-F238E27FC236}">
              <a16:creationId xmlns:a16="http://schemas.microsoft.com/office/drawing/2014/main" id="{00000000-0008-0000-2100-000089030000}"/>
            </a:ext>
          </a:extLst>
        </xdr:cNvPr>
        <xdr:cNvSpPr txBox="1">
          <a:spLocks noChangeArrowheads="1"/>
        </xdr:cNvSpPr>
      </xdr:nvSpPr>
      <xdr:spPr bwMode="auto">
        <a:xfrm>
          <a:off x="74980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44</xdr:row>
      <xdr:rowOff>0</xdr:rowOff>
    </xdr:from>
    <xdr:ext cx="114300" cy="285750"/>
    <xdr:sp macro="" textlink="">
      <xdr:nvSpPr>
        <xdr:cNvPr id="906" name="Text Box 8">
          <a:extLst>
            <a:ext uri="{FF2B5EF4-FFF2-40B4-BE49-F238E27FC236}">
              <a16:creationId xmlns:a16="http://schemas.microsoft.com/office/drawing/2014/main" id="{00000000-0008-0000-2100-00008A030000}"/>
            </a:ext>
          </a:extLst>
        </xdr:cNvPr>
        <xdr:cNvSpPr txBox="1">
          <a:spLocks noChangeArrowheads="1"/>
        </xdr:cNvSpPr>
      </xdr:nvSpPr>
      <xdr:spPr bwMode="auto">
        <a:xfrm>
          <a:off x="74980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44</xdr:row>
      <xdr:rowOff>0</xdr:rowOff>
    </xdr:from>
    <xdr:ext cx="114300" cy="285750"/>
    <xdr:sp macro="" textlink="">
      <xdr:nvSpPr>
        <xdr:cNvPr id="907" name="Text Box 8">
          <a:extLst>
            <a:ext uri="{FF2B5EF4-FFF2-40B4-BE49-F238E27FC236}">
              <a16:creationId xmlns:a16="http://schemas.microsoft.com/office/drawing/2014/main" id="{00000000-0008-0000-2100-00008B030000}"/>
            </a:ext>
          </a:extLst>
        </xdr:cNvPr>
        <xdr:cNvSpPr txBox="1">
          <a:spLocks noChangeArrowheads="1"/>
        </xdr:cNvSpPr>
      </xdr:nvSpPr>
      <xdr:spPr bwMode="auto">
        <a:xfrm>
          <a:off x="74980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44</xdr:row>
      <xdr:rowOff>0</xdr:rowOff>
    </xdr:from>
    <xdr:ext cx="114300" cy="285750"/>
    <xdr:sp macro="" textlink="">
      <xdr:nvSpPr>
        <xdr:cNvPr id="908" name="Text Box 8">
          <a:extLst>
            <a:ext uri="{FF2B5EF4-FFF2-40B4-BE49-F238E27FC236}">
              <a16:creationId xmlns:a16="http://schemas.microsoft.com/office/drawing/2014/main" id="{00000000-0008-0000-2100-00008C030000}"/>
            </a:ext>
          </a:extLst>
        </xdr:cNvPr>
        <xdr:cNvSpPr txBox="1">
          <a:spLocks noChangeArrowheads="1"/>
        </xdr:cNvSpPr>
      </xdr:nvSpPr>
      <xdr:spPr bwMode="auto">
        <a:xfrm>
          <a:off x="74980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09" name="Text Box 1">
          <a:extLst>
            <a:ext uri="{FF2B5EF4-FFF2-40B4-BE49-F238E27FC236}">
              <a16:creationId xmlns:a16="http://schemas.microsoft.com/office/drawing/2014/main" id="{00000000-0008-0000-2100-00008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0" name="Text Box 2">
          <a:extLst>
            <a:ext uri="{FF2B5EF4-FFF2-40B4-BE49-F238E27FC236}">
              <a16:creationId xmlns:a16="http://schemas.microsoft.com/office/drawing/2014/main" id="{00000000-0008-0000-2100-00008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1" name="Text Box 3">
          <a:extLst>
            <a:ext uri="{FF2B5EF4-FFF2-40B4-BE49-F238E27FC236}">
              <a16:creationId xmlns:a16="http://schemas.microsoft.com/office/drawing/2014/main" id="{00000000-0008-0000-2100-00008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2" name="Text Box 4">
          <a:extLst>
            <a:ext uri="{FF2B5EF4-FFF2-40B4-BE49-F238E27FC236}">
              <a16:creationId xmlns:a16="http://schemas.microsoft.com/office/drawing/2014/main" id="{00000000-0008-0000-2100-00009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3" name="Text Box 5">
          <a:extLst>
            <a:ext uri="{FF2B5EF4-FFF2-40B4-BE49-F238E27FC236}">
              <a16:creationId xmlns:a16="http://schemas.microsoft.com/office/drawing/2014/main" id="{00000000-0008-0000-2100-00009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4" name="Text Box 6">
          <a:extLst>
            <a:ext uri="{FF2B5EF4-FFF2-40B4-BE49-F238E27FC236}">
              <a16:creationId xmlns:a16="http://schemas.microsoft.com/office/drawing/2014/main" id="{00000000-0008-0000-2100-00009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5" name="Text Box 8">
          <a:extLst>
            <a:ext uri="{FF2B5EF4-FFF2-40B4-BE49-F238E27FC236}">
              <a16:creationId xmlns:a16="http://schemas.microsoft.com/office/drawing/2014/main" id="{00000000-0008-0000-2100-00009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6" name="Text Box 9">
          <a:extLst>
            <a:ext uri="{FF2B5EF4-FFF2-40B4-BE49-F238E27FC236}">
              <a16:creationId xmlns:a16="http://schemas.microsoft.com/office/drawing/2014/main" id="{00000000-0008-0000-2100-00009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7" name="Text Box 10">
          <a:extLst>
            <a:ext uri="{FF2B5EF4-FFF2-40B4-BE49-F238E27FC236}">
              <a16:creationId xmlns:a16="http://schemas.microsoft.com/office/drawing/2014/main" id="{00000000-0008-0000-2100-00009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8" name="Text Box 1">
          <a:extLst>
            <a:ext uri="{FF2B5EF4-FFF2-40B4-BE49-F238E27FC236}">
              <a16:creationId xmlns:a16="http://schemas.microsoft.com/office/drawing/2014/main" id="{00000000-0008-0000-2100-00009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19" name="Text Box 2">
          <a:extLst>
            <a:ext uri="{FF2B5EF4-FFF2-40B4-BE49-F238E27FC236}">
              <a16:creationId xmlns:a16="http://schemas.microsoft.com/office/drawing/2014/main" id="{00000000-0008-0000-2100-000097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0" name="Text Box 8">
          <a:extLst>
            <a:ext uri="{FF2B5EF4-FFF2-40B4-BE49-F238E27FC236}">
              <a16:creationId xmlns:a16="http://schemas.microsoft.com/office/drawing/2014/main" id="{00000000-0008-0000-2100-00009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1" name="Text Box 8">
          <a:extLst>
            <a:ext uri="{FF2B5EF4-FFF2-40B4-BE49-F238E27FC236}">
              <a16:creationId xmlns:a16="http://schemas.microsoft.com/office/drawing/2014/main" id="{00000000-0008-0000-2100-000099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2" name="Text Box 8">
          <a:extLst>
            <a:ext uri="{FF2B5EF4-FFF2-40B4-BE49-F238E27FC236}">
              <a16:creationId xmlns:a16="http://schemas.microsoft.com/office/drawing/2014/main" id="{00000000-0008-0000-2100-00009A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3" name="Text Box 8">
          <a:extLst>
            <a:ext uri="{FF2B5EF4-FFF2-40B4-BE49-F238E27FC236}">
              <a16:creationId xmlns:a16="http://schemas.microsoft.com/office/drawing/2014/main" id="{00000000-0008-0000-2100-00009B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4" name="Text Box 1">
          <a:extLst>
            <a:ext uri="{FF2B5EF4-FFF2-40B4-BE49-F238E27FC236}">
              <a16:creationId xmlns:a16="http://schemas.microsoft.com/office/drawing/2014/main" id="{00000000-0008-0000-2100-00009C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5" name="Text Box 2">
          <a:extLst>
            <a:ext uri="{FF2B5EF4-FFF2-40B4-BE49-F238E27FC236}">
              <a16:creationId xmlns:a16="http://schemas.microsoft.com/office/drawing/2014/main" id="{00000000-0008-0000-2100-00009D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6" name="Text Box 3">
          <a:extLst>
            <a:ext uri="{FF2B5EF4-FFF2-40B4-BE49-F238E27FC236}">
              <a16:creationId xmlns:a16="http://schemas.microsoft.com/office/drawing/2014/main" id="{00000000-0008-0000-2100-00009E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7" name="Text Box 4">
          <a:extLst>
            <a:ext uri="{FF2B5EF4-FFF2-40B4-BE49-F238E27FC236}">
              <a16:creationId xmlns:a16="http://schemas.microsoft.com/office/drawing/2014/main" id="{00000000-0008-0000-2100-00009F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8" name="Text Box 5">
          <a:extLst>
            <a:ext uri="{FF2B5EF4-FFF2-40B4-BE49-F238E27FC236}">
              <a16:creationId xmlns:a16="http://schemas.microsoft.com/office/drawing/2014/main" id="{00000000-0008-0000-2100-0000A0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29" name="Text Box 6">
          <a:extLst>
            <a:ext uri="{FF2B5EF4-FFF2-40B4-BE49-F238E27FC236}">
              <a16:creationId xmlns:a16="http://schemas.microsoft.com/office/drawing/2014/main" id="{00000000-0008-0000-2100-0000A1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0" name="Text Box 8">
          <a:extLst>
            <a:ext uri="{FF2B5EF4-FFF2-40B4-BE49-F238E27FC236}">
              <a16:creationId xmlns:a16="http://schemas.microsoft.com/office/drawing/2014/main" id="{00000000-0008-0000-2100-0000A2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1" name="Text Box 9">
          <a:extLst>
            <a:ext uri="{FF2B5EF4-FFF2-40B4-BE49-F238E27FC236}">
              <a16:creationId xmlns:a16="http://schemas.microsoft.com/office/drawing/2014/main" id="{00000000-0008-0000-2100-0000A3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2" name="Text Box 10">
          <a:extLst>
            <a:ext uri="{FF2B5EF4-FFF2-40B4-BE49-F238E27FC236}">
              <a16:creationId xmlns:a16="http://schemas.microsoft.com/office/drawing/2014/main" id="{00000000-0008-0000-2100-0000A4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3" name="Text Box 1">
          <a:extLst>
            <a:ext uri="{FF2B5EF4-FFF2-40B4-BE49-F238E27FC236}">
              <a16:creationId xmlns:a16="http://schemas.microsoft.com/office/drawing/2014/main" id="{00000000-0008-0000-2100-0000A5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4" name="Text Box 2">
          <a:extLst>
            <a:ext uri="{FF2B5EF4-FFF2-40B4-BE49-F238E27FC236}">
              <a16:creationId xmlns:a16="http://schemas.microsoft.com/office/drawing/2014/main" id="{00000000-0008-0000-2100-0000A6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35" name="Text Box 8">
          <a:extLst>
            <a:ext uri="{FF2B5EF4-FFF2-40B4-BE49-F238E27FC236}">
              <a16:creationId xmlns:a16="http://schemas.microsoft.com/office/drawing/2014/main" id="{00000000-0008-0000-2100-0000A7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936" name="Text Box 8">
          <a:extLst>
            <a:ext uri="{FF2B5EF4-FFF2-40B4-BE49-F238E27FC236}">
              <a16:creationId xmlns:a16="http://schemas.microsoft.com/office/drawing/2014/main" id="{00000000-0008-0000-2100-0000A8030000}"/>
            </a:ext>
          </a:extLst>
        </xdr:cNvPr>
        <xdr:cNvSpPr txBox="1">
          <a:spLocks noChangeArrowheads="1"/>
        </xdr:cNvSpPr>
      </xdr:nvSpPr>
      <xdr:spPr bwMode="auto">
        <a:xfrm>
          <a:off x="62484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20</xdr:row>
      <xdr:rowOff>31750</xdr:rowOff>
    </xdr:from>
    <xdr:ext cx="114300" cy="285750"/>
    <xdr:sp macro="" textlink="">
      <xdr:nvSpPr>
        <xdr:cNvPr id="937" name="Text Box 8">
          <a:extLst>
            <a:ext uri="{FF2B5EF4-FFF2-40B4-BE49-F238E27FC236}">
              <a16:creationId xmlns:a16="http://schemas.microsoft.com/office/drawing/2014/main" id="{00000000-0008-0000-2100-0000A9030000}"/>
            </a:ext>
          </a:extLst>
        </xdr:cNvPr>
        <xdr:cNvSpPr txBox="1">
          <a:spLocks noChangeArrowheads="1"/>
        </xdr:cNvSpPr>
      </xdr:nvSpPr>
      <xdr:spPr bwMode="auto">
        <a:xfrm>
          <a:off x="1260264" y="368935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38" name="Text Box 8">
          <a:extLst>
            <a:ext uri="{FF2B5EF4-FFF2-40B4-BE49-F238E27FC236}">
              <a16:creationId xmlns:a16="http://schemas.microsoft.com/office/drawing/2014/main" id="{00000000-0008-0000-2100-0000AA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20</xdr:row>
      <xdr:rowOff>0</xdr:rowOff>
    </xdr:from>
    <xdr:ext cx="114300" cy="285750"/>
    <xdr:sp macro="" textlink="">
      <xdr:nvSpPr>
        <xdr:cNvPr id="939" name="Text Box 8">
          <a:extLst>
            <a:ext uri="{FF2B5EF4-FFF2-40B4-BE49-F238E27FC236}">
              <a16:creationId xmlns:a16="http://schemas.microsoft.com/office/drawing/2014/main" id="{00000000-0008-0000-2100-0000AB03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40" name="Text Box 8">
          <a:extLst>
            <a:ext uri="{FF2B5EF4-FFF2-40B4-BE49-F238E27FC236}">
              <a16:creationId xmlns:a16="http://schemas.microsoft.com/office/drawing/2014/main" id="{00000000-0008-0000-2100-0000AC030000}"/>
            </a:ext>
          </a:extLst>
        </xdr:cNvPr>
        <xdr:cNvSpPr txBox="1">
          <a:spLocks noChangeArrowheads="1"/>
        </xdr:cNvSpPr>
      </xdr:nvSpPr>
      <xdr:spPr bwMode="auto">
        <a:xfrm>
          <a:off x="62484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1" name="Text Box 1">
          <a:extLst>
            <a:ext uri="{FF2B5EF4-FFF2-40B4-BE49-F238E27FC236}">
              <a16:creationId xmlns:a16="http://schemas.microsoft.com/office/drawing/2014/main" id="{00000000-0008-0000-2100-0000AD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2" name="Text Box 2">
          <a:extLst>
            <a:ext uri="{FF2B5EF4-FFF2-40B4-BE49-F238E27FC236}">
              <a16:creationId xmlns:a16="http://schemas.microsoft.com/office/drawing/2014/main" id="{00000000-0008-0000-2100-0000AE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3" name="Text Box 3">
          <a:extLst>
            <a:ext uri="{FF2B5EF4-FFF2-40B4-BE49-F238E27FC236}">
              <a16:creationId xmlns:a16="http://schemas.microsoft.com/office/drawing/2014/main" id="{00000000-0008-0000-2100-0000AF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4" name="Text Box 4">
          <a:extLst>
            <a:ext uri="{FF2B5EF4-FFF2-40B4-BE49-F238E27FC236}">
              <a16:creationId xmlns:a16="http://schemas.microsoft.com/office/drawing/2014/main" id="{00000000-0008-0000-2100-0000B0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5" name="Text Box 5">
          <a:extLst>
            <a:ext uri="{FF2B5EF4-FFF2-40B4-BE49-F238E27FC236}">
              <a16:creationId xmlns:a16="http://schemas.microsoft.com/office/drawing/2014/main" id="{00000000-0008-0000-2100-0000B1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6" name="Text Box 6">
          <a:extLst>
            <a:ext uri="{FF2B5EF4-FFF2-40B4-BE49-F238E27FC236}">
              <a16:creationId xmlns:a16="http://schemas.microsoft.com/office/drawing/2014/main" id="{00000000-0008-0000-2100-0000B2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7" name="Text Box 8">
          <a:extLst>
            <a:ext uri="{FF2B5EF4-FFF2-40B4-BE49-F238E27FC236}">
              <a16:creationId xmlns:a16="http://schemas.microsoft.com/office/drawing/2014/main" id="{00000000-0008-0000-2100-0000B3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8" name="Text Box 9">
          <a:extLst>
            <a:ext uri="{FF2B5EF4-FFF2-40B4-BE49-F238E27FC236}">
              <a16:creationId xmlns:a16="http://schemas.microsoft.com/office/drawing/2014/main" id="{00000000-0008-0000-2100-0000B4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9" name="Text Box 10">
          <a:extLst>
            <a:ext uri="{FF2B5EF4-FFF2-40B4-BE49-F238E27FC236}">
              <a16:creationId xmlns:a16="http://schemas.microsoft.com/office/drawing/2014/main" id="{00000000-0008-0000-2100-0000B5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0" name="Text Box 1">
          <a:extLst>
            <a:ext uri="{FF2B5EF4-FFF2-40B4-BE49-F238E27FC236}">
              <a16:creationId xmlns:a16="http://schemas.microsoft.com/office/drawing/2014/main" id="{00000000-0008-0000-2100-0000B6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1" name="Text Box 2">
          <a:extLst>
            <a:ext uri="{FF2B5EF4-FFF2-40B4-BE49-F238E27FC236}">
              <a16:creationId xmlns:a16="http://schemas.microsoft.com/office/drawing/2014/main" id="{00000000-0008-0000-2100-0000B7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2" name="Text Box 8">
          <a:extLst>
            <a:ext uri="{FF2B5EF4-FFF2-40B4-BE49-F238E27FC236}">
              <a16:creationId xmlns:a16="http://schemas.microsoft.com/office/drawing/2014/main" id="{00000000-0008-0000-2100-0000B8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3" name="Text Box 8">
          <a:extLst>
            <a:ext uri="{FF2B5EF4-FFF2-40B4-BE49-F238E27FC236}">
              <a16:creationId xmlns:a16="http://schemas.microsoft.com/office/drawing/2014/main" id="{00000000-0008-0000-2100-0000B9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4" name="Text Box 8">
          <a:extLst>
            <a:ext uri="{FF2B5EF4-FFF2-40B4-BE49-F238E27FC236}">
              <a16:creationId xmlns:a16="http://schemas.microsoft.com/office/drawing/2014/main" id="{00000000-0008-0000-2100-0000BA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5" name="Text Box 8">
          <a:extLst>
            <a:ext uri="{FF2B5EF4-FFF2-40B4-BE49-F238E27FC236}">
              <a16:creationId xmlns:a16="http://schemas.microsoft.com/office/drawing/2014/main" id="{00000000-0008-0000-2100-0000BB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56" name="Text Box 8">
          <a:extLst>
            <a:ext uri="{FF2B5EF4-FFF2-40B4-BE49-F238E27FC236}">
              <a16:creationId xmlns:a16="http://schemas.microsoft.com/office/drawing/2014/main" id="{00000000-0008-0000-2100-0000BC030000}"/>
            </a:ext>
          </a:extLst>
        </xdr:cNvPr>
        <xdr:cNvSpPr txBox="1">
          <a:spLocks noChangeArrowheads="1"/>
        </xdr:cNvSpPr>
      </xdr:nvSpPr>
      <xdr:spPr bwMode="auto">
        <a:xfrm>
          <a:off x="62484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7" name="Text Box 1">
          <a:extLst>
            <a:ext uri="{FF2B5EF4-FFF2-40B4-BE49-F238E27FC236}">
              <a16:creationId xmlns:a16="http://schemas.microsoft.com/office/drawing/2014/main" id="{00000000-0008-0000-2100-0000BD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8" name="Text Box 2">
          <a:extLst>
            <a:ext uri="{FF2B5EF4-FFF2-40B4-BE49-F238E27FC236}">
              <a16:creationId xmlns:a16="http://schemas.microsoft.com/office/drawing/2014/main" id="{00000000-0008-0000-2100-0000BE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9" name="Text Box 3">
          <a:extLst>
            <a:ext uri="{FF2B5EF4-FFF2-40B4-BE49-F238E27FC236}">
              <a16:creationId xmlns:a16="http://schemas.microsoft.com/office/drawing/2014/main" id="{00000000-0008-0000-2100-0000BF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0" name="Text Box 4">
          <a:extLst>
            <a:ext uri="{FF2B5EF4-FFF2-40B4-BE49-F238E27FC236}">
              <a16:creationId xmlns:a16="http://schemas.microsoft.com/office/drawing/2014/main" id="{00000000-0008-0000-2100-0000C0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1" name="Text Box 5">
          <a:extLst>
            <a:ext uri="{FF2B5EF4-FFF2-40B4-BE49-F238E27FC236}">
              <a16:creationId xmlns:a16="http://schemas.microsoft.com/office/drawing/2014/main" id="{00000000-0008-0000-2100-0000C1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2" name="Text Box 6">
          <a:extLst>
            <a:ext uri="{FF2B5EF4-FFF2-40B4-BE49-F238E27FC236}">
              <a16:creationId xmlns:a16="http://schemas.microsoft.com/office/drawing/2014/main" id="{00000000-0008-0000-2100-0000C2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3" name="Text Box 8">
          <a:extLst>
            <a:ext uri="{FF2B5EF4-FFF2-40B4-BE49-F238E27FC236}">
              <a16:creationId xmlns:a16="http://schemas.microsoft.com/office/drawing/2014/main" id="{00000000-0008-0000-2100-0000C3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4" name="Text Box 9">
          <a:extLst>
            <a:ext uri="{FF2B5EF4-FFF2-40B4-BE49-F238E27FC236}">
              <a16:creationId xmlns:a16="http://schemas.microsoft.com/office/drawing/2014/main" id="{00000000-0008-0000-2100-0000C4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5" name="Text Box 10">
          <a:extLst>
            <a:ext uri="{FF2B5EF4-FFF2-40B4-BE49-F238E27FC236}">
              <a16:creationId xmlns:a16="http://schemas.microsoft.com/office/drawing/2014/main" id="{00000000-0008-0000-2100-0000C5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6" name="Text Box 1">
          <a:extLst>
            <a:ext uri="{FF2B5EF4-FFF2-40B4-BE49-F238E27FC236}">
              <a16:creationId xmlns:a16="http://schemas.microsoft.com/office/drawing/2014/main" id="{00000000-0008-0000-2100-0000C6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67" name="Text Box 2">
          <a:extLst>
            <a:ext uri="{FF2B5EF4-FFF2-40B4-BE49-F238E27FC236}">
              <a16:creationId xmlns:a16="http://schemas.microsoft.com/office/drawing/2014/main" id="{00000000-0008-0000-2100-0000C7030000}"/>
            </a:ext>
          </a:extLst>
        </xdr:cNvPr>
        <xdr:cNvSpPr txBox="1">
          <a:spLocks noChangeArrowheads="1"/>
        </xdr:cNvSpPr>
      </xdr:nvSpPr>
      <xdr:spPr bwMode="auto">
        <a:xfrm>
          <a:off x="62484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22</xdr:row>
      <xdr:rowOff>63500</xdr:rowOff>
    </xdr:from>
    <xdr:ext cx="114300" cy="285750"/>
    <xdr:sp macro="" textlink="">
      <xdr:nvSpPr>
        <xdr:cNvPr id="968" name="Text Box 8">
          <a:extLst>
            <a:ext uri="{FF2B5EF4-FFF2-40B4-BE49-F238E27FC236}">
              <a16:creationId xmlns:a16="http://schemas.microsoft.com/office/drawing/2014/main" id="{00000000-0008-0000-2100-0000C8030000}"/>
            </a:ext>
          </a:extLst>
        </xdr:cNvPr>
        <xdr:cNvSpPr txBox="1">
          <a:spLocks noChangeArrowheads="1"/>
        </xdr:cNvSpPr>
      </xdr:nvSpPr>
      <xdr:spPr bwMode="auto">
        <a:xfrm>
          <a:off x="628226" y="40868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63500</xdr:rowOff>
    </xdr:from>
    <xdr:ext cx="114300" cy="285750"/>
    <xdr:sp macro="" textlink="">
      <xdr:nvSpPr>
        <xdr:cNvPr id="969" name="Text Box 8">
          <a:extLst>
            <a:ext uri="{FF2B5EF4-FFF2-40B4-BE49-F238E27FC236}">
              <a16:creationId xmlns:a16="http://schemas.microsoft.com/office/drawing/2014/main" id="{00000000-0008-0000-2100-0000C9030000}"/>
            </a:ext>
          </a:extLst>
        </xdr:cNvPr>
        <xdr:cNvSpPr txBox="1">
          <a:spLocks noChangeArrowheads="1"/>
        </xdr:cNvSpPr>
      </xdr:nvSpPr>
      <xdr:spPr bwMode="auto">
        <a:xfrm>
          <a:off x="624840" y="40868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21</xdr:row>
      <xdr:rowOff>0</xdr:rowOff>
    </xdr:from>
    <xdr:ext cx="114300" cy="285750"/>
    <xdr:sp macro="" textlink="">
      <xdr:nvSpPr>
        <xdr:cNvPr id="970" name="Text Box 8">
          <a:extLst>
            <a:ext uri="{FF2B5EF4-FFF2-40B4-BE49-F238E27FC236}">
              <a16:creationId xmlns:a16="http://schemas.microsoft.com/office/drawing/2014/main" id="{00000000-0008-0000-2100-0000CA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21</xdr:row>
      <xdr:rowOff>0</xdr:rowOff>
    </xdr:from>
    <xdr:ext cx="114300" cy="285750"/>
    <xdr:sp macro="" textlink="">
      <xdr:nvSpPr>
        <xdr:cNvPr id="971" name="Text Box 8">
          <a:extLst>
            <a:ext uri="{FF2B5EF4-FFF2-40B4-BE49-F238E27FC236}">
              <a16:creationId xmlns:a16="http://schemas.microsoft.com/office/drawing/2014/main" id="{00000000-0008-0000-2100-0000CB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22</xdr:row>
      <xdr:rowOff>0</xdr:rowOff>
    </xdr:from>
    <xdr:ext cx="114300" cy="285750"/>
    <xdr:sp macro="" textlink="">
      <xdr:nvSpPr>
        <xdr:cNvPr id="972" name="Text Box 8">
          <a:extLst>
            <a:ext uri="{FF2B5EF4-FFF2-40B4-BE49-F238E27FC236}">
              <a16:creationId xmlns:a16="http://schemas.microsoft.com/office/drawing/2014/main" id="{00000000-0008-0000-2100-0000CC030000}"/>
            </a:ext>
          </a:extLst>
        </xdr:cNvPr>
        <xdr:cNvSpPr txBox="1">
          <a:spLocks noChangeArrowheads="1"/>
        </xdr:cNvSpPr>
      </xdr:nvSpPr>
      <xdr:spPr bwMode="auto">
        <a:xfrm>
          <a:off x="74980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0</xdr:colOff>
      <xdr:row>22</xdr:row>
      <xdr:rowOff>0</xdr:rowOff>
    </xdr:from>
    <xdr:ext cx="114300" cy="285750"/>
    <xdr:sp macro="" textlink="">
      <xdr:nvSpPr>
        <xdr:cNvPr id="973" name="Text Box 8">
          <a:extLst>
            <a:ext uri="{FF2B5EF4-FFF2-40B4-BE49-F238E27FC236}">
              <a16:creationId xmlns:a16="http://schemas.microsoft.com/office/drawing/2014/main" id="{00000000-0008-0000-2100-0000CD030000}"/>
            </a:ext>
          </a:extLst>
        </xdr:cNvPr>
        <xdr:cNvSpPr txBox="1">
          <a:spLocks noChangeArrowheads="1"/>
        </xdr:cNvSpPr>
      </xdr:nvSpPr>
      <xdr:spPr bwMode="auto">
        <a:xfrm>
          <a:off x="74980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4" name="Text Box 8">
          <a:extLst>
            <a:ext uri="{FF2B5EF4-FFF2-40B4-BE49-F238E27FC236}">
              <a16:creationId xmlns:a16="http://schemas.microsoft.com/office/drawing/2014/main" id="{00000000-0008-0000-2100-0000CE03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39</xdr:row>
      <xdr:rowOff>0</xdr:rowOff>
    </xdr:from>
    <xdr:ext cx="114300" cy="285750"/>
    <xdr:sp macro="" textlink="">
      <xdr:nvSpPr>
        <xdr:cNvPr id="975" name="Text Box 8">
          <a:extLst>
            <a:ext uri="{FF2B5EF4-FFF2-40B4-BE49-F238E27FC236}">
              <a16:creationId xmlns:a16="http://schemas.microsoft.com/office/drawing/2014/main" id="{00000000-0008-0000-2100-0000CF030000}"/>
            </a:ext>
          </a:extLst>
        </xdr:cNvPr>
        <xdr:cNvSpPr txBox="1">
          <a:spLocks noChangeArrowheads="1"/>
        </xdr:cNvSpPr>
      </xdr:nvSpPr>
      <xdr:spPr bwMode="auto">
        <a:xfrm>
          <a:off x="62484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39</xdr:row>
      <xdr:rowOff>0</xdr:rowOff>
    </xdr:from>
    <xdr:ext cx="114300" cy="285750"/>
    <xdr:sp macro="" textlink="">
      <xdr:nvSpPr>
        <xdr:cNvPr id="976" name="Text Box 8">
          <a:extLst>
            <a:ext uri="{FF2B5EF4-FFF2-40B4-BE49-F238E27FC236}">
              <a16:creationId xmlns:a16="http://schemas.microsoft.com/office/drawing/2014/main" id="{00000000-0008-0000-2100-0000D0030000}"/>
            </a:ext>
          </a:extLst>
        </xdr:cNvPr>
        <xdr:cNvSpPr txBox="1">
          <a:spLocks noChangeArrowheads="1"/>
        </xdr:cNvSpPr>
      </xdr:nvSpPr>
      <xdr:spPr bwMode="auto">
        <a:xfrm>
          <a:off x="62484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7" name="Text Box 8">
          <a:extLst>
            <a:ext uri="{FF2B5EF4-FFF2-40B4-BE49-F238E27FC236}">
              <a16:creationId xmlns:a16="http://schemas.microsoft.com/office/drawing/2014/main" id="{00000000-0008-0000-2100-0000D1030000}"/>
            </a:ext>
          </a:extLst>
        </xdr:cNvPr>
        <xdr:cNvSpPr txBox="1">
          <a:spLocks noChangeArrowheads="1"/>
        </xdr:cNvSpPr>
      </xdr:nvSpPr>
      <xdr:spPr bwMode="auto">
        <a:xfrm>
          <a:off x="62484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39</xdr:row>
      <xdr:rowOff>0</xdr:rowOff>
    </xdr:from>
    <xdr:ext cx="114300" cy="285750"/>
    <xdr:sp macro="" textlink="">
      <xdr:nvSpPr>
        <xdr:cNvPr id="978" name="Text Box 8">
          <a:extLst>
            <a:ext uri="{FF2B5EF4-FFF2-40B4-BE49-F238E27FC236}">
              <a16:creationId xmlns:a16="http://schemas.microsoft.com/office/drawing/2014/main" id="{00000000-0008-0000-2100-0000D2030000}"/>
            </a:ext>
          </a:extLst>
        </xdr:cNvPr>
        <xdr:cNvSpPr txBox="1">
          <a:spLocks noChangeArrowheads="1"/>
        </xdr:cNvSpPr>
      </xdr:nvSpPr>
      <xdr:spPr bwMode="auto">
        <a:xfrm>
          <a:off x="62484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878417</xdr:colOff>
      <xdr:row>39</xdr:row>
      <xdr:rowOff>52917</xdr:rowOff>
    </xdr:from>
    <xdr:ext cx="114300" cy="285750"/>
    <xdr:sp macro="" textlink="">
      <xdr:nvSpPr>
        <xdr:cNvPr id="979" name="Text Box 2">
          <a:extLst>
            <a:ext uri="{FF2B5EF4-FFF2-40B4-BE49-F238E27FC236}">
              <a16:creationId xmlns:a16="http://schemas.microsoft.com/office/drawing/2014/main" id="{00000000-0008-0000-2100-0000D3030000}"/>
            </a:ext>
          </a:extLst>
        </xdr:cNvPr>
        <xdr:cNvSpPr txBox="1">
          <a:spLocks noChangeArrowheads="1"/>
        </xdr:cNvSpPr>
      </xdr:nvSpPr>
      <xdr:spPr bwMode="auto">
        <a:xfrm>
          <a:off x="1251797" y="718523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40</xdr:row>
      <xdr:rowOff>152400</xdr:rowOff>
    </xdr:from>
    <xdr:ext cx="114300" cy="285750"/>
    <xdr:sp macro="" textlink="">
      <xdr:nvSpPr>
        <xdr:cNvPr id="980" name="Text Box 8">
          <a:extLst>
            <a:ext uri="{FF2B5EF4-FFF2-40B4-BE49-F238E27FC236}">
              <a16:creationId xmlns:a16="http://schemas.microsoft.com/office/drawing/2014/main" id="{00000000-0008-0000-2100-0000D4030000}"/>
            </a:ext>
          </a:extLst>
        </xdr:cNvPr>
        <xdr:cNvSpPr txBox="1">
          <a:spLocks noChangeArrowheads="1"/>
        </xdr:cNvSpPr>
      </xdr:nvSpPr>
      <xdr:spPr bwMode="auto">
        <a:xfrm>
          <a:off x="2103120" y="746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42</xdr:row>
      <xdr:rowOff>0</xdr:rowOff>
    </xdr:from>
    <xdr:ext cx="114300" cy="285750"/>
    <xdr:sp macro="" textlink="">
      <xdr:nvSpPr>
        <xdr:cNvPr id="981" name="Text Box 8">
          <a:extLst>
            <a:ext uri="{FF2B5EF4-FFF2-40B4-BE49-F238E27FC236}">
              <a16:creationId xmlns:a16="http://schemas.microsoft.com/office/drawing/2014/main" id="{00000000-0008-0000-2100-0000D5030000}"/>
            </a:ext>
          </a:extLst>
        </xdr:cNvPr>
        <xdr:cNvSpPr txBox="1">
          <a:spLocks noChangeArrowheads="1"/>
        </xdr:cNvSpPr>
      </xdr:nvSpPr>
      <xdr:spPr bwMode="auto">
        <a:xfrm>
          <a:off x="62484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42</xdr:row>
      <xdr:rowOff>0</xdr:rowOff>
    </xdr:from>
    <xdr:ext cx="114300" cy="285750"/>
    <xdr:sp macro="" textlink="">
      <xdr:nvSpPr>
        <xdr:cNvPr id="982" name="Text Box 8">
          <a:extLst>
            <a:ext uri="{FF2B5EF4-FFF2-40B4-BE49-F238E27FC236}">
              <a16:creationId xmlns:a16="http://schemas.microsoft.com/office/drawing/2014/main" id="{00000000-0008-0000-2100-0000D6030000}"/>
            </a:ext>
          </a:extLst>
        </xdr:cNvPr>
        <xdr:cNvSpPr txBox="1">
          <a:spLocks noChangeArrowheads="1"/>
        </xdr:cNvSpPr>
      </xdr:nvSpPr>
      <xdr:spPr bwMode="auto">
        <a:xfrm>
          <a:off x="62484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148167</xdr:rowOff>
    </xdr:from>
    <xdr:ext cx="114300" cy="285750"/>
    <xdr:sp macro="" textlink="">
      <xdr:nvSpPr>
        <xdr:cNvPr id="983" name="Text Box 8">
          <a:extLst>
            <a:ext uri="{FF2B5EF4-FFF2-40B4-BE49-F238E27FC236}">
              <a16:creationId xmlns:a16="http://schemas.microsoft.com/office/drawing/2014/main" id="{00000000-0008-0000-2100-0000D7030000}"/>
            </a:ext>
          </a:extLst>
        </xdr:cNvPr>
        <xdr:cNvSpPr txBox="1">
          <a:spLocks noChangeArrowheads="1"/>
        </xdr:cNvSpPr>
      </xdr:nvSpPr>
      <xdr:spPr bwMode="auto">
        <a:xfrm>
          <a:off x="624840" y="764624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40</xdr:row>
      <xdr:rowOff>152400</xdr:rowOff>
    </xdr:from>
    <xdr:ext cx="114300" cy="285750"/>
    <xdr:sp macro="" textlink="">
      <xdr:nvSpPr>
        <xdr:cNvPr id="984" name="Text Box 8">
          <a:extLst>
            <a:ext uri="{FF2B5EF4-FFF2-40B4-BE49-F238E27FC236}">
              <a16:creationId xmlns:a16="http://schemas.microsoft.com/office/drawing/2014/main" id="{00000000-0008-0000-2100-0000D8030000}"/>
            </a:ext>
          </a:extLst>
        </xdr:cNvPr>
        <xdr:cNvSpPr txBox="1">
          <a:spLocks noChangeArrowheads="1"/>
        </xdr:cNvSpPr>
      </xdr:nvSpPr>
      <xdr:spPr bwMode="auto">
        <a:xfrm>
          <a:off x="3749040" y="746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44</xdr:row>
      <xdr:rowOff>0</xdr:rowOff>
    </xdr:from>
    <xdr:ext cx="114300" cy="285750"/>
    <xdr:sp macro="" textlink="">
      <xdr:nvSpPr>
        <xdr:cNvPr id="985" name="Text Box 8">
          <a:extLst>
            <a:ext uri="{FF2B5EF4-FFF2-40B4-BE49-F238E27FC236}">
              <a16:creationId xmlns:a16="http://schemas.microsoft.com/office/drawing/2014/main" id="{00000000-0008-0000-2100-0000D9030000}"/>
            </a:ext>
          </a:extLst>
        </xdr:cNvPr>
        <xdr:cNvSpPr txBox="1">
          <a:spLocks noChangeArrowheads="1"/>
        </xdr:cNvSpPr>
      </xdr:nvSpPr>
      <xdr:spPr bwMode="auto">
        <a:xfrm>
          <a:off x="628226"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56</xdr:row>
      <xdr:rowOff>42333</xdr:rowOff>
    </xdr:from>
    <xdr:ext cx="114300" cy="285750"/>
    <xdr:sp macro="" textlink="">
      <xdr:nvSpPr>
        <xdr:cNvPr id="986" name="Text Box 1">
          <a:extLst>
            <a:ext uri="{FF2B5EF4-FFF2-40B4-BE49-F238E27FC236}">
              <a16:creationId xmlns:a16="http://schemas.microsoft.com/office/drawing/2014/main" id="{00000000-0008-0000-2100-0000DA030000}"/>
            </a:ext>
          </a:extLst>
        </xdr:cNvPr>
        <xdr:cNvSpPr txBox="1">
          <a:spLocks noChangeArrowheads="1"/>
        </xdr:cNvSpPr>
      </xdr:nvSpPr>
      <xdr:spPr bwMode="auto">
        <a:xfrm>
          <a:off x="628226" y="102836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87" name="Text Box 8">
          <a:extLst>
            <a:ext uri="{FF2B5EF4-FFF2-40B4-BE49-F238E27FC236}">
              <a16:creationId xmlns:a16="http://schemas.microsoft.com/office/drawing/2014/main" id="{00000000-0008-0000-2100-0000DB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88" name="Text Box 8">
          <a:extLst>
            <a:ext uri="{FF2B5EF4-FFF2-40B4-BE49-F238E27FC236}">
              <a16:creationId xmlns:a16="http://schemas.microsoft.com/office/drawing/2014/main" id="{00000000-0008-0000-2100-0000DC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20</xdr:row>
      <xdr:rowOff>0</xdr:rowOff>
    </xdr:from>
    <xdr:ext cx="114300" cy="285750"/>
    <xdr:sp macro="" textlink="">
      <xdr:nvSpPr>
        <xdr:cNvPr id="989" name="Text Box 8">
          <a:extLst>
            <a:ext uri="{FF2B5EF4-FFF2-40B4-BE49-F238E27FC236}">
              <a16:creationId xmlns:a16="http://schemas.microsoft.com/office/drawing/2014/main" id="{00000000-0008-0000-2100-0000DD030000}"/>
            </a:ext>
          </a:extLst>
        </xdr:cNvPr>
        <xdr:cNvSpPr txBox="1">
          <a:spLocks noChangeArrowheads="1"/>
        </xdr:cNvSpPr>
      </xdr:nvSpPr>
      <xdr:spPr bwMode="auto">
        <a:xfrm>
          <a:off x="628226"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22</xdr:row>
      <xdr:rowOff>63500</xdr:rowOff>
    </xdr:from>
    <xdr:ext cx="114300" cy="285750"/>
    <xdr:sp macro="" textlink="">
      <xdr:nvSpPr>
        <xdr:cNvPr id="990" name="Text Box 8">
          <a:extLst>
            <a:ext uri="{FF2B5EF4-FFF2-40B4-BE49-F238E27FC236}">
              <a16:creationId xmlns:a16="http://schemas.microsoft.com/office/drawing/2014/main" id="{00000000-0008-0000-2100-0000DE030000}"/>
            </a:ext>
          </a:extLst>
        </xdr:cNvPr>
        <xdr:cNvSpPr txBox="1">
          <a:spLocks noChangeArrowheads="1"/>
        </xdr:cNvSpPr>
      </xdr:nvSpPr>
      <xdr:spPr bwMode="auto">
        <a:xfrm>
          <a:off x="628226" y="40868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991" name="Text Box 11">
          <a:extLst>
            <a:ext uri="{FF2B5EF4-FFF2-40B4-BE49-F238E27FC236}">
              <a16:creationId xmlns:a16="http://schemas.microsoft.com/office/drawing/2014/main" id="{00000000-0008-0000-2100-0000DF03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992" name="Text Box 12">
          <a:extLst>
            <a:ext uri="{FF2B5EF4-FFF2-40B4-BE49-F238E27FC236}">
              <a16:creationId xmlns:a16="http://schemas.microsoft.com/office/drawing/2014/main" id="{00000000-0008-0000-2100-0000E003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993" name="Text Box 11">
          <a:extLst>
            <a:ext uri="{FF2B5EF4-FFF2-40B4-BE49-F238E27FC236}">
              <a16:creationId xmlns:a16="http://schemas.microsoft.com/office/drawing/2014/main" id="{00000000-0008-0000-2100-0000E1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994" name="Text Box 12">
          <a:extLst>
            <a:ext uri="{FF2B5EF4-FFF2-40B4-BE49-F238E27FC236}">
              <a16:creationId xmlns:a16="http://schemas.microsoft.com/office/drawing/2014/main" id="{00000000-0008-0000-2100-0000E2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995" name="Text Box 11">
          <a:extLst>
            <a:ext uri="{FF2B5EF4-FFF2-40B4-BE49-F238E27FC236}">
              <a16:creationId xmlns:a16="http://schemas.microsoft.com/office/drawing/2014/main" id="{00000000-0008-0000-2100-0000E3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996" name="Text Box 12">
          <a:extLst>
            <a:ext uri="{FF2B5EF4-FFF2-40B4-BE49-F238E27FC236}">
              <a16:creationId xmlns:a16="http://schemas.microsoft.com/office/drawing/2014/main" id="{00000000-0008-0000-2100-0000E4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997" name="Text Box 13">
          <a:extLst>
            <a:ext uri="{FF2B5EF4-FFF2-40B4-BE49-F238E27FC236}">
              <a16:creationId xmlns:a16="http://schemas.microsoft.com/office/drawing/2014/main" id="{00000000-0008-0000-2100-0000E5030000}"/>
            </a:ext>
          </a:extLst>
        </xdr:cNvPr>
        <xdr:cNvSpPr txBox="1">
          <a:spLocks noChangeArrowheads="1"/>
        </xdr:cNvSpPr>
      </xdr:nvSpPr>
      <xdr:spPr bwMode="auto">
        <a:xfrm>
          <a:off x="187452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998" name="Text Box 14">
          <a:extLst>
            <a:ext uri="{FF2B5EF4-FFF2-40B4-BE49-F238E27FC236}">
              <a16:creationId xmlns:a16="http://schemas.microsoft.com/office/drawing/2014/main" id="{00000000-0008-0000-2100-0000E6030000}"/>
            </a:ext>
          </a:extLst>
        </xdr:cNvPr>
        <xdr:cNvSpPr txBox="1">
          <a:spLocks noChangeArrowheads="1"/>
        </xdr:cNvSpPr>
      </xdr:nvSpPr>
      <xdr:spPr bwMode="auto">
        <a:xfrm>
          <a:off x="187452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999" name="Text Box 11">
          <a:extLst>
            <a:ext uri="{FF2B5EF4-FFF2-40B4-BE49-F238E27FC236}">
              <a16:creationId xmlns:a16="http://schemas.microsoft.com/office/drawing/2014/main" id="{00000000-0008-0000-2100-0000E703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67</xdr:row>
      <xdr:rowOff>0</xdr:rowOff>
    </xdr:from>
    <xdr:ext cx="114300" cy="285750"/>
    <xdr:sp macro="" textlink="">
      <xdr:nvSpPr>
        <xdr:cNvPr id="1000" name="Text Box 12">
          <a:extLst>
            <a:ext uri="{FF2B5EF4-FFF2-40B4-BE49-F238E27FC236}">
              <a16:creationId xmlns:a16="http://schemas.microsoft.com/office/drawing/2014/main" id="{00000000-0008-0000-2100-0000E8030000}"/>
            </a:ext>
          </a:extLst>
        </xdr:cNvPr>
        <xdr:cNvSpPr txBox="1">
          <a:spLocks noChangeArrowheads="1"/>
        </xdr:cNvSpPr>
      </xdr:nvSpPr>
      <xdr:spPr bwMode="auto">
        <a:xfrm>
          <a:off x="187452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01" name="Text Box 11">
          <a:extLst>
            <a:ext uri="{FF2B5EF4-FFF2-40B4-BE49-F238E27FC236}">
              <a16:creationId xmlns:a16="http://schemas.microsoft.com/office/drawing/2014/main" id="{00000000-0008-0000-2100-0000E9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02" name="Text Box 12">
          <a:extLst>
            <a:ext uri="{FF2B5EF4-FFF2-40B4-BE49-F238E27FC236}">
              <a16:creationId xmlns:a16="http://schemas.microsoft.com/office/drawing/2014/main" id="{00000000-0008-0000-2100-0000EA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03" name="Text Box 11">
          <a:extLst>
            <a:ext uri="{FF2B5EF4-FFF2-40B4-BE49-F238E27FC236}">
              <a16:creationId xmlns:a16="http://schemas.microsoft.com/office/drawing/2014/main" id="{00000000-0008-0000-2100-0000EB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68</xdr:row>
      <xdr:rowOff>0</xdr:rowOff>
    </xdr:from>
    <xdr:ext cx="114300" cy="285750"/>
    <xdr:sp macro="" textlink="">
      <xdr:nvSpPr>
        <xdr:cNvPr id="1004" name="Text Box 12">
          <a:extLst>
            <a:ext uri="{FF2B5EF4-FFF2-40B4-BE49-F238E27FC236}">
              <a16:creationId xmlns:a16="http://schemas.microsoft.com/office/drawing/2014/main" id="{00000000-0008-0000-2100-0000EC030000}"/>
            </a:ext>
          </a:extLst>
        </xdr:cNvPr>
        <xdr:cNvSpPr txBox="1">
          <a:spLocks noChangeArrowheads="1"/>
        </xdr:cNvSpPr>
      </xdr:nvSpPr>
      <xdr:spPr bwMode="auto">
        <a:xfrm>
          <a:off x="187452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69</xdr:row>
      <xdr:rowOff>0</xdr:rowOff>
    </xdr:from>
    <xdr:ext cx="114300" cy="285750"/>
    <xdr:sp macro="" textlink="">
      <xdr:nvSpPr>
        <xdr:cNvPr id="1005" name="Text Box 13">
          <a:extLst>
            <a:ext uri="{FF2B5EF4-FFF2-40B4-BE49-F238E27FC236}">
              <a16:creationId xmlns:a16="http://schemas.microsoft.com/office/drawing/2014/main" id="{00000000-0008-0000-2100-0000ED030000}"/>
            </a:ext>
          </a:extLst>
        </xdr:cNvPr>
        <xdr:cNvSpPr txBox="1">
          <a:spLocks noChangeArrowheads="1"/>
        </xdr:cNvSpPr>
      </xdr:nvSpPr>
      <xdr:spPr bwMode="auto">
        <a:xfrm>
          <a:off x="1875366"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06" name="Text Box 11">
          <a:extLst>
            <a:ext uri="{FF2B5EF4-FFF2-40B4-BE49-F238E27FC236}">
              <a16:creationId xmlns:a16="http://schemas.microsoft.com/office/drawing/2014/main" id="{00000000-0008-0000-2100-0000EE03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07" name="Text Box 12">
          <a:extLst>
            <a:ext uri="{FF2B5EF4-FFF2-40B4-BE49-F238E27FC236}">
              <a16:creationId xmlns:a16="http://schemas.microsoft.com/office/drawing/2014/main" id="{00000000-0008-0000-2100-0000EF03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08" name="Text Box 11">
          <a:extLst>
            <a:ext uri="{FF2B5EF4-FFF2-40B4-BE49-F238E27FC236}">
              <a16:creationId xmlns:a16="http://schemas.microsoft.com/office/drawing/2014/main" id="{00000000-0008-0000-2100-0000F0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09" name="Text Box 12">
          <a:extLst>
            <a:ext uri="{FF2B5EF4-FFF2-40B4-BE49-F238E27FC236}">
              <a16:creationId xmlns:a16="http://schemas.microsoft.com/office/drawing/2014/main" id="{00000000-0008-0000-2100-0000F1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10" name="Text Box 11">
          <a:extLst>
            <a:ext uri="{FF2B5EF4-FFF2-40B4-BE49-F238E27FC236}">
              <a16:creationId xmlns:a16="http://schemas.microsoft.com/office/drawing/2014/main" id="{00000000-0008-0000-2100-0000F2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11" name="Text Box 12">
          <a:extLst>
            <a:ext uri="{FF2B5EF4-FFF2-40B4-BE49-F238E27FC236}">
              <a16:creationId xmlns:a16="http://schemas.microsoft.com/office/drawing/2014/main" id="{00000000-0008-0000-2100-0000F3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12" name="Text Box 13">
          <a:extLst>
            <a:ext uri="{FF2B5EF4-FFF2-40B4-BE49-F238E27FC236}">
              <a16:creationId xmlns:a16="http://schemas.microsoft.com/office/drawing/2014/main" id="{00000000-0008-0000-2100-0000F403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13" name="Text Box 14">
          <a:extLst>
            <a:ext uri="{FF2B5EF4-FFF2-40B4-BE49-F238E27FC236}">
              <a16:creationId xmlns:a16="http://schemas.microsoft.com/office/drawing/2014/main" id="{00000000-0008-0000-2100-0000F503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14" name="Text Box 11">
          <a:extLst>
            <a:ext uri="{FF2B5EF4-FFF2-40B4-BE49-F238E27FC236}">
              <a16:creationId xmlns:a16="http://schemas.microsoft.com/office/drawing/2014/main" id="{00000000-0008-0000-2100-0000F603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67</xdr:row>
      <xdr:rowOff>0</xdr:rowOff>
    </xdr:from>
    <xdr:ext cx="114300" cy="285750"/>
    <xdr:sp macro="" textlink="">
      <xdr:nvSpPr>
        <xdr:cNvPr id="1015" name="Text Box 12">
          <a:extLst>
            <a:ext uri="{FF2B5EF4-FFF2-40B4-BE49-F238E27FC236}">
              <a16:creationId xmlns:a16="http://schemas.microsoft.com/office/drawing/2014/main" id="{00000000-0008-0000-2100-0000F7030000}"/>
            </a:ext>
          </a:extLst>
        </xdr:cNvPr>
        <xdr:cNvSpPr txBox="1">
          <a:spLocks noChangeArrowheads="1"/>
        </xdr:cNvSpPr>
      </xdr:nvSpPr>
      <xdr:spPr bwMode="auto">
        <a:xfrm>
          <a:off x="3124200" y="12252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16" name="Text Box 11">
          <a:extLst>
            <a:ext uri="{FF2B5EF4-FFF2-40B4-BE49-F238E27FC236}">
              <a16:creationId xmlns:a16="http://schemas.microsoft.com/office/drawing/2014/main" id="{00000000-0008-0000-2100-0000F8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17" name="Text Box 12">
          <a:extLst>
            <a:ext uri="{FF2B5EF4-FFF2-40B4-BE49-F238E27FC236}">
              <a16:creationId xmlns:a16="http://schemas.microsoft.com/office/drawing/2014/main" id="{00000000-0008-0000-2100-0000F9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18" name="Text Box 11">
          <a:extLst>
            <a:ext uri="{FF2B5EF4-FFF2-40B4-BE49-F238E27FC236}">
              <a16:creationId xmlns:a16="http://schemas.microsoft.com/office/drawing/2014/main" id="{00000000-0008-0000-2100-0000FA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68</xdr:row>
      <xdr:rowOff>0</xdr:rowOff>
    </xdr:from>
    <xdr:ext cx="114300" cy="285750"/>
    <xdr:sp macro="" textlink="">
      <xdr:nvSpPr>
        <xdr:cNvPr id="1019" name="Text Box 12">
          <a:extLst>
            <a:ext uri="{FF2B5EF4-FFF2-40B4-BE49-F238E27FC236}">
              <a16:creationId xmlns:a16="http://schemas.microsoft.com/office/drawing/2014/main" id="{00000000-0008-0000-2100-0000FB030000}"/>
            </a:ext>
          </a:extLst>
        </xdr:cNvPr>
        <xdr:cNvSpPr txBox="1">
          <a:spLocks noChangeArrowheads="1"/>
        </xdr:cNvSpPr>
      </xdr:nvSpPr>
      <xdr:spPr bwMode="auto">
        <a:xfrm>
          <a:off x="3124200" y="12435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69</xdr:row>
      <xdr:rowOff>0</xdr:rowOff>
    </xdr:from>
    <xdr:ext cx="114300" cy="285750"/>
    <xdr:sp macro="" textlink="">
      <xdr:nvSpPr>
        <xdr:cNvPr id="1020" name="Text Box 13">
          <a:extLst>
            <a:ext uri="{FF2B5EF4-FFF2-40B4-BE49-F238E27FC236}">
              <a16:creationId xmlns:a16="http://schemas.microsoft.com/office/drawing/2014/main" id="{00000000-0008-0000-2100-0000FC030000}"/>
            </a:ext>
          </a:extLst>
        </xdr:cNvPr>
        <xdr:cNvSpPr txBox="1">
          <a:spLocks noChangeArrowheads="1"/>
        </xdr:cNvSpPr>
      </xdr:nvSpPr>
      <xdr:spPr bwMode="auto">
        <a:xfrm>
          <a:off x="3125046"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21" name="Text Box 13">
          <a:extLst>
            <a:ext uri="{FF2B5EF4-FFF2-40B4-BE49-F238E27FC236}">
              <a16:creationId xmlns:a16="http://schemas.microsoft.com/office/drawing/2014/main" id="{00000000-0008-0000-2100-0000FD030000}"/>
            </a:ext>
          </a:extLst>
        </xdr:cNvPr>
        <xdr:cNvSpPr txBox="1">
          <a:spLocks noChangeArrowheads="1"/>
        </xdr:cNvSpPr>
      </xdr:nvSpPr>
      <xdr:spPr bwMode="auto">
        <a:xfrm>
          <a:off x="187452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22" name="Text Box 14">
          <a:extLst>
            <a:ext uri="{FF2B5EF4-FFF2-40B4-BE49-F238E27FC236}">
              <a16:creationId xmlns:a16="http://schemas.microsoft.com/office/drawing/2014/main" id="{00000000-0008-0000-2100-0000FE030000}"/>
            </a:ext>
          </a:extLst>
        </xdr:cNvPr>
        <xdr:cNvSpPr txBox="1">
          <a:spLocks noChangeArrowheads="1"/>
        </xdr:cNvSpPr>
      </xdr:nvSpPr>
      <xdr:spPr bwMode="auto">
        <a:xfrm>
          <a:off x="187452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23" name="Text Box 13">
          <a:extLst>
            <a:ext uri="{FF2B5EF4-FFF2-40B4-BE49-F238E27FC236}">
              <a16:creationId xmlns:a16="http://schemas.microsoft.com/office/drawing/2014/main" id="{00000000-0008-0000-2100-0000FF03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24" name="Text Box 14">
          <a:extLst>
            <a:ext uri="{FF2B5EF4-FFF2-40B4-BE49-F238E27FC236}">
              <a16:creationId xmlns:a16="http://schemas.microsoft.com/office/drawing/2014/main" id="{00000000-0008-0000-2100-000000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25" name="Text Box 13">
          <a:extLst>
            <a:ext uri="{FF2B5EF4-FFF2-40B4-BE49-F238E27FC236}">
              <a16:creationId xmlns:a16="http://schemas.microsoft.com/office/drawing/2014/main" id="{00000000-0008-0000-2100-000001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26" name="Text Box 14">
          <a:extLst>
            <a:ext uri="{FF2B5EF4-FFF2-40B4-BE49-F238E27FC236}">
              <a16:creationId xmlns:a16="http://schemas.microsoft.com/office/drawing/2014/main" id="{00000000-0008-0000-2100-000002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27" name="Text Box 13">
          <a:extLst>
            <a:ext uri="{FF2B5EF4-FFF2-40B4-BE49-F238E27FC236}">
              <a16:creationId xmlns:a16="http://schemas.microsoft.com/office/drawing/2014/main" id="{00000000-0008-0000-2100-000003040000}"/>
            </a:ext>
          </a:extLst>
        </xdr:cNvPr>
        <xdr:cNvSpPr txBox="1">
          <a:spLocks noChangeArrowheads="1"/>
        </xdr:cNvSpPr>
      </xdr:nvSpPr>
      <xdr:spPr bwMode="auto">
        <a:xfrm>
          <a:off x="187452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28" name="Text Box 14">
          <a:extLst>
            <a:ext uri="{FF2B5EF4-FFF2-40B4-BE49-F238E27FC236}">
              <a16:creationId xmlns:a16="http://schemas.microsoft.com/office/drawing/2014/main" id="{00000000-0008-0000-2100-000004040000}"/>
            </a:ext>
          </a:extLst>
        </xdr:cNvPr>
        <xdr:cNvSpPr txBox="1">
          <a:spLocks noChangeArrowheads="1"/>
        </xdr:cNvSpPr>
      </xdr:nvSpPr>
      <xdr:spPr bwMode="auto">
        <a:xfrm>
          <a:off x="187452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29" name="Text Box 13">
          <a:extLst>
            <a:ext uri="{FF2B5EF4-FFF2-40B4-BE49-F238E27FC236}">
              <a16:creationId xmlns:a16="http://schemas.microsoft.com/office/drawing/2014/main" id="{00000000-0008-0000-2100-000005040000}"/>
            </a:ext>
          </a:extLst>
        </xdr:cNvPr>
        <xdr:cNvSpPr txBox="1">
          <a:spLocks noChangeArrowheads="1"/>
        </xdr:cNvSpPr>
      </xdr:nvSpPr>
      <xdr:spPr bwMode="auto">
        <a:xfrm>
          <a:off x="187452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30" name="Text Box 14">
          <a:extLst>
            <a:ext uri="{FF2B5EF4-FFF2-40B4-BE49-F238E27FC236}">
              <a16:creationId xmlns:a16="http://schemas.microsoft.com/office/drawing/2014/main" id="{00000000-0008-0000-2100-000006040000}"/>
            </a:ext>
          </a:extLst>
        </xdr:cNvPr>
        <xdr:cNvSpPr txBox="1">
          <a:spLocks noChangeArrowheads="1"/>
        </xdr:cNvSpPr>
      </xdr:nvSpPr>
      <xdr:spPr bwMode="auto">
        <a:xfrm>
          <a:off x="187452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1" name="Text Box 13">
          <a:extLst>
            <a:ext uri="{FF2B5EF4-FFF2-40B4-BE49-F238E27FC236}">
              <a16:creationId xmlns:a16="http://schemas.microsoft.com/office/drawing/2014/main" id="{00000000-0008-0000-2100-000007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2" name="Text Box 14">
          <a:extLst>
            <a:ext uri="{FF2B5EF4-FFF2-40B4-BE49-F238E27FC236}">
              <a16:creationId xmlns:a16="http://schemas.microsoft.com/office/drawing/2014/main" id="{00000000-0008-0000-2100-000008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3" name="Text Box 13">
          <a:extLst>
            <a:ext uri="{FF2B5EF4-FFF2-40B4-BE49-F238E27FC236}">
              <a16:creationId xmlns:a16="http://schemas.microsoft.com/office/drawing/2014/main" id="{00000000-0008-0000-2100-000009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4" name="Text Box 14">
          <a:extLst>
            <a:ext uri="{FF2B5EF4-FFF2-40B4-BE49-F238E27FC236}">
              <a16:creationId xmlns:a16="http://schemas.microsoft.com/office/drawing/2014/main" id="{00000000-0008-0000-2100-00000A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69</xdr:row>
      <xdr:rowOff>0</xdr:rowOff>
    </xdr:from>
    <xdr:ext cx="114300" cy="285750"/>
    <xdr:sp macro="" textlink="">
      <xdr:nvSpPr>
        <xdr:cNvPr id="1035" name="Text Box 13">
          <a:extLst>
            <a:ext uri="{FF2B5EF4-FFF2-40B4-BE49-F238E27FC236}">
              <a16:creationId xmlns:a16="http://schemas.microsoft.com/office/drawing/2014/main" id="{00000000-0008-0000-2100-00000B040000}"/>
            </a:ext>
          </a:extLst>
        </xdr:cNvPr>
        <xdr:cNvSpPr txBox="1">
          <a:spLocks noChangeArrowheads="1"/>
        </xdr:cNvSpPr>
      </xdr:nvSpPr>
      <xdr:spPr bwMode="auto">
        <a:xfrm>
          <a:off x="1875366"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6" name="Text Box 13">
          <a:extLst>
            <a:ext uri="{FF2B5EF4-FFF2-40B4-BE49-F238E27FC236}">
              <a16:creationId xmlns:a16="http://schemas.microsoft.com/office/drawing/2014/main" id="{00000000-0008-0000-2100-00000C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7" name="Text Box 14">
          <a:extLst>
            <a:ext uri="{FF2B5EF4-FFF2-40B4-BE49-F238E27FC236}">
              <a16:creationId xmlns:a16="http://schemas.microsoft.com/office/drawing/2014/main" id="{00000000-0008-0000-2100-00000D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8" name="Text Box 13">
          <a:extLst>
            <a:ext uri="{FF2B5EF4-FFF2-40B4-BE49-F238E27FC236}">
              <a16:creationId xmlns:a16="http://schemas.microsoft.com/office/drawing/2014/main" id="{00000000-0008-0000-2100-00000E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39" name="Text Box 14">
          <a:extLst>
            <a:ext uri="{FF2B5EF4-FFF2-40B4-BE49-F238E27FC236}">
              <a16:creationId xmlns:a16="http://schemas.microsoft.com/office/drawing/2014/main" id="{00000000-0008-0000-2100-00000F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40" name="Text Box 13">
          <a:extLst>
            <a:ext uri="{FF2B5EF4-FFF2-40B4-BE49-F238E27FC236}">
              <a16:creationId xmlns:a16="http://schemas.microsoft.com/office/drawing/2014/main" id="{00000000-0008-0000-2100-000010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41" name="Text Box 14">
          <a:extLst>
            <a:ext uri="{FF2B5EF4-FFF2-40B4-BE49-F238E27FC236}">
              <a16:creationId xmlns:a16="http://schemas.microsoft.com/office/drawing/2014/main" id="{00000000-0008-0000-2100-000011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42" name="Text Box 13">
          <a:extLst>
            <a:ext uri="{FF2B5EF4-FFF2-40B4-BE49-F238E27FC236}">
              <a16:creationId xmlns:a16="http://schemas.microsoft.com/office/drawing/2014/main" id="{00000000-0008-0000-2100-000012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43" name="Text Box 14">
          <a:extLst>
            <a:ext uri="{FF2B5EF4-FFF2-40B4-BE49-F238E27FC236}">
              <a16:creationId xmlns:a16="http://schemas.microsoft.com/office/drawing/2014/main" id="{00000000-0008-0000-2100-000013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44" name="Text Box 13">
          <a:extLst>
            <a:ext uri="{FF2B5EF4-FFF2-40B4-BE49-F238E27FC236}">
              <a16:creationId xmlns:a16="http://schemas.microsoft.com/office/drawing/2014/main" id="{00000000-0008-0000-2100-000014040000}"/>
            </a:ext>
          </a:extLst>
        </xdr:cNvPr>
        <xdr:cNvSpPr txBox="1">
          <a:spLocks noChangeArrowheads="1"/>
        </xdr:cNvSpPr>
      </xdr:nvSpPr>
      <xdr:spPr bwMode="auto">
        <a:xfrm>
          <a:off x="312420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45" name="Text Box 14">
          <a:extLst>
            <a:ext uri="{FF2B5EF4-FFF2-40B4-BE49-F238E27FC236}">
              <a16:creationId xmlns:a16="http://schemas.microsoft.com/office/drawing/2014/main" id="{00000000-0008-0000-2100-000015040000}"/>
            </a:ext>
          </a:extLst>
        </xdr:cNvPr>
        <xdr:cNvSpPr txBox="1">
          <a:spLocks noChangeArrowheads="1"/>
        </xdr:cNvSpPr>
      </xdr:nvSpPr>
      <xdr:spPr bwMode="auto">
        <a:xfrm>
          <a:off x="312420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46" name="Text Box 13">
          <a:extLst>
            <a:ext uri="{FF2B5EF4-FFF2-40B4-BE49-F238E27FC236}">
              <a16:creationId xmlns:a16="http://schemas.microsoft.com/office/drawing/2014/main" id="{00000000-0008-0000-2100-000016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47" name="Text Box 14">
          <a:extLst>
            <a:ext uri="{FF2B5EF4-FFF2-40B4-BE49-F238E27FC236}">
              <a16:creationId xmlns:a16="http://schemas.microsoft.com/office/drawing/2014/main" id="{00000000-0008-0000-2100-000017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48" name="Text Box 13">
          <a:extLst>
            <a:ext uri="{FF2B5EF4-FFF2-40B4-BE49-F238E27FC236}">
              <a16:creationId xmlns:a16="http://schemas.microsoft.com/office/drawing/2014/main" id="{00000000-0008-0000-2100-000018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49" name="Text Box 14">
          <a:extLst>
            <a:ext uri="{FF2B5EF4-FFF2-40B4-BE49-F238E27FC236}">
              <a16:creationId xmlns:a16="http://schemas.microsoft.com/office/drawing/2014/main" id="{00000000-0008-0000-2100-000019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0" name="Text Box 13">
          <a:extLst>
            <a:ext uri="{FF2B5EF4-FFF2-40B4-BE49-F238E27FC236}">
              <a16:creationId xmlns:a16="http://schemas.microsoft.com/office/drawing/2014/main" id="{00000000-0008-0000-2100-00001A04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51" name="Text Box 14">
          <a:extLst>
            <a:ext uri="{FF2B5EF4-FFF2-40B4-BE49-F238E27FC236}">
              <a16:creationId xmlns:a16="http://schemas.microsoft.com/office/drawing/2014/main" id="{00000000-0008-0000-2100-00001B040000}"/>
            </a:ext>
          </a:extLst>
        </xdr:cNvPr>
        <xdr:cNvSpPr txBox="1">
          <a:spLocks noChangeArrowheads="1"/>
        </xdr:cNvSpPr>
      </xdr:nvSpPr>
      <xdr:spPr bwMode="auto">
        <a:xfrm>
          <a:off x="312420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52" name="Text Box 13">
          <a:extLst>
            <a:ext uri="{FF2B5EF4-FFF2-40B4-BE49-F238E27FC236}">
              <a16:creationId xmlns:a16="http://schemas.microsoft.com/office/drawing/2014/main" id="{00000000-0008-0000-2100-00001C040000}"/>
            </a:ext>
          </a:extLst>
        </xdr:cNvPr>
        <xdr:cNvSpPr txBox="1">
          <a:spLocks noChangeArrowheads="1"/>
        </xdr:cNvSpPr>
      </xdr:nvSpPr>
      <xdr:spPr bwMode="auto">
        <a:xfrm>
          <a:off x="312420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53" name="Text Box 14">
          <a:extLst>
            <a:ext uri="{FF2B5EF4-FFF2-40B4-BE49-F238E27FC236}">
              <a16:creationId xmlns:a16="http://schemas.microsoft.com/office/drawing/2014/main" id="{00000000-0008-0000-2100-00001D040000}"/>
            </a:ext>
          </a:extLst>
        </xdr:cNvPr>
        <xdr:cNvSpPr txBox="1">
          <a:spLocks noChangeArrowheads="1"/>
        </xdr:cNvSpPr>
      </xdr:nvSpPr>
      <xdr:spPr bwMode="auto">
        <a:xfrm>
          <a:off x="312420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4" name="Text Box 13">
          <a:extLst>
            <a:ext uri="{FF2B5EF4-FFF2-40B4-BE49-F238E27FC236}">
              <a16:creationId xmlns:a16="http://schemas.microsoft.com/office/drawing/2014/main" id="{00000000-0008-0000-2100-00001E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5" name="Text Box 14">
          <a:extLst>
            <a:ext uri="{FF2B5EF4-FFF2-40B4-BE49-F238E27FC236}">
              <a16:creationId xmlns:a16="http://schemas.microsoft.com/office/drawing/2014/main" id="{00000000-0008-0000-2100-00001F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6" name="Text Box 13">
          <a:extLst>
            <a:ext uri="{FF2B5EF4-FFF2-40B4-BE49-F238E27FC236}">
              <a16:creationId xmlns:a16="http://schemas.microsoft.com/office/drawing/2014/main" id="{00000000-0008-0000-2100-000020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7" name="Text Box 14">
          <a:extLst>
            <a:ext uri="{FF2B5EF4-FFF2-40B4-BE49-F238E27FC236}">
              <a16:creationId xmlns:a16="http://schemas.microsoft.com/office/drawing/2014/main" id="{00000000-0008-0000-2100-000021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69</xdr:row>
      <xdr:rowOff>0</xdr:rowOff>
    </xdr:from>
    <xdr:ext cx="114300" cy="285750"/>
    <xdr:sp macro="" textlink="">
      <xdr:nvSpPr>
        <xdr:cNvPr id="1058" name="Text Box 13">
          <a:extLst>
            <a:ext uri="{FF2B5EF4-FFF2-40B4-BE49-F238E27FC236}">
              <a16:creationId xmlns:a16="http://schemas.microsoft.com/office/drawing/2014/main" id="{00000000-0008-0000-2100-000022040000}"/>
            </a:ext>
          </a:extLst>
        </xdr:cNvPr>
        <xdr:cNvSpPr txBox="1">
          <a:spLocks noChangeArrowheads="1"/>
        </xdr:cNvSpPr>
      </xdr:nvSpPr>
      <xdr:spPr bwMode="auto">
        <a:xfrm>
          <a:off x="3125046"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9" name="Text Box 13">
          <a:extLst>
            <a:ext uri="{FF2B5EF4-FFF2-40B4-BE49-F238E27FC236}">
              <a16:creationId xmlns:a16="http://schemas.microsoft.com/office/drawing/2014/main" id="{00000000-0008-0000-2100-000023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0" name="Text Box 14">
          <a:extLst>
            <a:ext uri="{FF2B5EF4-FFF2-40B4-BE49-F238E27FC236}">
              <a16:creationId xmlns:a16="http://schemas.microsoft.com/office/drawing/2014/main" id="{00000000-0008-0000-2100-000024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1" name="Text Box 13">
          <a:extLst>
            <a:ext uri="{FF2B5EF4-FFF2-40B4-BE49-F238E27FC236}">
              <a16:creationId xmlns:a16="http://schemas.microsoft.com/office/drawing/2014/main" id="{00000000-0008-0000-2100-000025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2" name="Text Box 14">
          <a:extLst>
            <a:ext uri="{FF2B5EF4-FFF2-40B4-BE49-F238E27FC236}">
              <a16:creationId xmlns:a16="http://schemas.microsoft.com/office/drawing/2014/main" id="{00000000-0008-0000-2100-000026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3" name="Text Box 13">
          <a:extLst>
            <a:ext uri="{FF2B5EF4-FFF2-40B4-BE49-F238E27FC236}">
              <a16:creationId xmlns:a16="http://schemas.microsoft.com/office/drawing/2014/main" id="{00000000-0008-0000-2100-000027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4" name="Text Box 14">
          <a:extLst>
            <a:ext uri="{FF2B5EF4-FFF2-40B4-BE49-F238E27FC236}">
              <a16:creationId xmlns:a16="http://schemas.microsoft.com/office/drawing/2014/main" id="{00000000-0008-0000-2100-000028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5" name="Text Box 13">
          <a:extLst>
            <a:ext uri="{FF2B5EF4-FFF2-40B4-BE49-F238E27FC236}">
              <a16:creationId xmlns:a16="http://schemas.microsoft.com/office/drawing/2014/main" id="{00000000-0008-0000-2100-000029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66" name="Text Box 14">
          <a:extLst>
            <a:ext uri="{FF2B5EF4-FFF2-40B4-BE49-F238E27FC236}">
              <a16:creationId xmlns:a16="http://schemas.microsoft.com/office/drawing/2014/main" id="{00000000-0008-0000-2100-00002A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67" name="Text Box 13">
          <a:extLst>
            <a:ext uri="{FF2B5EF4-FFF2-40B4-BE49-F238E27FC236}">
              <a16:creationId xmlns:a16="http://schemas.microsoft.com/office/drawing/2014/main" id="{00000000-0008-0000-2100-00002B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68" name="Text Box 14">
          <a:extLst>
            <a:ext uri="{FF2B5EF4-FFF2-40B4-BE49-F238E27FC236}">
              <a16:creationId xmlns:a16="http://schemas.microsoft.com/office/drawing/2014/main" id="{00000000-0008-0000-2100-00002C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69" name="Text Box 13">
          <a:extLst>
            <a:ext uri="{FF2B5EF4-FFF2-40B4-BE49-F238E27FC236}">
              <a16:creationId xmlns:a16="http://schemas.microsoft.com/office/drawing/2014/main" id="{00000000-0008-0000-2100-00002D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0" name="Text Box 14">
          <a:extLst>
            <a:ext uri="{FF2B5EF4-FFF2-40B4-BE49-F238E27FC236}">
              <a16:creationId xmlns:a16="http://schemas.microsoft.com/office/drawing/2014/main" id="{00000000-0008-0000-2100-00002E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1" name="Text Box 13">
          <a:extLst>
            <a:ext uri="{FF2B5EF4-FFF2-40B4-BE49-F238E27FC236}">
              <a16:creationId xmlns:a16="http://schemas.microsoft.com/office/drawing/2014/main" id="{00000000-0008-0000-2100-00002F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2" name="Text Box 14">
          <a:extLst>
            <a:ext uri="{FF2B5EF4-FFF2-40B4-BE49-F238E27FC236}">
              <a16:creationId xmlns:a16="http://schemas.microsoft.com/office/drawing/2014/main" id="{00000000-0008-0000-2100-000030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3" name="Text Box 13">
          <a:extLst>
            <a:ext uri="{FF2B5EF4-FFF2-40B4-BE49-F238E27FC236}">
              <a16:creationId xmlns:a16="http://schemas.microsoft.com/office/drawing/2014/main" id="{00000000-0008-0000-2100-000031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4" name="Text Box 14">
          <a:extLst>
            <a:ext uri="{FF2B5EF4-FFF2-40B4-BE49-F238E27FC236}">
              <a16:creationId xmlns:a16="http://schemas.microsoft.com/office/drawing/2014/main" id="{00000000-0008-0000-2100-000032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5" name="Text Box 13">
          <a:extLst>
            <a:ext uri="{FF2B5EF4-FFF2-40B4-BE49-F238E27FC236}">
              <a16:creationId xmlns:a16="http://schemas.microsoft.com/office/drawing/2014/main" id="{00000000-0008-0000-2100-000033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6" name="Text Box 14">
          <a:extLst>
            <a:ext uri="{FF2B5EF4-FFF2-40B4-BE49-F238E27FC236}">
              <a16:creationId xmlns:a16="http://schemas.microsoft.com/office/drawing/2014/main" id="{00000000-0008-0000-2100-000034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7" name="Text Box 13">
          <a:extLst>
            <a:ext uri="{FF2B5EF4-FFF2-40B4-BE49-F238E27FC236}">
              <a16:creationId xmlns:a16="http://schemas.microsoft.com/office/drawing/2014/main" id="{00000000-0008-0000-2100-000035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8" name="Text Box 14">
          <a:extLst>
            <a:ext uri="{FF2B5EF4-FFF2-40B4-BE49-F238E27FC236}">
              <a16:creationId xmlns:a16="http://schemas.microsoft.com/office/drawing/2014/main" id="{00000000-0008-0000-2100-000036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79" name="Text Box 13">
          <a:extLst>
            <a:ext uri="{FF2B5EF4-FFF2-40B4-BE49-F238E27FC236}">
              <a16:creationId xmlns:a16="http://schemas.microsoft.com/office/drawing/2014/main" id="{00000000-0008-0000-2100-000037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80" name="Text Box 14">
          <a:extLst>
            <a:ext uri="{FF2B5EF4-FFF2-40B4-BE49-F238E27FC236}">
              <a16:creationId xmlns:a16="http://schemas.microsoft.com/office/drawing/2014/main" id="{00000000-0008-0000-2100-000038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81" name="Text Box 13">
          <a:extLst>
            <a:ext uri="{FF2B5EF4-FFF2-40B4-BE49-F238E27FC236}">
              <a16:creationId xmlns:a16="http://schemas.microsoft.com/office/drawing/2014/main" id="{00000000-0008-0000-2100-000039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82" name="Text Box 14">
          <a:extLst>
            <a:ext uri="{FF2B5EF4-FFF2-40B4-BE49-F238E27FC236}">
              <a16:creationId xmlns:a16="http://schemas.microsoft.com/office/drawing/2014/main" id="{00000000-0008-0000-2100-00003A04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3" name="Text Box 13">
          <a:extLst>
            <a:ext uri="{FF2B5EF4-FFF2-40B4-BE49-F238E27FC236}">
              <a16:creationId xmlns:a16="http://schemas.microsoft.com/office/drawing/2014/main" id="{00000000-0008-0000-2100-00003B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4" name="Text Box 14">
          <a:extLst>
            <a:ext uri="{FF2B5EF4-FFF2-40B4-BE49-F238E27FC236}">
              <a16:creationId xmlns:a16="http://schemas.microsoft.com/office/drawing/2014/main" id="{00000000-0008-0000-2100-00003C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5" name="Text Box 13">
          <a:extLst>
            <a:ext uri="{FF2B5EF4-FFF2-40B4-BE49-F238E27FC236}">
              <a16:creationId xmlns:a16="http://schemas.microsoft.com/office/drawing/2014/main" id="{00000000-0008-0000-2100-00003D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6" name="Text Box 14">
          <a:extLst>
            <a:ext uri="{FF2B5EF4-FFF2-40B4-BE49-F238E27FC236}">
              <a16:creationId xmlns:a16="http://schemas.microsoft.com/office/drawing/2014/main" id="{00000000-0008-0000-2100-00003E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7" name="Text Box 13">
          <a:extLst>
            <a:ext uri="{FF2B5EF4-FFF2-40B4-BE49-F238E27FC236}">
              <a16:creationId xmlns:a16="http://schemas.microsoft.com/office/drawing/2014/main" id="{00000000-0008-0000-2100-00003F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8" name="Text Box 14">
          <a:extLst>
            <a:ext uri="{FF2B5EF4-FFF2-40B4-BE49-F238E27FC236}">
              <a16:creationId xmlns:a16="http://schemas.microsoft.com/office/drawing/2014/main" id="{00000000-0008-0000-2100-000040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89" name="Text Box 13">
          <a:extLst>
            <a:ext uri="{FF2B5EF4-FFF2-40B4-BE49-F238E27FC236}">
              <a16:creationId xmlns:a16="http://schemas.microsoft.com/office/drawing/2014/main" id="{00000000-0008-0000-2100-000041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0" name="Text Box 14">
          <a:extLst>
            <a:ext uri="{FF2B5EF4-FFF2-40B4-BE49-F238E27FC236}">
              <a16:creationId xmlns:a16="http://schemas.microsoft.com/office/drawing/2014/main" id="{00000000-0008-0000-2100-000042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1" name="Text Box 13">
          <a:extLst>
            <a:ext uri="{FF2B5EF4-FFF2-40B4-BE49-F238E27FC236}">
              <a16:creationId xmlns:a16="http://schemas.microsoft.com/office/drawing/2014/main" id="{00000000-0008-0000-2100-000043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2" name="Text Box 14">
          <a:extLst>
            <a:ext uri="{FF2B5EF4-FFF2-40B4-BE49-F238E27FC236}">
              <a16:creationId xmlns:a16="http://schemas.microsoft.com/office/drawing/2014/main" id="{00000000-0008-0000-2100-000044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3" name="Text Box 13">
          <a:extLst>
            <a:ext uri="{FF2B5EF4-FFF2-40B4-BE49-F238E27FC236}">
              <a16:creationId xmlns:a16="http://schemas.microsoft.com/office/drawing/2014/main" id="{00000000-0008-0000-2100-000045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4" name="Text Box 14">
          <a:extLst>
            <a:ext uri="{FF2B5EF4-FFF2-40B4-BE49-F238E27FC236}">
              <a16:creationId xmlns:a16="http://schemas.microsoft.com/office/drawing/2014/main" id="{00000000-0008-0000-2100-000046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5" name="Text Box 13">
          <a:extLst>
            <a:ext uri="{FF2B5EF4-FFF2-40B4-BE49-F238E27FC236}">
              <a16:creationId xmlns:a16="http://schemas.microsoft.com/office/drawing/2014/main" id="{00000000-0008-0000-2100-000047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6" name="Text Box 14">
          <a:extLst>
            <a:ext uri="{FF2B5EF4-FFF2-40B4-BE49-F238E27FC236}">
              <a16:creationId xmlns:a16="http://schemas.microsoft.com/office/drawing/2014/main" id="{00000000-0008-0000-2100-000048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7" name="Text Box 13">
          <a:extLst>
            <a:ext uri="{FF2B5EF4-FFF2-40B4-BE49-F238E27FC236}">
              <a16:creationId xmlns:a16="http://schemas.microsoft.com/office/drawing/2014/main" id="{00000000-0008-0000-2100-000049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98" name="Text Box 14">
          <a:extLst>
            <a:ext uri="{FF2B5EF4-FFF2-40B4-BE49-F238E27FC236}">
              <a16:creationId xmlns:a16="http://schemas.microsoft.com/office/drawing/2014/main" id="{00000000-0008-0000-2100-00004A04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228600</xdr:colOff>
      <xdr:row>56</xdr:row>
      <xdr:rowOff>0</xdr:rowOff>
    </xdr:from>
    <xdr:ext cx="114300" cy="285750"/>
    <xdr:sp macro="" textlink="">
      <xdr:nvSpPr>
        <xdr:cNvPr id="1099" name="Text Box 8">
          <a:extLst>
            <a:ext uri="{FF2B5EF4-FFF2-40B4-BE49-F238E27FC236}">
              <a16:creationId xmlns:a16="http://schemas.microsoft.com/office/drawing/2014/main" id="{00000000-0008-0000-2100-00004B040000}"/>
            </a:ext>
          </a:extLst>
        </xdr:cNvPr>
        <xdr:cNvSpPr txBox="1">
          <a:spLocks noChangeArrowheads="1"/>
        </xdr:cNvSpPr>
      </xdr:nvSpPr>
      <xdr:spPr bwMode="auto">
        <a:xfrm>
          <a:off x="58521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664633</xdr:colOff>
      <xdr:row>54</xdr:row>
      <xdr:rowOff>169334</xdr:rowOff>
    </xdr:from>
    <xdr:ext cx="114300" cy="285750"/>
    <xdr:sp macro="" textlink="">
      <xdr:nvSpPr>
        <xdr:cNvPr id="1100" name="Text Box 8">
          <a:extLst>
            <a:ext uri="{FF2B5EF4-FFF2-40B4-BE49-F238E27FC236}">
              <a16:creationId xmlns:a16="http://schemas.microsoft.com/office/drawing/2014/main" id="{00000000-0008-0000-2100-00004C040000}"/>
            </a:ext>
          </a:extLst>
        </xdr:cNvPr>
        <xdr:cNvSpPr txBox="1">
          <a:spLocks noChangeArrowheads="1"/>
        </xdr:cNvSpPr>
      </xdr:nvSpPr>
      <xdr:spPr bwMode="auto">
        <a:xfrm>
          <a:off x="6250093" y="1004485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228600</xdr:colOff>
      <xdr:row>40</xdr:row>
      <xdr:rowOff>152400</xdr:rowOff>
    </xdr:from>
    <xdr:ext cx="114300" cy="285750"/>
    <xdr:sp macro="" textlink="">
      <xdr:nvSpPr>
        <xdr:cNvPr id="1101" name="Text Box 8">
          <a:extLst>
            <a:ext uri="{FF2B5EF4-FFF2-40B4-BE49-F238E27FC236}">
              <a16:creationId xmlns:a16="http://schemas.microsoft.com/office/drawing/2014/main" id="{00000000-0008-0000-2100-00004D040000}"/>
            </a:ext>
          </a:extLst>
        </xdr:cNvPr>
        <xdr:cNvSpPr txBox="1">
          <a:spLocks noChangeArrowheads="1"/>
        </xdr:cNvSpPr>
      </xdr:nvSpPr>
      <xdr:spPr bwMode="auto">
        <a:xfrm>
          <a:off x="5852160" y="746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12.xml><?xml version="1.0" encoding="utf-8"?>
<xdr:wsDr xmlns:xdr="http://schemas.openxmlformats.org/drawingml/2006/spreadsheetDrawing" xmlns:a="http://schemas.openxmlformats.org/drawingml/2006/main">
  <xdr:twoCellAnchor>
    <xdr:from>
      <xdr:col>0</xdr:col>
      <xdr:colOff>1623060</xdr:colOff>
      <xdr:row>20</xdr:row>
      <xdr:rowOff>146051</xdr:rowOff>
    </xdr:from>
    <xdr:to>
      <xdr:col>10</xdr:col>
      <xdr:colOff>85609</xdr:colOff>
      <xdr:row>44</xdr:row>
      <xdr:rowOff>1</xdr:rowOff>
    </xdr:to>
    <xdr:graphicFrame macro="">
      <xdr:nvGraphicFramePr>
        <xdr:cNvPr id="2" name="Chart 1">
          <a:extLst>
            <a:ext uri="{FF2B5EF4-FFF2-40B4-BE49-F238E27FC236}">
              <a16:creationId xmlns:a16="http://schemas.microsoft.com/office/drawing/2014/main" id="{00000000-0008-0000-2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251010</xdr:colOff>
      <xdr:row>4</xdr:row>
      <xdr:rowOff>161359</xdr:rowOff>
    </xdr:from>
    <xdr:to>
      <xdr:col>8</xdr:col>
      <xdr:colOff>179295</xdr:colOff>
      <xdr:row>24</xdr:row>
      <xdr:rowOff>107577</xdr:rowOff>
    </xdr:to>
    <xdr:graphicFrame macro="">
      <xdr:nvGraphicFramePr>
        <xdr:cNvPr id="5" name="Chart 4">
          <a:extLst>
            <a:ext uri="{FF2B5EF4-FFF2-40B4-BE49-F238E27FC236}">
              <a16:creationId xmlns:a16="http://schemas.microsoft.com/office/drawing/2014/main" id="{00000000-0008-0000-2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1</xdr:colOff>
      <xdr:row>27</xdr:row>
      <xdr:rowOff>116532</xdr:rowOff>
    </xdr:from>
    <xdr:to>
      <xdr:col>6</xdr:col>
      <xdr:colOff>376519</xdr:colOff>
      <xdr:row>46</xdr:row>
      <xdr:rowOff>149681</xdr:rowOff>
    </xdr:to>
    <xdr:pic>
      <xdr:nvPicPr>
        <xdr:cNvPr id="4" name="Picture 3">
          <a:extLst>
            <a:ext uri="{FF2B5EF4-FFF2-40B4-BE49-F238E27FC236}">
              <a16:creationId xmlns:a16="http://schemas.microsoft.com/office/drawing/2014/main" id="{00000000-0008-0000-26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4670603"/>
          <a:ext cx="4616824" cy="326940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523875</xdr:colOff>
      <xdr:row>29</xdr:row>
      <xdr:rowOff>152400</xdr:rowOff>
    </xdr:from>
    <xdr:to>
      <xdr:col>3</xdr:col>
      <xdr:colOff>624450</xdr:colOff>
      <xdr:row>42</xdr:row>
      <xdr:rowOff>126750</xdr:rowOff>
    </xdr:to>
    <xdr:graphicFrame macro="">
      <xdr:nvGraphicFramePr>
        <xdr:cNvPr id="2" name="Chart 1">
          <a:extLst>
            <a:ext uri="{FF2B5EF4-FFF2-40B4-BE49-F238E27FC236}">
              <a16:creationId xmlns:a16="http://schemas.microsoft.com/office/drawing/2014/main" id="{00000000-0008-0000-3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495300</xdr:colOff>
      <xdr:row>51</xdr:row>
      <xdr:rowOff>28575</xdr:rowOff>
    </xdr:from>
    <xdr:to>
      <xdr:col>3</xdr:col>
      <xdr:colOff>581475</xdr:colOff>
      <xdr:row>63</xdr:row>
      <xdr:rowOff>44625</xdr:rowOff>
    </xdr:to>
    <xdr:graphicFrame macro="">
      <xdr:nvGraphicFramePr>
        <xdr:cNvPr id="3" name="Chart 2">
          <a:extLst>
            <a:ext uri="{FF2B5EF4-FFF2-40B4-BE49-F238E27FC236}">
              <a16:creationId xmlns:a16="http://schemas.microsoft.com/office/drawing/2014/main" id="{00000000-0008-0000-3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1514475</xdr:colOff>
      <xdr:row>3</xdr:row>
      <xdr:rowOff>66675</xdr:rowOff>
    </xdr:from>
    <xdr:to>
      <xdr:col>2</xdr:col>
      <xdr:colOff>693593</xdr:colOff>
      <xdr:row>25</xdr:row>
      <xdr:rowOff>125005</xdr:rowOff>
    </xdr:to>
    <xdr:graphicFrame macro="">
      <xdr:nvGraphicFramePr>
        <xdr:cNvPr id="4" name="Chart 3">
          <a:extLst>
            <a:ext uri="{FF2B5EF4-FFF2-40B4-BE49-F238E27FC236}">
              <a16:creationId xmlns:a16="http://schemas.microsoft.com/office/drawing/2014/main" id="{00000000-0008-0000-3400-00000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0.95994</cdr:x>
      <cdr:y>0.91239</cdr:y>
    </cdr:from>
    <cdr:to>
      <cdr:x>0.97886</cdr:x>
      <cdr:y>1</cdr:y>
    </cdr:to>
    <cdr:sp macro="" textlink="">
      <cdr:nvSpPr>
        <cdr:cNvPr id="941057" name="Text Box 1"/>
        <cdr:cNvSpPr txBox="1">
          <a:spLocks xmlns:a="http://schemas.openxmlformats.org/drawingml/2006/main" noChangeArrowheads="1"/>
        </cdr:cNvSpPr>
      </cdr:nvSpPr>
      <cdr:spPr bwMode="auto">
        <a:xfrm xmlns:a="http://schemas.openxmlformats.org/drawingml/2006/main">
          <a:off x="5315534" y="5836228"/>
          <a:ext cx="104697" cy="285397"/>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cdr:spPr>
      <cdr:txBody>
        <a:bodyPr xmlns:a="http://schemas.openxmlformats.org/drawingml/2006/main"/>
        <a:lstStyle xmlns:a="http://schemas.openxmlformats.org/drawingml/2006/main"/>
        <a:p xmlns:a="http://schemas.openxmlformats.org/drawingml/2006/main">
          <a:endParaRPr lang="en-US"/>
        </a:p>
      </cdr:txBody>
    </cdr:sp>
  </cdr:relSizeAnchor>
</c:userShapes>
</file>

<file path=xl/drawings/drawing16.xml><?xml version="1.0" encoding="utf-8"?>
<xdr:wsDr xmlns:xdr="http://schemas.openxmlformats.org/drawingml/2006/spreadsheetDrawing" xmlns:a="http://schemas.openxmlformats.org/drawingml/2006/main">
  <xdr:twoCellAnchor editAs="oneCell">
    <xdr:from>
      <xdr:col>0</xdr:col>
      <xdr:colOff>171450</xdr:colOff>
      <xdr:row>1</xdr:row>
      <xdr:rowOff>19051</xdr:rowOff>
    </xdr:from>
    <xdr:to>
      <xdr:col>10</xdr:col>
      <xdr:colOff>517948</xdr:colOff>
      <xdr:row>48</xdr:row>
      <xdr:rowOff>172085</xdr:rowOff>
    </xdr:to>
    <xdr:pic>
      <xdr:nvPicPr>
        <xdr:cNvPr id="3" name="Picture 2">
          <a:extLst>
            <a:ext uri="{FF2B5EF4-FFF2-40B4-BE49-F238E27FC236}">
              <a16:creationId xmlns:a16="http://schemas.microsoft.com/office/drawing/2014/main" id="{00000000-0008-0000-3600-000003000000}"/>
            </a:ext>
          </a:extLst>
        </xdr:cNvPr>
        <xdr:cNvPicPr>
          <a:picLocks noChangeAspect="1"/>
        </xdr:cNvPicPr>
      </xdr:nvPicPr>
      <xdr:blipFill>
        <a:blip xmlns:r="http://schemas.openxmlformats.org/officeDocument/2006/relationships" r:embed="rId1"/>
        <a:stretch>
          <a:fillRect/>
        </a:stretch>
      </xdr:blipFill>
      <xdr:spPr>
        <a:xfrm>
          <a:off x="171450" y="209551"/>
          <a:ext cx="6071023" cy="9106534"/>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22860</xdr:colOff>
          <xdr:row>143</xdr:row>
          <xdr:rowOff>30480</xdr:rowOff>
        </xdr:from>
        <xdr:to>
          <xdr:col>5</xdr:col>
          <xdr:colOff>419100</xdr:colOff>
          <xdr:row>159</xdr:row>
          <xdr:rowOff>91440</xdr:rowOff>
        </xdr:to>
        <xdr:sp macro="" textlink="">
          <xdr:nvSpPr>
            <xdr:cNvPr id="637953" name="Object 1" hidden="1">
              <a:extLst>
                <a:ext uri="{63B3BB69-23CF-44E3-9099-C40C66FF867C}">
                  <a14:compatExt spid="_x0000_s637953"/>
                </a:ext>
                <a:ext uri="{FF2B5EF4-FFF2-40B4-BE49-F238E27FC236}">
                  <a16:creationId xmlns:a16="http://schemas.microsoft.com/office/drawing/2014/main" id="{00000000-0008-0000-3700-000001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100</xdr:row>
          <xdr:rowOff>22860</xdr:rowOff>
        </xdr:from>
        <xdr:to>
          <xdr:col>5</xdr:col>
          <xdr:colOff>487680</xdr:colOff>
          <xdr:row>116</xdr:row>
          <xdr:rowOff>68580</xdr:rowOff>
        </xdr:to>
        <xdr:sp macro="" textlink="">
          <xdr:nvSpPr>
            <xdr:cNvPr id="637954" name="Object 2" hidden="1">
              <a:extLst>
                <a:ext uri="{63B3BB69-23CF-44E3-9099-C40C66FF867C}">
                  <a14:compatExt spid="_x0000_s637954"/>
                </a:ext>
                <a:ext uri="{FF2B5EF4-FFF2-40B4-BE49-F238E27FC236}">
                  <a16:creationId xmlns:a16="http://schemas.microsoft.com/office/drawing/2014/main" id="{00000000-0008-0000-3700-000002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121</xdr:row>
          <xdr:rowOff>76200</xdr:rowOff>
        </xdr:from>
        <xdr:to>
          <xdr:col>5</xdr:col>
          <xdr:colOff>449580</xdr:colOff>
          <xdr:row>137</xdr:row>
          <xdr:rowOff>68580</xdr:rowOff>
        </xdr:to>
        <xdr:sp macro="" textlink="">
          <xdr:nvSpPr>
            <xdr:cNvPr id="637955" name="Object 3" hidden="1">
              <a:extLst>
                <a:ext uri="{63B3BB69-23CF-44E3-9099-C40C66FF867C}">
                  <a14:compatExt spid="_x0000_s637955"/>
                </a:ext>
                <a:ext uri="{FF2B5EF4-FFF2-40B4-BE49-F238E27FC236}">
                  <a16:creationId xmlns:a16="http://schemas.microsoft.com/office/drawing/2014/main" id="{00000000-0008-0000-3700-000003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79</xdr:row>
          <xdr:rowOff>38100</xdr:rowOff>
        </xdr:from>
        <xdr:to>
          <xdr:col>5</xdr:col>
          <xdr:colOff>518160</xdr:colOff>
          <xdr:row>97</xdr:row>
          <xdr:rowOff>7620</xdr:rowOff>
        </xdr:to>
        <xdr:sp macro="" textlink="">
          <xdr:nvSpPr>
            <xdr:cNvPr id="637956" name="Object 4" hidden="1">
              <a:extLst>
                <a:ext uri="{63B3BB69-23CF-44E3-9099-C40C66FF867C}">
                  <a14:compatExt spid="_x0000_s637956"/>
                </a:ext>
                <a:ext uri="{FF2B5EF4-FFF2-40B4-BE49-F238E27FC236}">
                  <a16:creationId xmlns:a16="http://schemas.microsoft.com/office/drawing/2014/main" id="{00000000-0008-0000-3700-000004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xdr:row>
          <xdr:rowOff>7620</xdr:rowOff>
        </xdr:from>
        <xdr:to>
          <xdr:col>6</xdr:col>
          <xdr:colOff>7620</xdr:colOff>
          <xdr:row>54</xdr:row>
          <xdr:rowOff>129540</xdr:rowOff>
        </xdr:to>
        <xdr:sp macro="" textlink="">
          <xdr:nvSpPr>
            <xdr:cNvPr id="637957" name="Object 5" hidden="1">
              <a:extLst>
                <a:ext uri="{63B3BB69-23CF-44E3-9099-C40C66FF867C}">
                  <a14:compatExt spid="_x0000_s637957"/>
                </a:ext>
                <a:ext uri="{FF2B5EF4-FFF2-40B4-BE49-F238E27FC236}">
                  <a16:creationId xmlns:a16="http://schemas.microsoft.com/office/drawing/2014/main" id="{00000000-0008-0000-3700-000005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173</xdr:row>
          <xdr:rowOff>0</xdr:rowOff>
        </xdr:from>
        <xdr:to>
          <xdr:col>5</xdr:col>
          <xdr:colOff>502920</xdr:colOff>
          <xdr:row>189</xdr:row>
          <xdr:rowOff>121920</xdr:rowOff>
        </xdr:to>
        <xdr:sp macro="" textlink="">
          <xdr:nvSpPr>
            <xdr:cNvPr id="637958" name="Object 6" hidden="1">
              <a:extLst>
                <a:ext uri="{63B3BB69-23CF-44E3-9099-C40C66FF867C}">
                  <a14:compatExt spid="_x0000_s637958"/>
                </a:ext>
                <a:ext uri="{FF2B5EF4-FFF2-40B4-BE49-F238E27FC236}">
                  <a16:creationId xmlns:a16="http://schemas.microsoft.com/office/drawing/2014/main" id="{00000000-0008-0000-3700-000006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60960</xdr:colOff>
          <xdr:row>194</xdr:row>
          <xdr:rowOff>106680</xdr:rowOff>
        </xdr:from>
        <xdr:to>
          <xdr:col>5</xdr:col>
          <xdr:colOff>525780</xdr:colOff>
          <xdr:row>211</xdr:row>
          <xdr:rowOff>91440</xdr:rowOff>
        </xdr:to>
        <xdr:sp macro="" textlink="">
          <xdr:nvSpPr>
            <xdr:cNvPr id="637960" name="Object 8" hidden="1">
              <a:extLst>
                <a:ext uri="{63B3BB69-23CF-44E3-9099-C40C66FF867C}">
                  <a14:compatExt spid="_x0000_s637960"/>
                </a:ext>
                <a:ext uri="{FF2B5EF4-FFF2-40B4-BE49-F238E27FC236}">
                  <a16:creationId xmlns:a16="http://schemas.microsoft.com/office/drawing/2014/main" id="{00000000-0008-0000-3700-000008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58</xdr:row>
          <xdr:rowOff>22860</xdr:rowOff>
        </xdr:from>
        <xdr:to>
          <xdr:col>5</xdr:col>
          <xdr:colOff>541020</xdr:colOff>
          <xdr:row>76</xdr:row>
          <xdr:rowOff>38100</xdr:rowOff>
        </xdr:to>
        <xdr:sp macro="" textlink="">
          <xdr:nvSpPr>
            <xdr:cNvPr id="637961" name="Object 9" hidden="1">
              <a:extLst>
                <a:ext uri="{63B3BB69-23CF-44E3-9099-C40C66FF867C}">
                  <a14:compatExt spid="_x0000_s637961"/>
                </a:ext>
                <a:ext uri="{FF2B5EF4-FFF2-40B4-BE49-F238E27FC236}">
                  <a16:creationId xmlns:a16="http://schemas.microsoft.com/office/drawing/2014/main" id="{00000000-0008-0000-3700-000009BC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8.xml><?xml version="1.0" encoding="utf-8"?>
<xdr:wsDr xmlns:xdr="http://schemas.openxmlformats.org/drawingml/2006/spreadsheetDrawing" xmlns:a="http://schemas.openxmlformats.org/drawingml/2006/main">
  <xdr:oneCellAnchor>
    <xdr:from>
      <xdr:col>1</xdr:col>
      <xdr:colOff>85725</xdr:colOff>
      <xdr:row>39</xdr:row>
      <xdr:rowOff>123825</xdr:rowOff>
    </xdr:from>
    <xdr:ext cx="2238375" cy="784041"/>
    <xdr:pic>
      <xdr:nvPicPr>
        <xdr:cNvPr id="2" name="Picture 1">
          <a:extLst>
            <a:ext uri="{FF2B5EF4-FFF2-40B4-BE49-F238E27FC236}">
              <a16:creationId xmlns:a16="http://schemas.microsoft.com/office/drawing/2014/main" id="{00000000-0008-0000-3800-000002000000}"/>
            </a:ext>
          </a:extLst>
        </xdr:cNvPr>
        <xdr:cNvPicPr>
          <a:picLocks noChangeAspect="1" noChangeArrowheads="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714500" y="6496050"/>
          <a:ext cx="2238375" cy="78404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BSC\Forecast\Q4%202002\RFF%20Denmark%20Q4%202002-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nordea.sharepoint.com/BSC/Forecast/Q4%202002/RFF%20Denmark%20Q4%202002-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kd1xc8005\DFS\BSC\Forecast\Q4%202002\RFF%20Denmark%20Q4%202002-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BSC/Forecast/Q4%202002/RFF%20Denmark%20Q4%202002-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BSC\Forecast\Q4%202002\RFF%20Denmark%20Q4%202002-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md1xs0009\InvestorRelations\BSC\Forecast\Q4%202002\RFF%20Denmark%20Q4%202002-2.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G:\DATA_FRA_S62A2B7_DOK_F&#198;L_9220\Team%20CIB\Add3_ACTUALRATE\ADDrpt.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nordea.sharepoint.com/DATA_FRA_S62A2B7_DOK_F&#198;L_9220/Team%20CIB/Add3_ACTUALRATE/ADDrp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kd1xc8005\DFS\DATA_FRA_S62A2B7_DOK_F&#198;L_9220\Team%20CIB\Add3_ACTUALRATE\ADDrpt.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DATA_FRA_S62A2B7_DOK_F&#198;L_9220/Team%20CIB/Add3_ACTUALRATE/ADDrp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Z:\DATA_FRA_S62A2B7_DOK_F&#198;L_9220\Team%20CIB\Add3_ACTUALRATE\ADDrpt.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md1xs0009\InvestorRelations\DATA_FRA_S62A2B7_DOK_F&#198;L_9220\Team%20CIB\Add3_ACTUALRATE\ADDrp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ally\alla\Documents%20and%20Settings\avovst\My%20Documents\RDE%20Division\Reports\Internal%20Profit%20calculation%20-%20STOCK%20&amp;%20HFL\0203\IP0203%20-%20per%20FAM%20-%20TMG%20NEW.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G:\TEMP\1998\1998-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nordea.sharepoint.com/TEMP/1998/1998-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kd1xc8005\DFS\TEMP\1998\1998-2.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TEMP/1998/1998-2.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TEMP\1998\1998-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md1xs0009\InvestorRelations\TEMP\1998\1998-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G:\Documents%20and%20Settings\p040400\My%20Documents\Regioner.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Documents%20and%20Settings/p040400/My%20Documents/Regioner.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s://nordea.sharepoint.com/Documents%20and%20Settings/p040400/My%20Documents/Regioner.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Dkd1xc8005\DFS\Documents%20and%20Settings\p040400\My%20Documents\Regioner.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Documents%20and%20Settings\p040400\My%20Documents\Regioner.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p040400\My%20Documents\Regioner.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G:\Documents%20and%20Settings\p040400\My%20Documents\Cockpit%20JR%209%20jan.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Documents%20and%20Settings/p040400/My%20Documents/Cockpit%20JR%209%20jan.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nordea.sharepoint.com/Documents%20and%20Settings/p040400/My%20Documents/Cockpit%20JR%209%20jan.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Dkd1xc8005\DFS\Documents%20and%20Settings\p040400\My%20Documents\Cockpit%20JR%209%20jan.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Z:\Documents%20and%20Settings\p040400\My%20Documents\Cockpit%20JR%209%20jan.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p040400\My%20Documents\Cockpit%20JR%209%20jan.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G:\Rolling%20Financial%20Forecast\September%202005\Regional%20banks\RFF%20Sep%202005%202109200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s://nordea.sharepoint.com/Rolling%20Financial%20Forecast/September%202005/Regional%20banks/RFF%20Sep%202005%2021092005.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Dkd1xc8005\DFS\Rolling%20Financial%20Forecast\September%202005\Regional%20banks\RFF%20Sep%202005%2021092005.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Rolling%20Financial%20Forecast/September%202005/Regional%20banks/RFF%20Sep%202005%2021092005.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Z:\Rolling%20Financial%20Forecast\September%202005\Regional%20banks\RFF%20Sep%202005%2021092005.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cmd1xs0009\InvestorRelations\Rolling%20Financial%20Forecast\September%202005\Regional%20banks\RFF%20Sep%202005%2021092005.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G:\Documents%20and%20Settings\G35591\Local%20Settings\Temporary%20Internet%20Files\OLKF8\Investment%20and%20AuM.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https://nordea.sharepoint.com/Documents%20and%20Settings/G35591/Local%20Settings/Temporary%20Internet%20Files/OLKF8/Investment%20and%20AuM.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Dkd1xc8005\DFS\Documents%20and%20Settings\G35591\Local%20Settings\Temporary%20Internet%20Files\OLKF8\Investment%20and%20AuM.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Documents%20and%20Settings/G35591/Local%20Settings/Temporary%20Internet%20Files/OLKF8/Investment%20and%20AuM.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Z:\Documents%20and%20Settings\G35591\Local%20Settings\Temporary%20Internet%20Files\OLKF8\Investment%20and%20AuM.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G35591\Local%20Settings\Temporary%20Internet%20Files\OLKF8\Investment%20and%20AuM.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HKT03\SYS\DATA\FONDS\EXCEL\JERRIK\SM&#197;_OPG\INDEKSER.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G:\DATA\XLS\BUDJETTI\KK-raportti\NPB%20Report%2012%202000.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https://nordea.sharepoint.com/DATA/XLS/BUDJETTI/KK-raportti/NPB%20Report%2012%202000.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Dkd1xc8005\DFS\DATA\XLS\BUDJETTI\KK-raportti\NPB%20Report%2012%202000.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DATA/XLS/BUDJETTI/KK-raportti/NPB%20Report%2012%202000.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Z:\DATA\XLS\BUDJETTI\KK-raportti\NPB%20Report%2012%202000.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cmd1xs0009\InvestorRelations\DATA\XLS\BUDJETTI\KK-raportti\NPB%20Report%2012%202000.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G:\March%202009\Interim%20report\NB%20tables%20Q1.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https://nordea.sharepoint.com/March%202009/Interim%20report/NB%20tables%20Q1.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Dkd1xc8005\DFS\March%202009\Interim%20report\NB%20tables%20Q1.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March%202009/Interim%20report/NB%20tables%20Q1.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Z:\March%202009\Interim%20report\NB%20tables%20Q1.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cmd1xs0009\InvestorRelations\March%202009\Interim%20report\NB%20tables%20Q1.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G:\September%202008\Interim%20report\NB%20tables%20Q3.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https://nordea.sharepoint.com/September%202008/Interim%20report/NB%20tables%20Q3.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Dkd1xc8005\DFS\September%202008\Interim%20report\NB%20tables%20Q3.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September%202008/Interim%20report/NB%20tables%20Q3.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Z:\September%202008\Interim%20report\NB%20tables%20Q3.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cmd1xs0009\InvestorRelations\September%202008\Interim%20report\NB%20tables%20Q3.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G:\Reporting%202002\02%20July\AM&amp;L%20consolidation07.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https://nordea.sharepoint.com/Reporting%202002/02%20July/AM&amp;L%20consolidation07.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Dkd1xc8005\DFS\Reporting%202002\02%20July\AM&amp;L%20consolidation07.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Reporting%202002/02%20July/AM&amp;L%20consolidation07.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Z:\Reporting%202002\02%20July\AM&amp;L%20consolidation07.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cmd1xs0009\InvestorRelations\Reporting%202002\02%20July\AM&amp;L%20consolidation07.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G:\WINNT\Profiles\Z173401\Temporary%20Internet%20Files\OLK3E\PB%20Swe%2001%202001.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https://nordea.sharepoint.com/WINNT/Profiles/Z173401/Temporary%20Internet%20Files/OLK3E/PB%20Swe%2001%202001.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Dkd1xc8005\DFS\WINNT\Profiles\Z173401\Temporary%20Internet%20Files\OLK3E\PB%20Swe%2001%202001.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WINNT/Profiles/Z173401/Temporary%20Internet%20Files/OLK3E/PB%20Swe%2001%202001.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Z:\WINNT\Profiles\Z173401\Temporary%20Internet%20Files\OLK3E\PB%20Swe%2001%202001.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cmd1xs0009\InvestorRelations\WINNT\Profiles\Z173401\Temporary%20Internet%20Files\OLK3E\PB%20Swe%2001%202001.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G:\WINNT\Profiles\z105826\Temporary%20Internet%20Files\OLK16\Income%20development%201997-2001%20ver1019.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https://nordea.sharepoint.com/WINNT/Profiles/z105826/Temporary%20Internet%20Files/OLK16/Income%20development%201997-2001%20ver1019.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Dkd1xc8005\DFS\WINNT\Profiles\z105826\Temporary%20Internet%20Files\OLK16\Income%20development%201997-2001%20ver1019.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WINNT/Profiles/z105826/Temporary%20Internet%20Files/OLK16/Income%20development%201997-2001%20ver1019.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Z:\WINNT\Profiles\z105826\Temporary%20Internet%20Files\OLK16\Income%20development%201997-2001%20ver1019.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cmd1xs0009\InvestorRelations\WINNT\Profiles\z105826\Temporary%20Internet%20Files\OLK16\Income%20development%201997-2001%20ver1019.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G:\Annual%20Report%202001\figures%20for%20annual%20report%20ver4%20incl%20changed%20PBDK%20figures%20.xls"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https://nordea.sharepoint.com/Annual%20Report%202001/figures%20for%20annual%20report%20ver4%20incl%20changed%20PBDK%20figures%20.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Dkd1xc8005\DFS\Annual%20Report%202001\figures%20for%20annual%20report%20ver4%20incl%20changed%20PBDK%20figures%20.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Annual%20Report%202001/figures%20for%20annual%20report%20ver4%20incl%20changed%20PBDK%20figures%20.xls"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Z:\Annual%20Report%202001\figures%20for%20annual%20report%20ver4%20incl%20changed%20PBDK%20figures%20.xls"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cmd1xs0009\InvestorRelations\Annual%20Report%202001\figures%20for%20annual%20report%20ver4%20incl%20changed%20PBDK%20figures%20.xls"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G:\GROUP\Group_Finance\Koncred\2005\Interim%20report%20Q1\translation\Model%20Interim%20Denmark%20from%20translators.xls"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https://nordea.sharepoint.com/GROUP/Group_Finance/Koncred/2005/Interim%20report%20Q1/translation/Model%20Interim%20Denmark%20from%20translators.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Dkd1xc8005\DFS\GROUP\Group_Finance\Koncred\2005\Interim%20report%20Q1\translation\Model%20Interim%20Denmark%20from%20translators.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GROUP/Group_Finance/Koncred/2005/Interim%20report%20Q1/translation/Model%20Interim%20Denmark%20from%20translators.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Z:\GROUP\Group_Finance\Koncred\2005\Interim%20report%20Q1\translation\Model%20Interim%20Denmark%20from%20translators.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cmd1xs0009\InvestorRelations\GROUP\Group_Finance\Koncred\2005\Interim%20report%20Q1\translation\Model%20Interim%20Denmark%20from%20translators.xls" TargetMode="External"/></Relationships>
</file>

<file path=xl/externalLinks/_rels/externalLink93.xml.rels><?xml version="1.0" encoding="UTF-8" standalone="yes"?>
<Relationships xmlns="http://schemas.openxmlformats.org/package/2006/relationships"><Relationship Id="rId1" Type="http://schemas.openxmlformats.org/officeDocument/2006/relationships/externalLinkPath" Target="file:///G:\MERI\VAHO\2741\YKSIKKO\HALLINTO\LASKENTA\BUDJETTI\1998\B2F47.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https://nordea.sharepoint.com/MERI/VAHO/2741/YKSIKKO/HALLINTO/LASKENTA/BUDJETTI/1998/B2F47.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Dkd1xc8005\DFS\MERI\VAHO\2741\YKSIKKO\HALLINTO\LASKENTA\BUDJETTI\1998\B2F47.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MERI/VAHO/2741/YKSIKKO/HALLINTO/LASKENTA/BUDJETTI/1998/B2F47.XLS"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Z:\MERI\VAHO\2741\YKSIKKO\HALLINTO\LASKENTA\BUDJETTI\1998\B2F47.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cmd1xs0009\InvestorRelations\MERI\VAHO\2741\YKSIKKO\HALLINTO\LASKENTA\BUDJETTI\1998\B2F47.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G:\$kap\Asset%20Management\MNB%20lux%201Q%201999.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https://nordea.sharepoint.com/$kap/Asset%20Management/MNB%20lux%201Q%201999.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Dkd1xc8005\DFS\$kap\Asset%20Management\MNB%20lux%201Q%201999.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kap/Asset%20Management/MNB%20lux%201Q%201999.XLS" TargetMode="External"/></Relationships>
</file>

<file path=xl/externalLinks/_rels/externalLink103.xml.rels><?xml version="1.0" encoding="UTF-8" standalone="yes"?>
<Relationships xmlns="http://schemas.openxmlformats.org/package/2006/relationships"><Relationship Id="rId1" Type="http://schemas.openxmlformats.org/officeDocument/2006/relationships/externalLinkPath" Target="file:///Z:\$kap\Asset%20Management\MNB%20lux%201Q%201999.XLS"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file:///\\cmd1xs0009\InvestorRelations\$kap\Asset%20Management\MNB%20lux%201Q%201999.XLS"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file:///G:\OKONOMI\liv-skade\Liv\Liv%20Vesta%20Liv%20koncernen\RFF%20NOK%20Skemakontrol%20Vesta%20Liv%20koncernern.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https://nordea.sharepoint.com/OKONOMI/liv-skade/Liv/Liv%20Vesta%20Liv%20koncernen/RFF%20NOK%20Skemakontrol%20Vesta%20Liv%20koncernern.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Dkd1xc8005\DFS\OKONOMI\liv-skade\Liv\Liv%20Vesta%20Liv%20koncernen\RFF%20NOK%20Skemakontrol%20Vesta%20Liv%20koncernern.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OKONOMI/liv-skade/Liv/Liv%20Vesta%20Liv%20koncernen/RFF%20NOK%20Skemakontrol%20Vesta%20Liv%20koncernern.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Z:\OKONOMI\liv-skade\Liv\Liv%20Vesta%20Liv%20koncernen\RFF%20NOK%20Skemakontrol%20Vesta%20Liv%20koncernern.xls" TargetMode="External"/></Relationships>
</file>

<file path=xl/externalLinks/_rels/externalLink110.xml.rels><?xml version="1.0" encoding="UTF-8" standalone="yes"?>
<Relationships xmlns="http://schemas.openxmlformats.org/package/2006/relationships"><Relationship Id="rId1" Type="http://schemas.openxmlformats.org/officeDocument/2006/relationships/externalLinkPath" Target="file:///\\cmd1xs0009\InvestorRelations\OKONOMI\liv-skade\Liv\Liv%20Vesta%20Liv%20koncernen\RFF%20NOK%20Skemakontrol%20Vesta%20Liv%20koncernern.xls"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file:///G:\Reporting%202003\RFF%2003%20Q4\Life\EC%2031-03-2003%20RFF%20ver.2.xls"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https://nordea.sharepoint.com/Reporting%202003/RFF%2003%20Q4/Life/EC%2031-03-2003%20RFF%20ver.2.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Dkd1xc8005\DFS\Reporting%202003\RFF%2003%20Q4\Life\EC%2031-03-2003%20RFF%20ver.2.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Reporting%202003/RFF%2003%20Q4/Life/EC%2031-03-2003%20RFF%20ver.2.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file:///\\cmd1xs0009\InvestorRelations\Reporting%202003\RFF%2003%20Q4\Life\EC%2031-03-2003%20RFF%20ver.2.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Z:\Reporting%202003\RFF%2003%20Q4\Life\EC%2031-03-2003%20RFF%20ver.2.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file:///G:\Documents%20and%20Settings\z982224\Local%20Settings\Temporary%20Internet%20Files\OLK6B\3.2%20Monthly%20%20quarterly%20reporting%20package.xls" TargetMode="External"/></Relationships>
</file>

<file path=xl/externalLinks/_rels/externalLink118.xml.rels><?xml version="1.0" encoding="UTF-8" standalone="yes"?>
<Relationships xmlns="http://schemas.openxmlformats.org/package/2006/relationships"><Relationship Id="rId1" Type="http://schemas.openxmlformats.org/officeDocument/2006/relationships/externalLinkPath" Target="/Documents%20and%20Settings/z982224/Local%20Settings/Temporary%20Internet%20Files/OLK6B/3.2%20Monthly%20%20quarterly%20reporting%20package.xls" TargetMode="External"/></Relationships>
</file>

<file path=xl/externalLinks/_rels/externalLink119.xml.rels><?xml version="1.0" encoding="UTF-8" standalone="yes"?>
<Relationships xmlns="http://schemas.openxmlformats.org/package/2006/relationships"><Relationship Id="rId1" Type="http://schemas.openxmlformats.org/officeDocument/2006/relationships/externalLinkPath" Target="https://nordea.sharepoint.com/Documents%20and%20Settings/z982224/Local%20Settings/Temporary%20Internet%20Files/OLK6B/3.2%20Monthly%20%20quarterly%20reporting%20package.xls" TargetMode="External"/></Relationships>
</file>

<file path=xl/externalLinks/_rels/externalLink120.xml.rels><?xml version="1.0" encoding="UTF-8" standalone="yes"?>
<Relationships xmlns="http://schemas.openxmlformats.org/package/2006/relationships"><Relationship Id="rId1" Type="http://schemas.openxmlformats.org/officeDocument/2006/relationships/externalLinkPath" Target="file:///\\Dkd1xc8005\DFS\Documents%20and%20Settings\z982224\Local%20Settings\Temporary%20Internet%20Files\OLK6B\3.2%20Monthly%20%20quarterly%20reporting%20package.xls" TargetMode="External"/></Relationships>
</file>

<file path=xl/externalLinks/_rels/externalLink121.xml.rels><?xml version="1.0" encoding="UTF-8" standalone="yes"?>
<Relationships xmlns="http://schemas.openxmlformats.org/package/2006/relationships"><Relationship Id="rId1" Type="http://schemas.openxmlformats.org/officeDocument/2006/relationships/externalLinkPath" Target="file:///Z:\Documents%20and%20Settings\z982224\Local%20Settings\Temporary%20Internet%20Files\OLK6B\3.2%20Monthly%20%20quarterly%20reporting%20package.xls" TargetMode="External"/></Relationships>
</file>

<file path=xl/externalLinks/_rels/externalLink122.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z982224\Local%20Settings\Temporary%20Internet%20Files\OLK6B\3.2%20Monthly%20%20quarterly%20reporting%20package.xls" TargetMode="External"/></Relationships>
</file>

<file path=xl/externalLinks/_rels/externalLink123.xml.rels><?xml version="1.0" encoding="UTF-8" standalone="yes"?>
<Relationships xmlns="http://schemas.openxmlformats.org/package/2006/relationships"><Relationship Id="rId1" Type="http://schemas.openxmlformats.org/officeDocument/2006/relationships/externalLinkPath" Target="/Users/n301800/AppData/Local/Microsoft/Windows/INetCache/Content.Outlook/BC0O0NWG/5000G%20-%20Corporate%20-%20Rating%20distribution%20-%202020%20Q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SPGAC"/>
      <sheetName val="IPGAC"/>
      <sheetName val="Work Sheet"/>
      <sheetName val="TMG FIGURES"/>
      <sheetName val="PC 8MCO"/>
      <sheetName val="Enclosure A"/>
      <sheetName val="Enclosure B"/>
      <sheetName val="Summary1"/>
      <sheetName val="Summary2"/>
      <sheetName val="HFL"/>
      <sheetName val="HFL adj"/>
      <sheetName val="Man 6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cell r="Y34"/>
          <cell r="Z34"/>
          <cell r="AB34">
            <v>0</v>
          </cell>
        </row>
        <row r="35">
          <cell r="X35"/>
          <cell r="Y35"/>
          <cell r="Z35"/>
          <cell r="AB35">
            <v>0</v>
          </cell>
        </row>
        <row r="36">
          <cell r="X36"/>
          <cell r="Y36"/>
          <cell r="Z36"/>
          <cell r="AB36">
            <v>0</v>
          </cell>
        </row>
        <row r="37">
          <cell r="X37"/>
          <cell r="Y37"/>
          <cell r="Z37"/>
          <cell r="AB37">
            <v>0</v>
          </cell>
        </row>
        <row r="38">
          <cell r="X38"/>
          <cell r="Y38"/>
          <cell r="AB38">
            <v>0</v>
          </cell>
        </row>
      </sheetData>
      <sheetData sheetId="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v>0</v>
          </cell>
          <cell r="Y34">
            <v>0</v>
          </cell>
          <cell r="Z34">
            <v>0</v>
          </cell>
          <cell r="AB34">
            <v>0</v>
          </cell>
        </row>
        <row r="35">
          <cell r="X35">
            <v>0</v>
          </cell>
          <cell r="Y35">
            <v>0</v>
          </cell>
          <cell r="Z35">
            <v>0</v>
          </cell>
          <cell r="AB35">
            <v>0</v>
          </cell>
        </row>
        <row r="36">
          <cell r="X36">
            <v>0</v>
          </cell>
          <cell r="Y36">
            <v>0</v>
          </cell>
          <cell r="Z36">
            <v>0</v>
          </cell>
          <cell r="AB36">
            <v>0</v>
          </cell>
        </row>
        <row r="37">
          <cell r="X37">
            <v>0</v>
          </cell>
          <cell r="Y37">
            <v>0</v>
          </cell>
          <cell r="Z37">
            <v>0</v>
          </cell>
          <cell r="AB37">
            <v>0</v>
          </cell>
        </row>
        <row r="38">
          <cell r="X38">
            <v>0</v>
          </cell>
          <cell r="Y38">
            <v>0</v>
          </cell>
          <cell r="AB38">
            <v>0</v>
          </cell>
        </row>
      </sheetData>
      <sheetData sheetId="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v>0</v>
          </cell>
          <cell r="Y34">
            <v>0</v>
          </cell>
          <cell r="Z34">
            <v>0</v>
          </cell>
          <cell r="AB34">
            <v>0</v>
          </cell>
        </row>
        <row r="35">
          <cell r="X35">
            <v>0</v>
          </cell>
          <cell r="Y35">
            <v>0</v>
          </cell>
          <cell r="Z35">
            <v>0</v>
          </cell>
          <cell r="AB35">
            <v>0</v>
          </cell>
        </row>
        <row r="36">
          <cell r="X36">
            <v>0</v>
          </cell>
          <cell r="Y36">
            <v>0</v>
          </cell>
          <cell r="Z36">
            <v>0</v>
          </cell>
          <cell r="AB36">
            <v>0</v>
          </cell>
        </row>
        <row r="37">
          <cell r="X37">
            <v>0</v>
          </cell>
          <cell r="Y37">
            <v>0</v>
          </cell>
          <cell r="Z37">
            <v>0</v>
          </cell>
          <cell r="AB37">
            <v>0</v>
          </cell>
        </row>
        <row r="38">
          <cell r="X38">
            <v>0</v>
          </cell>
          <cell r="Y38">
            <v>0</v>
          </cell>
          <cell r="AB38">
            <v>0</v>
          </cell>
        </row>
      </sheetData>
      <sheetData sheetId="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v>0</v>
          </cell>
          <cell r="Y34">
            <v>0</v>
          </cell>
          <cell r="Z34">
            <v>0</v>
          </cell>
          <cell r="AB34">
            <v>0</v>
          </cell>
        </row>
        <row r="35">
          <cell r="X35">
            <v>0</v>
          </cell>
          <cell r="Y35">
            <v>0</v>
          </cell>
          <cell r="Z35">
            <v>0</v>
          </cell>
          <cell r="AB35">
            <v>0</v>
          </cell>
        </row>
        <row r="36">
          <cell r="X36">
            <v>0</v>
          </cell>
          <cell r="Y36">
            <v>0</v>
          </cell>
          <cell r="Z36">
            <v>0</v>
          </cell>
          <cell r="AB36">
            <v>0</v>
          </cell>
        </row>
        <row r="37">
          <cell r="X37">
            <v>0</v>
          </cell>
          <cell r="Y37">
            <v>0</v>
          </cell>
          <cell r="Z37">
            <v>0</v>
          </cell>
          <cell r="AB37">
            <v>0</v>
          </cell>
        </row>
        <row r="38">
          <cell r="X38">
            <v>0</v>
          </cell>
          <cell r="Y38">
            <v>0</v>
          </cell>
          <cell r="AB38">
            <v>0</v>
          </cell>
        </row>
      </sheetData>
      <sheetData sheetId="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cell r="Y34"/>
          <cell r="Z34"/>
          <cell r="AB34">
            <v>0</v>
          </cell>
        </row>
        <row r="35">
          <cell r="X35"/>
          <cell r="Y35"/>
          <cell r="Z35"/>
          <cell r="AB35">
            <v>0</v>
          </cell>
        </row>
        <row r="36">
          <cell r="X36"/>
          <cell r="Y36"/>
          <cell r="Z36"/>
          <cell r="AB36">
            <v>0</v>
          </cell>
        </row>
        <row r="37">
          <cell r="X37"/>
          <cell r="Y37"/>
          <cell r="Z37"/>
          <cell r="AB37">
            <v>0</v>
          </cell>
        </row>
        <row r="38">
          <cell r="X38"/>
          <cell r="Y38"/>
          <cell r="AB38">
            <v>0</v>
          </cell>
        </row>
      </sheetData>
      <sheetData sheetId="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cell r="Y34"/>
          <cell r="Z34"/>
          <cell r="AB34">
            <v>0</v>
          </cell>
        </row>
        <row r="35">
          <cell r="X35"/>
          <cell r="Y35"/>
          <cell r="Z35"/>
          <cell r="AB35">
            <v>0</v>
          </cell>
        </row>
        <row r="36">
          <cell r="X36"/>
          <cell r="Y36"/>
          <cell r="Z36"/>
          <cell r="AB36">
            <v>0</v>
          </cell>
        </row>
        <row r="37">
          <cell r="X37"/>
          <cell r="Y37"/>
          <cell r="Z37"/>
          <cell r="AB37">
            <v>0</v>
          </cell>
        </row>
        <row r="38">
          <cell r="X38"/>
          <cell r="Y38"/>
          <cell r="AB38">
            <v>0</v>
          </cell>
        </row>
      </sheetData>
      <sheetData sheetId="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Beholdningsdata"/>
    </sheetNames>
    <sheetDataSet>
      <sheetData sheetId="0"/>
      <sheetData sheetId="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com.sap.ip.bi.xl.hiddensheet"/>
      <sheetName val="Corporate Rating distribution"/>
    </sheetNames>
    <sheetDataSet>
      <sheetData sheetId="0" refreshError="1"/>
      <sheetData sheetId="1">
        <row r="2">
          <cell r="J2">
            <v>3.6999999999999999E-4</v>
          </cell>
        </row>
        <row r="3">
          <cell r="J3">
            <v>4.2000000000000002E-4</v>
          </cell>
        </row>
        <row r="4">
          <cell r="J4">
            <v>5.9999999999999995E-4</v>
          </cell>
        </row>
        <row r="5">
          <cell r="J5">
            <v>9.6000000000000002E-4</v>
          </cell>
        </row>
        <row r="6">
          <cell r="J6">
            <v>1.49E-3</v>
          </cell>
        </row>
        <row r="7">
          <cell r="J7">
            <v>2.2100000000000002E-3</v>
          </cell>
        </row>
        <row r="8">
          <cell r="J8">
            <v>3.81E-3</v>
          </cell>
        </row>
        <row r="9">
          <cell r="J9">
            <v>4.96E-3</v>
          </cell>
        </row>
        <row r="10">
          <cell r="J10">
            <v>8.3999999999999995E-3</v>
          </cell>
        </row>
        <row r="11">
          <cell r="J11">
            <v>1.29E-2</v>
          </cell>
        </row>
        <row r="12">
          <cell r="J12">
            <v>2.0449999999999999E-2</v>
          </cell>
        </row>
        <row r="13">
          <cell r="J13">
            <v>3.6110000000000003E-2</v>
          </cell>
        </row>
        <row r="14">
          <cell r="J14">
            <v>0.10735</v>
          </cell>
        </row>
        <row r="15">
          <cell r="C15" t="str">
            <v>Q3 2020</v>
          </cell>
          <cell r="D15" t="str">
            <v>Q2 2020</v>
          </cell>
          <cell r="J15">
            <v>0.12325</v>
          </cell>
        </row>
        <row r="16">
          <cell r="B16" t="str">
            <v>6+</v>
          </cell>
          <cell r="C16">
            <v>5.0913335859856398E-2</v>
          </cell>
          <cell r="D16">
            <v>4.772719414994394E-2</v>
          </cell>
          <cell r="J16">
            <v>0.14246</v>
          </cell>
        </row>
        <row r="17">
          <cell r="B17">
            <v>6</v>
          </cell>
          <cell r="C17">
            <v>5.463373503135719E-2</v>
          </cell>
          <cell r="D17">
            <v>5.7662057527087834E-2</v>
          </cell>
          <cell r="J17">
            <v>0.21617</v>
          </cell>
        </row>
        <row r="18">
          <cell r="B18" t="str">
            <v>6-</v>
          </cell>
          <cell r="C18">
            <v>4.3712887894090051E-2</v>
          </cell>
          <cell r="D18">
            <v>4.163285496059365E-2</v>
          </cell>
          <cell r="J18">
            <v>0.27707999999999999</v>
          </cell>
        </row>
        <row r="19">
          <cell r="B19" t="str">
            <v>5+</v>
          </cell>
          <cell r="C19">
            <v>4.8163804428757798E-2</v>
          </cell>
          <cell r="D19">
            <v>5.6113544106697999E-2</v>
          </cell>
          <cell r="J19">
            <v>0.36231999999999998</v>
          </cell>
        </row>
        <row r="20">
          <cell r="B20">
            <v>5</v>
          </cell>
          <cell r="C20">
            <v>0.11413871209327053</v>
          </cell>
          <cell r="D20">
            <v>0.12118387586802769</v>
          </cell>
        </row>
        <row r="21">
          <cell r="B21" t="str">
            <v>5-</v>
          </cell>
          <cell r="C21">
            <v>0.14288985551930716</v>
          </cell>
          <cell r="D21">
            <v>0.13389125174125147</v>
          </cell>
        </row>
        <row r="22">
          <cell r="B22" t="str">
            <v>4+</v>
          </cell>
          <cell r="C22">
            <v>0.15596557874862993</v>
          </cell>
          <cell r="D22">
            <v>0.14812371662831672</v>
          </cell>
        </row>
        <row r="23">
          <cell r="B23">
            <v>4</v>
          </cell>
          <cell r="C23">
            <v>0.15780436625418734</v>
          </cell>
          <cell r="D23">
            <v>0.15291117439858581</v>
          </cell>
        </row>
        <row r="24">
          <cell r="B24" t="str">
            <v>4-</v>
          </cell>
          <cell r="C24">
            <v>0.10691613682789049</v>
          </cell>
          <cell r="D24">
            <v>0.11510191373912966</v>
          </cell>
        </row>
        <row r="25">
          <cell r="B25" t="str">
            <v>3+</v>
          </cell>
          <cell r="C25">
            <v>4.4840600673096309E-2</v>
          </cell>
          <cell r="D25">
            <v>4.4531914382774068E-2</v>
          </cell>
        </row>
        <row r="26">
          <cell r="B26">
            <v>3</v>
          </cell>
          <cell r="C26">
            <v>2.2350476731750918E-2</v>
          </cell>
          <cell r="D26">
            <v>2.6762922902870471E-2</v>
          </cell>
        </row>
        <row r="27">
          <cell r="B27" t="str">
            <v>3-</v>
          </cell>
          <cell r="C27">
            <v>2.081157689282935E-2</v>
          </cell>
          <cell r="D27">
            <v>1.6431747058304278E-2</v>
          </cell>
        </row>
        <row r="28">
          <cell r="B28" t="str">
            <v>2+</v>
          </cell>
          <cell r="C28">
            <v>5.463214864882329E-3</v>
          </cell>
          <cell r="D28">
            <v>5.5751036406791136E-3</v>
          </cell>
        </row>
        <row r="29">
          <cell r="B29">
            <v>2</v>
          </cell>
          <cell r="C29">
            <v>2.4285707304920511E-3</v>
          </cell>
          <cell r="D29">
            <v>3.1202283865090358E-3</v>
          </cell>
        </row>
        <row r="30">
          <cell r="B30" t="str">
            <v>2-</v>
          </cell>
          <cell r="C30">
            <v>2.2345765364038283E-3</v>
          </cell>
          <cell r="D30">
            <v>2.1720854405195352E-3</v>
          </cell>
        </row>
        <row r="31">
          <cell r="B31" t="str">
            <v>1+</v>
          </cell>
          <cell r="C31">
            <v>2.6236765368150604E-3</v>
          </cell>
          <cell r="D31">
            <v>2.4377479367790368E-3</v>
          </cell>
        </row>
        <row r="32">
          <cell r="B32">
            <v>1</v>
          </cell>
          <cell r="C32">
            <v>6.2188624079133879E-4</v>
          </cell>
          <cell r="D32">
            <v>6.9347978151062845E-4</v>
          </cell>
        </row>
        <row r="33">
          <cell r="B33" t="str">
            <v>1-</v>
          </cell>
          <cell r="C33">
            <v>6.1792013026108316E-4</v>
          </cell>
          <cell r="D33">
            <v>7.3689019452542357E-4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5.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6.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8.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9.bin"/><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10.bin"/><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3.bin"/><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4.bin"/><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5.bin"/><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customProperty" Target="../customProperty16.bin"/><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customProperty" Target="../customProperty17.bin"/><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8.bin"/><Relationship Id="rId1" Type="http://schemas.openxmlformats.org/officeDocument/2006/relationships/printerSettings" Target="../printerSettings/printerSettings39.bin"/><Relationship Id="rId4" Type="http://schemas.openxmlformats.org/officeDocument/2006/relationships/vmlDrawing" Target="../drawings/vmlDrawing1.vml"/></Relationships>
</file>

<file path=xl/worksheets/_rels/sheet40.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customProperty" Target="../customProperty19.bin"/><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customProperty" Target="../customProperty20.bin"/><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customProperty" Target="../customProperty21.bin"/><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customProperty" Target="../customProperty22.bin"/><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customProperty" Target="../customProperty23.bin"/><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customProperty" Target="../customProperty24.bin"/><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customProperty" Target="../customProperty25.bin"/><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customProperty" Target="../customProperty26.bin"/><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customProperty" Target="../customProperty27.bin"/><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customProperty" Target="../customProperty28.bin"/><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customProperty" Target="../customProperty29.bin"/><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customProperty" Target="../customProperty30.bin"/><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4.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31.bin"/><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8" Type="http://schemas.openxmlformats.org/officeDocument/2006/relationships/image" Target="../media/image14.emf"/><Relationship Id="rId13" Type="http://schemas.openxmlformats.org/officeDocument/2006/relationships/oleObject" Target="../embeddings/oleObject5.bin"/><Relationship Id="rId18" Type="http://schemas.openxmlformats.org/officeDocument/2006/relationships/image" Target="../media/image19.emf"/><Relationship Id="rId3" Type="http://schemas.openxmlformats.org/officeDocument/2006/relationships/vmlDrawing" Target="../drawings/vmlDrawing5.vml"/><Relationship Id="rId7" Type="http://schemas.openxmlformats.org/officeDocument/2006/relationships/oleObject" Target="../embeddings/oleObject2.bin"/><Relationship Id="rId12" Type="http://schemas.openxmlformats.org/officeDocument/2006/relationships/image" Target="../media/image16.emf"/><Relationship Id="rId17" Type="http://schemas.openxmlformats.org/officeDocument/2006/relationships/oleObject" Target="../embeddings/oleObject7.bin"/><Relationship Id="rId2" Type="http://schemas.openxmlformats.org/officeDocument/2006/relationships/drawing" Target="../drawings/drawing17.xml"/><Relationship Id="rId16" Type="http://schemas.openxmlformats.org/officeDocument/2006/relationships/image" Target="../media/image18.emf"/><Relationship Id="rId20" Type="http://schemas.openxmlformats.org/officeDocument/2006/relationships/image" Target="../media/image20.emf"/><Relationship Id="rId1" Type="http://schemas.openxmlformats.org/officeDocument/2006/relationships/printerSettings" Target="../printerSettings/printerSettings56.bin"/><Relationship Id="rId6" Type="http://schemas.openxmlformats.org/officeDocument/2006/relationships/image" Target="../media/image13.emf"/><Relationship Id="rId11" Type="http://schemas.openxmlformats.org/officeDocument/2006/relationships/oleObject" Target="../embeddings/oleObject4.bin"/><Relationship Id="rId5" Type="http://schemas.openxmlformats.org/officeDocument/2006/relationships/oleObject" Target="../embeddings/oleObject1.bin"/><Relationship Id="rId15" Type="http://schemas.openxmlformats.org/officeDocument/2006/relationships/oleObject" Target="../embeddings/oleObject6.bin"/><Relationship Id="rId10" Type="http://schemas.openxmlformats.org/officeDocument/2006/relationships/image" Target="../media/image15.emf"/><Relationship Id="rId19" Type="http://schemas.openxmlformats.org/officeDocument/2006/relationships/oleObject" Target="../embeddings/oleObject8.bin"/><Relationship Id="rId4" Type="http://schemas.openxmlformats.org/officeDocument/2006/relationships/vmlDrawing" Target="../drawings/vmlDrawing6.vml"/><Relationship Id="rId9" Type="http://schemas.openxmlformats.org/officeDocument/2006/relationships/oleObject" Target="../embeddings/oleObject3.bin"/><Relationship Id="rId14" Type="http://schemas.openxmlformats.org/officeDocument/2006/relationships/image" Target="../media/image17.emf"/></Relationships>
</file>

<file path=xl/worksheets/_rels/sheet57.xml.rels><?xml version="1.0" encoding="UTF-8" standalone="yes"?>
<Relationships xmlns="http://schemas.openxmlformats.org/package/2006/relationships"><Relationship Id="rId3" Type="http://schemas.openxmlformats.org/officeDocument/2006/relationships/hyperlink" Target="mailto:ian.smith@nordea.com" TargetMode="External"/><Relationship Id="rId7" Type="http://schemas.openxmlformats.org/officeDocument/2006/relationships/vmlDrawing" Target="../drawings/vmlDrawing7.vml"/><Relationship Id="rId2" Type="http://schemas.openxmlformats.org/officeDocument/2006/relationships/hyperlink" Target="mailto:mark.kandborg@nordea.com" TargetMode="External"/><Relationship Id="rId1" Type="http://schemas.openxmlformats.org/officeDocument/2006/relationships/hyperlink" Target="mailto:axel.malgerud@nordea.com" TargetMode="External"/><Relationship Id="rId6" Type="http://schemas.openxmlformats.org/officeDocument/2006/relationships/drawing" Target="../drawings/drawing18.xml"/><Relationship Id="rId5" Type="http://schemas.openxmlformats.org/officeDocument/2006/relationships/customProperty" Target="../customProperty32.bin"/><Relationship Id="rId4" Type="http://schemas.openxmlformats.org/officeDocument/2006/relationships/printerSettings" Target="../printerSettings/printerSettings5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tabColor theme="4" tint="0.39997558519241921"/>
  </sheetPr>
  <dimension ref="D10:H31"/>
  <sheetViews>
    <sheetView tabSelected="1" view="pageBreakPreview" topLeftCell="A28" zoomScaleNormal="100" zoomScaleSheetLayoutView="100" zoomScalePageLayoutView="60" workbookViewId="0">
      <selection activeCell="J47" sqref="J47"/>
    </sheetView>
  </sheetViews>
  <sheetFormatPr defaultColWidth="9.109375" defaultRowHeight="14.4"/>
  <cols>
    <col min="1" max="8" width="9.109375" style="1"/>
    <col min="9" max="9" width="16.5546875" style="1" customWidth="1"/>
    <col min="10" max="10" width="6.5546875" style="1" customWidth="1"/>
    <col min="11" max="11" width="9.109375" style="1"/>
    <col min="12" max="22" width="0" style="1" hidden="1" customWidth="1"/>
    <col min="23" max="16384" width="9.109375" style="1"/>
  </cols>
  <sheetData>
    <row r="10" spans="4:8" ht="91.8">
      <c r="D10" s="1708"/>
      <c r="E10" s="308"/>
      <c r="F10" s="1067"/>
      <c r="G10" s="308"/>
    </row>
    <row r="12" spans="4:8" ht="61.2">
      <c r="D12" s="1268"/>
      <c r="E12" s="1067"/>
      <c r="F12" s="308"/>
      <c r="G12" s="308"/>
      <c r="H12" s="308"/>
    </row>
    <row r="31" spans="5:5">
      <c r="E31" s="1" t="s">
        <v>0</v>
      </c>
    </row>
  </sheetData>
  <printOptions horizontalCentered="1"/>
  <pageMargins left="0.25" right="0.25" top="0.75" bottom="0.75" header="0.3" footer="0.3"/>
  <pageSetup paperSize="9" scale="86" orientation="portrait" r:id="rId1"/>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BE0C9-BBB5-4603-B045-063F99AF8182}">
  <sheetPr codeName="Sheet1">
    <tabColor theme="4" tint="0.39997558519241921"/>
  </sheetPr>
  <dimension ref="A1:E57"/>
  <sheetViews>
    <sheetView view="pageLayout" topLeftCell="A28" zoomScale="70" zoomScaleNormal="100" zoomScaleSheetLayoutView="100" zoomScalePageLayoutView="70" workbookViewId="0">
      <selection activeCell="B65" sqref="B65"/>
    </sheetView>
  </sheetViews>
  <sheetFormatPr defaultColWidth="9.109375" defaultRowHeight="10.199999999999999"/>
  <cols>
    <col min="1" max="1" width="52.6640625" style="334" customWidth="1"/>
    <col min="2" max="2" width="11" style="334" customWidth="1"/>
    <col min="3" max="3" width="39" style="334" customWidth="1"/>
    <col min="4" max="4" width="57.109375" style="334" customWidth="1"/>
    <col min="5" max="5" width="6.5546875" style="334" customWidth="1"/>
    <col min="6" max="6" width="6.44140625" style="334" customWidth="1"/>
    <col min="7" max="16384" width="9.109375" style="334"/>
  </cols>
  <sheetData>
    <row r="1" spans="1:3" ht="13.5" customHeight="1">
      <c r="A1" s="31" t="s">
        <v>57</v>
      </c>
    </row>
    <row r="2" spans="1:3" ht="13.5" customHeight="1"/>
    <row r="3" spans="1:3" ht="13.5" customHeight="1">
      <c r="A3" s="28" t="s">
        <v>1025</v>
      </c>
      <c r="B3" s="30"/>
      <c r="C3" s="30"/>
    </row>
    <row r="4" spans="1:3" ht="13.5" customHeight="1">
      <c r="A4" s="30" t="s">
        <v>1033</v>
      </c>
      <c r="B4" s="30">
        <v>2</v>
      </c>
      <c r="C4" s="30"/>
    </row>
    <row r="5" spans="1:3" ht="13.5" customHeight="1">
      <c r="A5" s="30" t="s">
        <v>54</v>
      </c>
      <c r="B5" s="30">
        <v>2</v>
      </c>
      <c r="C5" s="30"/>
    </row>
    <row r="6" spans="1:3" ht="13.5" customHeight="1">
      <c r="A6" s="30"/>
      <c r="B6" s="30"/>
      <c r="C6" s="30"/>
    </row>
    <row r="7" spans="1:3" ht="13.5" customHeight="1">
      <c r="A7" s="28" t="s">
        <v>51</v>
      </c>
      <c r="B7" s="30"/>
      <c r="C7" s="30"/>
    </row>
    <row r="8" spans="1:3" ht="13.5" customHeight="1">
      <c r="A8" s="30" t="s">
        <v>1037</v>
      </c>
      <c r="B8" s="30">
        <v>4</v>
      </c>
      <c r="C8" s="30"/>
    </row>
    <row r="9" spans="1:3" ht="13.5" customHeight="1">
      <c r="A9" s="30" t="s">
        <v>49</v>
      </c>
      <c r="B9" s="30">
        <v>4</v>
      </c>
      <c r="C9" s="30"/>
    </row>
    <row r="10" spans="1:3" ht="13.5" customHeight="1">
      <c r="A10" s="30" t="s">
        <v>672</v>
      </c>
      <c r="B10" s="30">
        <v>5</v>
      </c>
      <c r="C10" s="30"/>
    </row>
    <row r="11" spans="1:3" ht="13.5" customHeight="1">
      <c r="A11" s="30" t="s">
        <v>46</v>
      </c>
      <c r="B11" s="30">
        <v>6</v>
      </c>
      <c r="C11" s="30"/>
    </row>
    <row r="12" spans="1:3" ht="13.5" customHeight="1">
      <c r="A12" s="30" t="s">
        <v>44</v>
      </c>
      <c r="B12" s="30">
        <v>7</v>
      </c>
      <c r="C12" s="30"/>
    </row>
    <row r="13" spans="1:3" ht="13.5" customHeight="1">
      <c r="A13" s="30" t="s">
        <v>43</v>
      </c>
      <c r="B13" s="30">
        <v>8</v>
      </c>
      <c r="C13" s="30"/>
    </row>
    <row r="14" spans="1:3" ht="13.5" customHeight="1">
      <c r="A14" s="30" t="s">
        <v>42</v>
      </c>
      <c r="B14" s="30">
        <v>9</v>
      </c>
      <c r="C14" s="30"/>
    </row>
    <row r="15" spans="1:3" ht="13.5" customHeight="1">
      <c r="A15" s="30" t="s">
        <v>614</v>
      </c>
      <c r="B15" s="30">
        <v>10</v>
      </c>
      <c r="C15" s="30"/>
    </row>
    <row r="16" spans="1:3" ht="13.5" customHeight="1">
      <c r="A16" s="30" t="s">
        <v>41</v>
      </c>
      <c r="B16" s="30">
        <v>10</v>
      </c>
      <c r="C16" s="30"/>
    </row>
    <row r="17" spans="1:5" ht="13.5" customHeight="1">
      <c r="A17" s="30" t="s">
        <v>39</v>
      </c>
      <c r="B17" s="30">
        <v>11</v>
      </c>
      <c r="C17" s="30"/>
    </row>
    <row r="18" spans="1:5" ht="13.5" customHeight="1">
      <c r="A18" s="30"/>
    </row>
    <row r="19" spans="1:5" ht="13.5" customHeight="1">
      <c r="A19" s="28" t="s">
        <v>37</v>
      </c>
      <c r="B19" s="30"/>
      <c r="C19" s="30"/>
    </row>
    <row r="20" spans="1:5" ht="13.5" customHeight="1">
      <c r="A20" s="28" t="s">
        <v>132</v>
      </c>
      <c r="B20" s="30"/>
      <c r="C20" s="30"/>
    </row>
    <row r="21" spans="1:5" ht="13.5" customHeight="1">
      <c r="A21" s="30" t="s">
        <v>520</v>
      </c>
      <c r="B21" s="30">
        <v>13</v>
      </c>
      <c r="C21" s="30"/>
    </row>
    <row r="22" spans="1:5" ht="13.5" customHeight="1">
      <c r="B22" s="30"/>
      <c r="C22" s="30"/>
      <c r="D22" s="30"/>
      <c r="E22" s="30"/>
    </row>
    <row r="23" spans="1:5" ht="13.5" customHeight="1">
      <c r="A23" s="28" t="s">
        <v>968</v>
      </c>
      <c r="D23" s="30"/>
      <c r="E23" s="30"/>
    </row>
    <row r="24" spans="1:5" ht="13.5" customHeight="1">
      <c r="A24" s="30" t="s">
        <v>1026</v>
      </c>
      <c r="B24" s="30">
        <v>16</v>
      </c>
      <c r="C24" s="30"/>
      <c r="D24" s="30"/>
      <c r="E24" s="30"/>
    </row>
    <row r="25" spans="1:5" ht="13.5" customHeight="1">
      <c r="A25" s="30" t="s">
        <v>36</v>
      </c>
      <c r="B25" s="30">
        <v>18</v>
      </c>
      <c r="C25" s="30"/>
      <c r="D25" s="30"/>
      <c r="E25" s="30"/>
    </row>
    <row r="26" spans="1:5" ht="13.5" customHeight="1">
      <c r="B26" s="30"/>
      <c r="C26" s="30"/>
      <c r="D26" s="30"/>
      <c r="E26" s="30"/>
    </row>
    <row r="27" spans="1:5" ht="13.5" customHeight="1">
      <c r="A27" s="28" t="s">
        <v>1034</v>
      </c>
      <c r="B27" s="30"/>
      <c r="C27" s="30"/>
      <c r="D27" s="30"/>
      <c r="E27" s="30"/>
    </row>
    <row r="28" spans="1:5" ht="14.1" customHeight="1">
      <c r="A28" s="30" t="s">
        <v>1035</v>
      </c>
      <c r="B28" s="30">
        <v>20</v>
      </c>
      <c r="C28" s="30"/>
      <c r="D28" s="30"/>
      <c r="E28" s="30"/>
    </row>
    <row r="29" spans="1:5" ht="14.1" customHeight="1">
      <c r="A29" s="30"/>
      <c r="B29" s="30"/>
      <c r="C29" s="30"/>
      <c r="D29" s="30"/>
      <c r="E29" s="30"/>
    </row>
    <row r="30" spans="1:5" ht="14.1" customHeight="1">
      <c r="A30" s="28" t="s">
        <v>599</v>
      </c>
      <c r="B30" s="30"/>
      <c r="C30" s="30"/>
      <c r="D30" s="30"/>
      <c r="E30" s="30"/>
    </row>
    <row r="31" spans="1:5" ht="14.1" customHeight="1">
      <c r="A31" s="30" t="s">
        <v>600</v>
      </c>
      <c r="B31" s="30">
        <v>22</v>
      </c>
      <c r="C31" s="30"/>
      <c r="D31" s="30"/>
      <c r="E31" s="30"/>
    </row>
    <row r="32" spans="1:5" ht="14.1" customHeight="1">
      <c r="A32" s="30" t="s">
        <v>1157</v>
      </c>
      <c r="B32" s="30">
        <v>23</v>
      </c>
      <c r="C32" s="30"/>
      <c r="D32" s="30"/>
      <c r="E32" s="30"/>
    </row>
    <row r="33" spans="1:3" ht="13.2">
      <c r="A33" s="30" t="s">
        <v>1156</v>
      </c>
      <c r="B33" s="30">
        <v>24</v>
      </c>
      <c r="C33" s="30"/>
    </row>
    <row r="34" spans="1:3" ht="13.2">
      <c r="A34" s="30" t="s">
        <v>1155</v>
      </c>
      <c r="B34" s="30">
        <v>25</v>
      </c>
      <c r="C34" s="30"/>
    </row>
    <row r="35" spans="1:3" ht="13.2">
      <c r="A35" s="30" t="s">
        <v>35</v>
      </c>
      <c r="B35" s="30">
        <v>26</v>
      </c>
      <c r="C35" s="30"/>
    </row>
    <row r="36" spans="1:3" ht="13.2">
      <c r="A36" s="30" t="s">
        <v>34</v>
      </c>
      <c r="B36" s="30">
        <v>27</v>
      </c>
      <c r="C36" s="30"/>
    </row>
    <row r="37" spans="1:3" ht="13.2">
      <c r="A37" s="30" t="s">
        <v>33</v>
      </c>
      <c r="B37" s="30">
        <v>28</v>
      </c>
      <c r="C37" s="30"/>
    </row>
    <row r="39" spans="1:3" ht="13.2">
      <c r="A39" s="28" t="s">
        <v>56</v>
      </c>
      <c r="B39" s="30"/>
      <c r="C39" s="30"/>
    </row>
    <row r="40" spans="1:3" ht="13.2">
      <c r="A40" s="30" t="s">
        <v>1513</v>
      </c>
      <c r="B40" s="30">
        <v>30</v>
      </c>
      <c r="C40" s="30"/>
    </row>
    <row r="41" spans="1:3" ht="13.2">
      <c r="A41" s="210"/>
      <c r="B41" s="30"/>
      <c r="C41" s="30"/>
    </row>
    <row r="42" spans="1:3" ht="13.2">
      <c r="A42" s="28" t="s">
        <v>55</v>
      </c>
      <c r="B42" s="30"/>
      <c r="C42" s="30"/>
    </row>
    <row r="43" spans="1:3" ht="13.2">
      <c r="A43" s="30" t="s">
        <v>53</v>
      </c>
      <c r="B43" s="30">
        <v>32</v>
      </c>
      <c r="C43" s="30"/>
    </row>
    <row r="44" spans="1:3" ht="13.2">
      <c r="A44" s="30" t="s">
        <v>52</v>
      </c>
      <c r="B44" s="30">
        <v>43</v>
      </c>
      <c r="C44" s="30"/>
    </row>
    <row r="45" spans="1:3" ht="13.2">
      <c r="A45" s="30" t="s">
        <v>1036</v>
      </c>
      <c r="B45" s="30">
        <v>48</v>
      </c>
      <c r="C45" s="30"/>
    </row>
    <row r="46" spans="1:3" ht="13.2">
      <c r="A46" s="30" t="s">
        <v>50</v>
      </c>
      <c r="B46" s="30">
        <v>49</v>
      </c>
      <c r="C46" s="30"/>
    </row>
    <row r="47" spans="1:3" ht="13.2">
      <c r="A47" s="30" t="s">
        <v>48</v>
      </c>
      <c r="B47" s="30">
        <v>50</v>
      </c>
      <c r="C47" s="30"/>
    </row>
    <row r="48" spans="1:3" ht="13.2">
      <c r="A48" s="30" t="s">
        <v>47</v>
      </c>
      <c r="B48" s="30">
        <v>62</v>
      </c>
      <c r="C48" s="30"/>
    </row>
    <row r="49" spans="1:3" ht="13.2">
      <c r="A49" s="30" t="s">
        <v>45</v>
      </c>
      <c r="B49" s="30">
        <v>63</v>
      </c>
      <c r="C49" s="30"/>
    </row>
    <row r="50" spans="1:3" ht="13.2">
      <c r="A50" s="30" t="s">
        <v>1038</v>
      </c>
      <c r="B50" s="30">
        <v>64</v>
      </c>
      <c r="C50" s="30"/>
    </row>
    <row r="51" spans="1:3" ht="13.2">
      <c r="A51" s="30" t="s">
        <v>1039</v>
      </c>
      <c r="B51" s="30">
        <v>68</v>
      </c>
      <c r="C51" s="30"/>
    </row>
    <row r="52" spans="1:3" ht="13.2">
      <c r="B52" s="30"/>
      <c r="C52" s="30"/>
    </row>
    <row r="53" spans="1:3" ht="13.2">
      <c r="A53" s="28" t="s">
        <v>1040</v>
      </c>
      <c r="B53" s="30"/>
      <c r="C53" s="30"/>
    </row>
    <row r="54" spans="1:3" ht="13.2">
      <c r="A54" s="30" t="s">
        <v>40</v>
      </c>
      <c r="B54" s="30">
        <v>70</v>
      </c>
      <c r="C54" s="30"/>
    </row>
    <row r="55" spans="1:3" ht="13.2">
      <c r="A55" s="30" t="s">
        <v>38</v>
      </c>
      <c r="B55" s="30">
        <v>70</v>
      </c>
      <c r="C55" s="30"/>
    </row>
    <row r="56" spans="1:3" ht="13.2">
      <c r="A56" s="30"/>
      <c r="B56" s="30"/>
      <c r="C56" s="30"/>
    </row>
    <row r="57" spans="1:3" ht="13.2">
      <c r="A57" s="30" t="s">
        <v>1041</v>
      </c>
      <c r="B57" s="30">
        <v>74</v>
      </c>
      <c r="C57" s="30"/>
    </row>
  </sheetData>
  <printOptions horizontalCentered="1"/>
  <pageMargins left="0.70866141732283472" right="0.70866141732283472" top="0.74803149606299213" bottom="0.74803149606299213" header="0.31496062992125984" footer="0.31496062992125984"/>
  <pageSetup paperSize="9" scale="75" firstPageNumber="2" orientation="portrait" r:id="rId1"/>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4" tint="0.59999389629810485"/>
  </sheetPr>
  <dimension ref="A1:J68"/>
  <sheetViews>
    <sheetView showGridLines="0" view="pageLayout" topLeftCell="A31" zoomScale="80" zoomScaleNormal="100" zoomScaleSheetLayoutView="80" zoomScalePageLayoutView="80" workbookViewId="0">
      <selection activeCell="E13" sqref="E13"/>
    </sheetView>
  </sheetViews>
  <sheetFormatPr defaultColWidth="9.109375" defaultRowHeight="10.199999999999999"/>
  <cols>
    <col min="1" max="1" width="33.6640625" style="2" customWidth="1"/>
    <col min="2" max="2" width="18.88671875" style="2" bestFit="1" customWidth="1"/>
    <col min="3" max="3" width="6.6640625" style="2" customWidth="1"/>
    <col min="4" max="4" width="10.5546875" style="2" customWidth="1"/>
    <col min="5" max="7" width="6.6640625" style="2" customWidth="1"/>
    <col min="8" max="8" width="9" style="2" customWidth="1"/>
    <col min="9" max="9" width="8" style="2" customWidth="1"/>
    <col min="10" max="16384" width="9.109375" style="2"/>
  </cols>
  <sheetData>
    <row r="1" spans="1:9" ht="22.5" customHeight="1">
      <c r="A1" s="10" t="s">
        <v>1032</v>
      </c>
      <c r="B1" s="29"/>
      <c r="C1" s="29"/>
      <c r="D1" s="29"/>
      <c r="E1" s="29"/>
      <c r="F1" s="29"/>
      <c r="G1" s="29"/>
      <c r="H1" s="29"/>
      <c r="I1" s="29"/>
    </row>
    <row r="2" spans="1:9" ht="13.5" customHeight="1">
      <c r="A2" s="250" t="s">
        <v>1400</v>
      </c>
      <c r="B2" s="27" t="s">
        <v>32</v>
      </c>
      <c r="C2" s="26"/>
      <c r="D2" s="26" t="s">
        <v>31</v>
      </c>
      <c r="E2" s="26"/>
      <c r="F2" s="26" t="s">
        <v>30</v>
      </c>
      <c r="G2" s="26"/>
      <c r="H2" s="26" t="s">
        <v>1537</v>
      </c>
      <c r="I2" s="26"/>
    </row>
    <row r="3" spans="1:9" ht="12.75" customHeight="1" thickBot="1">
      <c r="A3" s="25"/>
      <c r="B3" s="24" t="s">
        <v>29</v>
      </c>
      <c r="C3" s="23" t="s">
        <v>28</v>
      </c>
      <c r="D3" s="23" t="s">
        <v>29</v>
      </c>
      <c r="E3" s="23" t="s">
        <v>28</v>
      </c>
      <c r="F3" s="23" t="s">
        <v>29</v>
      </c>
      <c r="G3" s="23" t="s">
        <v>28</v>
      </c>
      <c r="H3" s="23" t="s">
        <v>29</v>
      </c>
      <c r="I3" s="23" t="s">
        <v>28</v>
      </c>
    </row>
    <row r="4" spans="1:9" ht="16.5" customHeight="1">
      <c r="A4" s="1245" t="s">
        <v>591</v>
      </c>
      <c r="B4" s="17" t="s">
        <v>27</v>
      </c>
      <c r="C4" s="16" t="s">
        <v>26</v>
      </c>
      <c r="D4" s="16" t="s">
        <v>25</v>
      </c>
      <c r="E4" s="519" t="s">
        <v>1103</v>
      </c>
      <c r="F4" s="519" t="s">
        <v>24</v>
      </c>
      <c r="G4" s="519" t="s">
        <v>1103</v>
      </c>
      <c r="H4" s="16" t="s">
        <v>23</v>
      </c>
      <c r="I4" s="519" t="s">
        <v>1538</v>
      </c>
    </row>
    <row r="5" spans="1:9" ht="20.100000000000001" customHeight="1">
      <c r="A5" s="333" t="s">
        <v>1262</v>
      </c>
      <c r="C5" s="16" t="s">
        <v>26</v>
      </c>
      <c r="D5" s="16"/>
      <c r="E5" s="519" t="s">
        <v>1103</v>
      </c>
      <c r="F5" s="16"/>
      <c r="G5" s="519" t="s">
        <v>1535</v>
      </c>
      <c r="H5" s="16"/>
      <c r="I5" s="16"/>
    </row>
    <row r="6" spans="1:9" ht="20.100000000000001" customHeight="1">
      <c r="A6" s="333" t="s">
        <v>1263</v>
      </c>
      <c r="B6" s="334"/>
      <c r="C6" s="240" t="s">
        <v>573</v>
      </c>
      <c r="E6" s="519" t="s">
        <v>1105</v>
      </c>
      <c r="G6" s="519" t="s">
        <v>1103</v>
      </c>
      <c r="H6" s="19"/>
      <c r="I6" s="18"/>
    </row>
    <row r="7" spans="1:9" s="434" customFormat="1" ht="20.100000000000001" customHeight="1">
      <c r="A7" s="333" t="s">
        <v>1264</v>
      </c>
      <c r="B7" s="17" t="s">
        <v>27</v>
      </c>
      <c r="C7" s="16"/>
      <c r="D7" s="16" t="s">
        <v>25</v>
      </c>
      <c r="E7" s="519"/>
      <c r="F7" s="16" t="s">
        <v>24</v>
      </c>
      <c r="G7" s="519"/>
      <c r="H7" s="16" t="s">
        <v>23</v>
      </c>
      <c r="I7" s="16"/>
    </row>
    <row r="8" spans="1:9" ht="20.100000000000001" customHeight="1">
      <c r="A8" s="415" t="s">
        <v>1104</v>
      </c>
      <c r="C8" s="240" t="s">
        <v>573</v>
      </c>
      <c r="E8" s="519" t="s">
        <v>1254</v>
      </c>
      <c r="G8" s="519" t="s">
        <v>1105</v>
      </c>
      <c r="H8" s="19"/>
    </row>
    <row r="9" spans="1:9" ht="20.100000000000001" customHeight="1">
      <c r="A9" s="22" t="s">
        <v>17</v>
      </c>
      <c r="B9" s="21"/>
      <c r="C9" s="16"/>
      <c r="D9" s="21"/>
      <c r="E9" s="519" t="s">
        <v>1255</v>
      </c>
      <c r="F9" s="16"/>
      <c r="G9" s="519" t="s">
        <v>1536</v>
      </c>
    </row>
    <row r="10" spans="1:9" ht="20.100000000000001" customHeight="1">
      <c r="A10" s="22" t="s">
        <v>522</v>
      </c>
      <c r="B10" s="20"/>
      <c r="C10" s="20"/>
      <c r="D10" s="20"/>
      <c r="E10" s="519" t="s">
        <v>1255</v>
      </c>
      <c r="F10" s="16"/>
      <c r="G10" s="519" t="s">
        <v>1536</v>
      </c>
    </row>
    <row r="11" spans="1:9" ht="20.100000000000001" customHeight="1">
      <c r="A11" s="415" t="s">
        <v>694</v>
      </c>
      <c r="B11" s="193"/>
      <c r="C11" s="193"/>
      <c r="D11" s="193"/>
      <c r="E11" s="519" t="s">
        <v>1255</v>
      </c>
      <c r="F11" s="16"/>
      <c r="G11" s="519" t="s">
        <v>1536</v>
      </c>
    </row>
    <row r="12" spans="1:9" ht="16.5" customHeight="1">
      <c r="A12" s="21" t="s">
        <v>22</v>
      </c>
      <c r="B12" s="16"/>
      <c r="C12" s="519" t="s">
        <v>18</v>
      </c>
      <c r="D12" s="16"/>
      <c r="E12" s="16"/>
      <c r="F12" s="16"/>
      <c r="G12" s="16"/>
      <c r="H12" s="16"/>
      <c r="I12" s="16"/>
    </row>
    <row r="13" spans="1:9" ht="20.100000000000001" customHeight="1">
      <c r="A13" s="21" t="s">
        <v>21</v>
      </c>
      <c r="B13" s="16"/>
      <c r="C13" s="519"/>
      <c r="D13" s="16"/>
      <c r="E13" s="519" t="s">
        <v>20</v>
      </c>
      <c r="F13" s="16"/>
      <c r="G13" s="16"/>
      <c r="H13" s="16"/>
      <c r="I13" s="16"/>
    </row>
    <row r="14" spans="1:9" ht="20.100000000000001" customHeight="1">
      <c r="A14" s="1245" t="s">
        <v>430</v>
      </c>
      <c r="B14" s="16"/>
      <c r="C14" s="16" t="s">
        <v>18</v>
      </c>
      <c r="D14" s="16"/>
      <c r="E14" s="16"/>
      <c r="F14" s="16"/>
      <c r="G14" s="16"/>
      <c r="H14" s="16"/>
      <c r="I14" s="16"/>
    </row>
    <row r="15" spans="1:9" ht="20.100000000000001" customHeight="1">
      <c r="A15" s="21" t="s">
        <v>19</v>
      </c>
      <c r="B15" s="16"/>
      <c r="C15" s="16" t="s">
        <v>18</v>
      </c>
      <c r="D15" s="16"/>
      <c r="E15" s="16"/>
      <c r="F15" s="16"/>
      <c r="G15" s="16"/>
      <c r="H15" s="16"/>
      <c r="I15" s="16"/>
    </row>
    <row r="16" spans="1:9" ht="20.100000000000001" customHeight="1">
      <c r="A16" s="1246" t="s">
        <v>1154</v>
      </c>
      <c r="D16" s="335" t="s">
        <v>673</v>
      </c>
      <c r="E16" s="334" t="s">
        <v>1398</v>
      </c>
    </row>
    <row r="17" spans="1:10" ht="20.100000000000001" customHeight="1">
      <c r="A17" s="1246" t="s">
        <v>1153</v>
      </c>
      <c r="E17" s="334" t="s">
        <v>20</v>
      </c>
    </row>
    <row r="18" spans="1:10" s="434" customFormat="1" ht="20.100000000000001" customHeight="1">
      <c r="A18" s="435" t="s">
        <v>503</v>
      </c>
      <c r="B18" s="435" t="s">
        <v>1399</v>
      </c>
      <c r="D18" s="435"/>
      <c r="E18" s="16"/>
      <c r="F18" s="16"/>
      <c r="G18" s="16"/>
    </row>
    <row r="19" spans="1:10" ht="20.100000000000001" customHeight="1">
      <c r="A19" s="435" t="s">
        <v>1292</v>
      </c>
      <c r="B19" s="435" t="s">
        <v>1539</v>
      </c>
      <c r="D19" s="14"/>
      <c r="E19" s="14"/>
      <c r="F19" s="7"/>
      <c r="H19" s="9"/>
      <c r="I19" s="7"/>
    </row>
    <row r="20" spans="1:10" ht="19.2" customHeight="1">
      <c r="A20" s="15" t="s">
        <v>16</v>
      </c>
      <c r="B20" s="14"/>
      <c r="C20" s="14"/>
      <c r="D20" s="14"/>
      <c r="E20" s="14"/>
      <c r="F20" s="7"/>
      <c r="G20" s="7"/>
      <c r="H20" s="9"/>
      <c r="I20" s="7"/>
      <c r="J20" s="7"/>
    </row>
    <row r="21" spans="1:10" ht="30.6" customHeight="1" thickBot="1">
      <c r="A21" s="839" t="s">
        <v>1400</v>
      </c>
      <c r="B21" s="13" t="s">
        <v>15</v>
      </c>
      <c r="C21" s="13"/>
      <c r="D21" s="12" t="s">
        <v>1427</v>
      </c>
      <c r="E21" s="12"/>
      <c r="F21" s="7"/>
      <c r="G21" s="7"/>
      <c r="H21" s="9"/>
      <c r="I21" s="7"/>
      <c r="J21" s="7"/>
    </row>
    <row r="22" spans="1:10" ht="20.100000000000001" customHeight="1">
      <c r="A22" s="418" t="s">
        <v>14</v>
      </c>
      <c r="B22" s="252">
        <v>804.92285800000002</v>
      </c>
      <c r="C22" s="248"/>
      <c r="D22" s="304">
        <v>19.915187881527988</v>
      </c>
      <c r="E22" s="11"/>
      <c r="F22" s="7"/>
      <c r="G22" s="7"/>
      <c r="H22" s="9"/>
      <c r="I22" s="7"/>
      <c r="J22" s="7"/>
    </row>
    <row r="23" spans="1:10" ht="20.100000000000001" customHeight="1">
      <c r="A23" s="418" t="s">
        <v>616</v>
      </c>
      <c r="B23" s="252">
        <v>178.42528899999999</v>
      </c>
      <c r="C23" s="248"/>
      <c r="D23" s="305">
        <v>4.4145511808175399</v>
      </c>
      <c r="E23" s="8"/>
      <c r="F23" s="7"/>
      <c r="G23" s="7"/>
      <c r="H23" s="9"/>
      <c r="I23" s="7"/>
      <c r="J23" s="7"/>
    </row>
    <row r="24" spans="1:10" ht="20.100000000000001" customHeight="1">
      <c r="A24" s="418" t="s">
        <v>13</v>
      </c>
      <c r="B24" s="252">
        <v>158.21744699999999</v>
      </c>
      <c r="C24" s="248"/>
      <c r="D24" s="305">
        <v>3.9145741133129763</v>
      </c>
      <c r="E24" s="8"/>
      <c r="F24" s="7"/>
      <c r="G24" s="7"/>
      <c r="H24" s="9"/>
      <c r="I24" s="7"/>
      <c r="J24" s="7"/>
    </row>
    <row r="25" spans="1:10" ht="20.100000000000001" customHeight="1">
      <c r="A25" s="418" t="s">
        <v>12</v>
      </c>
      <c r="B25" s="252">
        <v>117.5</v>
      </c>
      <c r="C25" s="248"/>
      <c r="D25" s="305">
        <v>2.9071538381874835</v>
      </c>
      <c r="E25" s="8"/>
      <c r="F25" s="7"/>
      <c r="G25" s="7"/>
      <c r="H25" s="9"/>
      <c r="I25" s="7"/>
      <c r="J25" s="7"/>
    </row>
    <row r="26" spans="1:10" ht="20.100000000000001" customHeight="1">
      <c r="A26" s="418" t="s">
        <v>9</v>
      </c>
      <c r="B26" s="252">
        <v>105.777249</v>
      </c>
      <c r="C26" s="248"/>
      <c r="D26" s="305">
        <v>2.6171126419001118</v>
      </c>
      <c r="E26" s="8"/>
      <c r="F26" s="7"/>
      <c r="G26" s="7"/>
      <c r="H26" s="9"/>
      <c r="I26" s="7"/>
      <c r="J26" s="7"/>
    </row>
    <row r="27" spans="1:10" ht="20.100000000000001" customHeight="1">
      <c r="A27" s="418" t="s">
        <v>10</v>
      </c>
      <c r="B27" s="252">
        <v>101.966352</v>
      </c>
      <c r="C27" s="248"/>
      <c r="D27" s="305">
        <v>2.5228244390023487</v>
      </c>
      <c r="E27" s="8"/>
      <c r="F27" s="7"/>
      <c r="G27" s="7"/>
      <c r="H27" s="9"/>
      <c r="I27" s="7"/>
      <c r="J27" s="7"/>
    </row>
    <row r="28" spans="1:10" ht="20.100000000000001" customHeight="1">
      <c r="A28" s="418" t="s">
        <v>3</v>
      </c>
      <c r="B28" s="252">
        <v>60.221393999999997</v>
      </c>
      <c r="C28" s="248"/>
      <c r="D28" s="305">
        <v>1.4899817592178781</v>
      </c>
      <c r="E28" s="8"/>
      <c r="F28" s="7"/>
      <c r="G28" s="7"/>
      <c r="H28" s="9"/>
      <c r="I28" s="7"/>
      <c r="J28" s="7"/>
    </row>
    <row r="29" spans="1:10" ht="20.100000000000001" customHeight="1">
      <c r="A29" s="418" t="s">
        <v>11</v>
      </c>
      <c r="B29" s="252">
        <v>56.368260999999997</v>
      </c>
      <c r="C29" s="248"/>
      <c r="D29" s="305">
        <v>1.3946485644093942</v>
      </c>
      <c r="E29" s="8"/>
      <c r="F29" s="7"/>
      <c r="G29" s="7"/>
      <c r="H29" s="9"/>
      <c r="I29" s="7"/>
      <c r="J29" s="7"/>
    </row>
    <row r="30" spans="1:10" ht="20.100000000000001" customHeight="1">
      <c r="A30" s="418" t="s">
        <v>5</v>
      </c>
      <c r="B30" s="252">
        <v>49.428040000000003</v>
      </c>
      <c r="C30" s="248"/>
      <c r="D30" s="305">
        <v>1.2229354570219955</v>
      </c>
      <c r="E30" s="8"/>
      <c r="F30" s="7"/>
      <c r="G30" s="7"/>
      <c r="H30" s="9"/>
      <c r="I30" s="7"/>
      <c r="J30" s="7"/>
    </row>
    <row r="31" spans="1:10" ht="20.100000000000001" customHeight="1">
      <c r="A31" s="418" t="s">
        <v>6</v>
      </c>
      <c r="B31" s="252">
        <v>40.136046999999998</v>
      </c>
      <c r="C31" s="248"/>
      <c r="D31" s="305">
        <v>0.99303543051679344</v>
      </c>
      <c r="E31" s="8"/>
      <c r="F31" s="7"/>
      <c r="G31" s="7"/>
      <c r="H31" s="9"/>
      <c r="I31" s="7"/>
      <c r="J31" s="7"/>
    </row>
    <row r="32" spans="1:10" ht="20.25" customHeight="1">
      <c r="A32" s="418" t="s">
        <v>675</v>
      </c>
      <c r="B32" s="252">
        <v>39.581130000000002</v>
      </c>
      <c r="C32" s="248"/>
      <c r="D32" s="305">
        <v>0.97930582127061916</v>
      </c>
      <c r="E32" s="8"/>
      <c r="F32" s="7"/>
      <c r="G32" s="7"/>
      <c r="H32" s="9"/>
      <c r="I32" s="7"/>
      <c r="J32" s="7"/>
    </row>
    <row r="33" spans="1:10" ht="21.75" customHeight="1">
      <c r="A33" s="418" t="s">
        <v>7</v>
      </c>
      <c r="B33" s="252">
        <v>35.866103000000003</v>
      </c>
      <c r="C33" s="248"/>
      <c r="D33" s="305">
        <v>0.88738960848746895</v>
      </c>
      <c r="E33" s="8"/>
      <c r="F33" s="7"/>
      <c r="G33" s="7"/>
      <c r="H33" s="9"/>
      <c r="I33" s="7"/>
      <c r="J33" s="7"/>
    </row>
    <row r="34" spans="1:10" ht="20.100000000000001" customHeight="1">
      <c r="A34" s="419" t="s">
        <v>4</v>
      </c>
      <c r="B34" s="252">
        <v>31.500979999999998</v>
      </c>
      <c r="C34" s="248"/>
      <c r="D34" s="305">
        <v>0.77938889288227364</v>
      </c>
      <c r="E34" s="8"/>
      <c r="F34" s="7"/>
      <c r="G34" s="7"/>
      <c r="H34" s="9"/>
      <c r="I34" s="7"/>
      <c r="J34" s="7"/>
    </row>
    <row r="35" spans="1:10" ht="20.100000000000001" customHeight="1">
      <c r="A35" s="418" t="s">
        <v>676</v>
      </c>
      <c r="B35" s="252">
        <v>25.554829000000002</v>
      </c>
      <c r="C35" s="248"/>
      <c r="D35" s="305">
        <v>0.63227080180063666</v>
      </c>
      <c r="E35" s="8"/>
      <c r="F35" s="7"/>
      <c r="G35" s="7"/>
      <c r="H35" s="9"/>
      <c r="I35" s="7"/>
      <c r="J35" s="7"/>
    </row>
    <row r="36" spans="1:10" ht="20.100000000000001" customHeight="1">
      <c r="A36" s="418" t="s">
        <v>501</v>
      </c>
      <c r="B36" s="252">
        <v>25.032627999999999</v>
      </c>
      <c r="C36" s="248"/>
      <c r="D36" s="305">
        <v>0.61935064314995292</v>
      </c>
      <c r="E36" s="8"/>
      <c r="F36" s="7"/>
      <c r="G36" s="7"/>
      <c r="H36" s="9"/>
      <c r="I36" s="7"/>
      <c r="J36" s="7"/>
    </row>
    <row r="37" spans="1:10" ht="20.100000000000001" customHeight="1">
      <c r="A37" s="418" t="s">
        <v>896</v>
      </c>
      <c r="B37" s="252">
        <v>24.487852</v>
      </c>
      <c r="C37" s="248"/>
      <c r="D37" s="305">
        <v>0.60587193983631527</v>
      </c>
      <c r="E37" s="8"/>
      <c r="F37" s="7"/>
      <c r="G37" s="7"/>
      <c r="H37" s="9"/>
      <c r="I37" s="7"/>
      <c r="J37" s="7"/>
    </row>
    <row r="38" spans="1:10" ht="20.100000000000001" customHeight="1">
      <c r="A38" s="418" t="s">
        <v>1049</v>
      </c>
      <c r="B38" s="252">
        <v>23.155000000000001</v>
      </c>
      <c r="C38" s="248"/>
      <c r="D38" s="305">
        <v>0.57289486913388232</v>
      </c>
      <c r="E38" s="8"/>
      <c r="F38" s="7"/>
      <c r="G38" s="1"/>
      <c r="H38" s="9"/>
      <c r="I38" s="7"/>
      <c r="J38" s="7"/>
    </row>
    <row r="39" spans="1:10" ht="20.100000000000001" customHeight="1">
      <c r="A39" s="418" t="s">
        <v>970</v>
      </c>
      <c r="B39" s="252">
        <v>22.960699000000002</v>
      </c>
      <c r="C39" s="248"/>
      <c r="D39" s="305">
        <v>0.56808752532185114</v>
      </c>
      <c r="E39" s="8"/>
      <c r="F39" s="7"/>
      <c r="G39" s="7"/>
      <c r="H39" s="9"/>
      <c r="I39" s="7"/>
      <c r="J39" s="7"/>
    </row>
    <row r="40" spans="1:10" ht="20.100000000000001" customHeight="1">
      <c r="A40" s="418" t="s">
        <v>1050</v>
      </c>
      <c r="B40" s="252">
        <v>22.162109000000001</v>
      </c>
      <c r="C40" s="248"/>
      <c r="D40" s="305">
        <v>0.54832902333344147</v>
      </c>
      <c r="E40" s="8"/>
      <c r="F40" s="7"/>
      <c r="H40" s="7"/>
      <c r="I40" s="7"/>
      <c r="J40" s="7"/>
    </row>
    <row r="41" spans="1:10" ht="20.100000000000001" customHeight="1">
      <c r="A41" s="418" t="s">
        <v>8</v>
      </c>
      <c r="B41" s="252">
        <v>21.402795000000001</v>
      </c>
      <c r="C41" s="248"/>
      <c r="D41" s="305">
        <v>0.5295422777207649</v>
      </c>
      <c r="E41" s="8"/>
      <c r="J41" s="7"/>
    </row>
    <row r="42" spans="1:10" ht="20.100000000000001" customHeight="1" thickBot="1">
      <c r="A42" s="417" t="s">
        <v>2</v>
      </c>
      <c r="B42" s="425">
        <v>2105.2848570000001</v>
      </c>
      <c r="C42" s="248"/>
      <c r="D42" s="306">
        <v>52.008399595791801</v>
      </c>
      <c r="E42" s="6"/>
    </row>
    <row r="43" spans="1:10" ht="20.100000000000001" customHeight="1">
      <c r="A43" s="251" t="s">
        <v>601</v>
      </c>
      <c r="B43" s="5">
        <v>4050</v>
      </c>
      <c r="C43" s="4"/>
      <c r="D43" s="3" t="s">
        <v>1</v>
      </c>
      <c r="E43" s="3"/>
    </row>
    <row r="44" spans="1:10" ht="20.100000000000001" customHeight="1">
      <c r="A44" s="1"/>
    </row>
    <row r="45" spans="1:10" ht="20.100000000000001" customHeight="1"/>
    <row r="46" spans="1:10" ht="20.100000000000001" customHeight="1"/>
    <row r="47" spans="1:10" ht="20.100000000000001" customHeight="1"/>
    <row r="48" spans="1:10"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row r="64" ht="20.100000000000001" customHeight="1"/>
    <row r="65" ht="20.100000000000001" customHeight="1"/>
    <row r="66" ht="20.100000000000001" customHeight="1"/>
    <row r="67" ht="20.100000000000001" customHeight="1"/>
    <row r="68" ht="20.100000000000001" customHeight="1"/>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ignoredErrors>
    <ignoredError sqref="D43"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4" tint="0.59999389629810485"/>
  </sheetPr>
  <dimension ref="A1"/>
  <sheetViews>
    <sheetView view="pageBreakPreview" zoomScale="60" zoomScaleNormal="100" zoomScalePageLayoutView="90" workbookViewId="0">
      <selection activeCell="P56" sqref="P56"/>
    </sheetView>
  </sheetViews>
  <sheetFormatPr defaultColWidth="9.109375" defaultRowHeight="14.4"/>
  <cols>
    <col min="1" max="4" width="9.109375" style="1"/>
    <col min="5" max="5" width="3.5546875" style="1" customWidth="1"/>
    <col min="6" max="16384" width="9.109375" style="1"/>
  </cols>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0F8E4-F8F0-4CE1-981D-563E828ED1E0}">
  <sheetPr>
    <tabColor theme="8" tint="0.59999389629810485"/>
  </sheetPr>
  <dimension ref="A1:BC332"/>
  <sheetViews>
    <sheetView showWhiteSpace="0" view="pageBreakPreview" zoomScaleNormal="100" zoomScaleSheetLayoutView="100" zoomScalePageLayoutView="110" workbookViewId="0">
      <selection activeCell="AB36" sqref="AB36"/>
    </sheetView>
  </sheetViews>
  <sheetFormatPr defaultColWidth="9.109375" defaultRowHeight="10.199999999999999"/>
  <cols>
    <col min="1" max="1" width="40.88671875" style="398" customWidth="1"/>
    <col min="2" max="14" width="6" style="398" customWidth="1"/>
    <col min="15" max="15" width="30.5546875" style="398" customWidth="1"/>
    <col min="16" max="16" width="8.109375" style="398" customWidth="1"/>
    <col min="17" max="19" width="8.109375" style="400" customWidth="1"/>
    <col min="20" max="27" width="8.109375" style="398" customWidth="1"/>
    <col min="28" max="28" width="43.6640625" style="398" customWidth="1"/>
    <col min="29" max="34" width="6.33203125" style="398" customWidth="1"/>
    <col min="35" max="37" width="6.33203125" style="861" customWidth="1"/>
    <col min="38" max="40" width="6.33203125" style="398" customWidth="1"/>
    <col min="41" max="41" width="6.33203125" style="399" customWidth="1"/>
    <col min="42" max="42" width="30.5546875" style="398" customWidth="1"/>
    <col min="43" max="53" width="7.44140625" style="398" customWidth="1"/>
    <col min="54" max="54" width="7" style="398" customWidth="1"/>
    <col min="55" max="55" width="7" style="552" customWidth="1"/>
    <col min="56" max="16384" width="9.109375" style="398"/>
  </cols>
  <sheetData>
    <row r="1" spans="1:55" ht="13.5" customHeight="1">
      <c r="A1" s="1687" t="s">
        <v>639</v>
      </c>
      <c r="B1" s="1687"/>
      <c r="C1" s="1687"/>
      <c r="D1" s="1687"/>
      <c r="E1" s="1687"/>
      <c r="F1" s="941"/>
      <c r="G1" s="941"/>
      <c r="O1" s="1944" t="s">
        <v>639</v>
      </c>
      <c r="P1" s="1944"/>
      <c r="Q1" s="1944"/>
      <c r="R1" s="1944"/>
      <c r="S1" s="1944"/>
      <c r="T1" s="1944"/>
      <c r="U1" s="1944"/>
      <c r="V1" s="1944"/>
      <c r="W1" s="1944"/>
      <c r="X1" s="1944"/>
      <c r="Y1" s="1944"/>
      <c r="Z1" s="1944"/>
      <c r="AA1" s="1944"/>
      <c r="AB1" s="944" t="s">
        <v>638</v>
      </c>
      <c r="AC1" s="944"/>
      <c r="AD1" s="944"/>
      <c r="AE1" s="944"/>
      <c r="AF1" s="944"/>
      <c r="AG1" s="944"/>
      <c r="AH1" s="1687"/>
      <c r="AI1" s="931"/>
      <c r="AJ1" s="931"/>
      <c r="AK1" s="931"/>
      <c r="AL1" s="1687"/>
      <c r="AM1" s="1687"/>
      <c r="AN1" s="943"/>
      <c r="AO1" s="942"/>
      <c r="AP1" s="1687" t="s">
        <v>638</v>
      </c>
      <c r="AQ1" s="1687"/>
      <c r="AR1" s="1687"/>
      <c r="AS1" s="1687"/>
      <c r="AT1" s="1687"/>
      <c r="AU1" s="1687"/>
      <c r="AV1" s="1687"/>
      <c r="AW1" s="1687"/>
      <c r="AX1" s="1687"/>
      <c r="AY1" s="1687"/>
      <c r="AZ1" s="1687"/>
      <c r="BA1" s="1687"/>
      <c r="BB1" s="1687"/>
      <c r="BC1" s="939"/>
    </row>
    <row r="2" spans="1:55" ht="13.5" customHeight="1">
      <c r="A2" s="398" t="s">
        <v>218</v>
      </c>
    </row>
    <row r="3" spans="1:55" ht="13.5" customHeight="1">
      <c r="A3" s="47" t="s">
        <v>217</v>
      </c>
      <c r="B3" s="47"/>
      <c r="C3" s="47"/>
      <c r="D3" s="47"/>
      <c r="E3" s="47"/>
      <c r="F3" s="47"/>
      <c r="G3" s="47"/>
      <c r="O3" s="47" t="s">
        <v>216</v>
      </c>
      <c r="P3" s="47"/>
      <c r="Q3" s="46"/>
      <c r="R3" s="46"/>
      <c r="S3" s="46"/>
      <c r="T3" s="43"/>
      <c r="U3" s="43"/>
      <c r="AB3" s="1687" t="s">
        <v>217</v>
      </c>
      <c r="AC3" s="1687"/>
      <c r="AD3" s="1687"/>
      <c r="AE3" s="1687"/>
      <c r="AF3" s="1687"/>
      <c r="AG3" s="1687"/>
      <c r="AH3" s="1687"/>
      <c r="AI3" s="931"/>
      <c r="AJ3" s="931"/>
      <c r="AK3" s="931"/>
      <c r="AL3" s="1687"/>
      <c r="AM3" s="1687"/>
      <c r="AN3" s="941"/>
      <c r="AO3" s="940"/>
      <c r="AP3" s="1687" t="s">
        <v>216</v>
      </c>
      <c r="AQ3" s="1687"/>
      <c r="AR3" s="1687"/>
      <c r="AS3" s="47"/>
      <c r="AT3" s="1687"/>
      <c r="AU3" s="1687"/>
      <c r="AV3" s="939"/>
      <c r="AW3" s="939"/>
      <c r="AX3" s="939"/>
      <c r="AY3" s="939"/>
      <c r="AZ3" s="939"/>
      <c r="BA3" s="939"/>
      <c r="BB3" s="1687"/>
      <c r="BC3" s="939"/>
    </row>
    <row r="4" spans="1:55" ht="20.25" customHeight="1">
      <c r="AV4" s="552"/>
      <c r="AW4" s="552"/>
      <c r="AX4" s="552"/>
      <c r="AY4" s="552"/>
      <c r="AZ4" s="552"/>
      <c r="BA4" s="552"/>
    </row>
    <row r="5" spans="1:55" ht="35.25" customHeight="1" thickBot="1">
      <c r="A5" s="501" t="s">
        <v>121</v>
      </c>
      <c r="B5" s="928" t="s">
        <v>1532</v>
      </c>
      <c r="C5" s="938" t="s">
        <v>695</v>
      </c>
      <c r="D5" s="928">
        <v>2018</v>
      </c>
      <c r="E5" s="928">
        <v>2017</v>
      </c>
      <c r="F5" s="41">
        <v>2016</v>
      </c>
      <c r="G5" s="41">
        <v>2015</v>
      </c>
      <c r="H5" s="41">
        <v>2014</v>
      </c>
      <c r="I5" s="41">
        <v>2013</v>
      </c>
      <c r="J5" s="41">
        <v>2012</v>
      </c>
      <c r="K5" s="41">
        <v>2011</v>
      </c>
      <c r="L5" s="41">
        <v>2010</v>
      </c>
      <c r="M5" s="41">
        <v>2009</v>
      </c>
      <c r="N5" s="41">
        <v>2008</v>
      </c>
      <c r="O5" s="501" t="s">
        <v>121</v>
      </c>
      <c r="P5" s="501">
        <v>2019</v>
      </c>
      <c r="Q5" s="41">
        <v>2018</v>
      </c>
      <c r="R5" s="41">
        <v>2017</v>
      </c>
      <c r="S5" s="41">
        <v>2016</v>
      </c>
      <c r="T5" s="41">
        <v>2015</v>
      </c>
      <c r="U5" s="41">
        <v>2014</v>
      </c>
      <c r="V5" s="41">
        <v>2013</v>
      </c>
      <c r="W5" s="41">
        <v>2012</v>
      </c>
      <c r="X5" s="41">
        <v>2011</v>
      </c>
      <c r="Y5" s="41">
        <v>2010</v>
      </c>
      <c r="Z5" s="41">
        <v>2009</v>
      </c>
      <c r="AA5" s="41">
        <v>2008</v>
      </c>
      <c r="AB5" s="501" t="s">
        <v>121</v>
      </c>
      <c r="AC5" s="41" t="s">
        <v>1401</v>
      </c>
      <c r="AD5" s="41" t="s">
        <v>1170</v>
      </c>
      <c r="AE5" s="41" t="s">
        <v>1048</v>
      </c>
      <c r="AF5" s="930" t="s">
        <v>969</v>
      </c>
      <c r="AG5" s="930" t="s">
        <v>894</v>
      </c>
      <c r="AH5" s="930" t="s">
        <v>700</v>
      </c>
      <c r="AI5" s="930" t="s">
        <v>674</v>
      </c>
      <c r="AJ5" s="930" t="s">
        <v>615</v>
      </c>
      <c r="AK5" s="930" t="s">
        <v>590</v>
      </c>
      <c r="AL5" s="930" t="s">
        <v>572</v>
      </c>
      <c r="AM5" s="41" t="s">
        <v>526</v>
      </c>
      <c r="AN5" s="41" t="s">
        <v>521</v>
      </c>
      <c r="AO5" s="41" t="s">
        <v>502</v>
      </c>
      <c r="AP5" s="501" t="s">
        <v>121</v>
      </c>
      <c r="AQ5" s="41" t="s">
        <v>1401</v>
      </c>
      <c r="AR5" s="41" t="s">
        <v>1170</v>
      </c>
      <c r="AS5" s="41" t="s">
        <v>1048</v>
      </c>
      <c r="AT5" s="930" t="s">
        <v>969</v>
      </c>
      <c r="AU5" s="930" t="s">
        <v>894</v>
      </c>
      <c r="AV5" s="930" t="s">
        <v>700</v>
      </c>
      <c r="AW5" s="930" t="s">
        <v>674</v>
      </c>
      <c r="AX5" s="930" t="s">
        <v>615</v>
      </c>
      <c r="AY5" s="930" t="s">
        <v>590</v>
      </c>
      <c r="AZ5" s="930" t="s">
        <v>572</v>
      </c>
      <c r="BA5" s="930" t="s">
        <v>526</v>
      </c>
      <c r="BB5" s="930" t="s">
        <v>521</v>
      </c>
      <c r="BC5" s="41" t="s">
        <v>502</v>
      </c>
    </row>
    <row r="6" spans="1:55" ht="13.5" customHeight="1">
      <c r="A6" s="405" t="s">
        <v>213</v>
      </c>
      <c r="B6" s="911">
        <v>3346</v>
      </c>
      <c r="C6" s="911">
        <v>4318</v>
      </c>
      <c r="D6" s="911">
        <v>4491</v>
      </c>
      <c r="E6" s="911">
        <v>4888</v>
      </c>
      <c r="F6" s="911">
        <v>4855</v>
      </c>
      <c r="G6" s="911">
        <v>5110</v>
      </c>
      <c r="H6" s="911">
        <v>5482</v>
      </c>
      <c r="I6" s="911">
        <v>5525</v>
      </c>
      <c r="J6" s="911">
        <v>5563</v>
      </c>
      <c r="K6" s="911">
        <v>5456</v>
      </c>
      <c r="L6" s="911">
        <v>5159</v>
      </c>
      <c r="M6" s="911">
        <v>5281</v>
      </c>
      <c r="N6" s="911">
        <v>5093</v>
      </c>
      <c r="O6" s="404"/>
      <c r="P6" s="404"/>
      <c r="Q6" s="332"/>
      <c r="R6" s="332"/>
      <c r="S6" s="332"/>
      <c r="T6" s="332"/>
      <c r="U6" s="332"/>
      <c r="V6" s="332"/>
      <c r="W6" s="403"/>
      <c r="X6" s="403"/>
      <c r="Y6" s="403"/>
      <c r="Z6" s="403"/>
      <c r="AA6" s="403"/>
      <c r="AB6" s="400" t="s">
        <v>213</v>
      </c>
      <c r="AC6" s="885">
        <v>1146</v>
      </c>
      <c r="AD6" s="885">
        <v>1091</v>
      </c>
      <c r="AE6" s="885">
        <v>1109</v>
      </c>
      <c r="AF6" s="885">
        <v>1108</v>
      </c>
      <c r="AG6" s="885">
        <v>1083</v>
      </c>
      <c r="AH6" s="885">
        <v>1071</v>
      </c>
      <c r="AI6" s="885">
        <v>1056</v>
      </c>
      <c r="AJ6" s="885">
        <v>1142</v>
      </c>
      <c r="AK6" s="885">
        <v>1123</v>
      </c>
      <c r="AL6" s="885">
        <v>1110</v>
      </c>
      <c r="AM6" s="885">
        <v>1116</v>
      </c>
      <c r="AN6" s="885">
        <v>1109</v>
      </c>
      <c r="AO6" s="885">
        <v>1185</v>
      </c>
      <c r="AP6" s="404"/>
      <c r="AQ6" s="404"/>
      <c r="AR6" s="404"/>
      <c r="AS6" s="404"/>
      <c r="AT6" s="404"/>
      <c r="AU6" s="404"/>
      <c r="AV6" s="404"/>
      <c r="AW6" s="912"/>
      <c r="AX6" s="912"/>
      <c r="AY6" s="912"/>
      <c r="AZ6" s="912"/>
      <c r="BA6" s="912"/>
      <c r="BB6" s="912"/>
      <c r="BC6" s="404"/>
    </row>
    <row r="7" spans="1:55" ht="13.5" customHeight="1">
      <c r="A7" s="405" t="s">
        <v>110</v>
      </c>
      <c r="B7" s="911">
        <v>2167</v>
      </c>
      <c r="C7" s="911">
        <v>3011</v>
      </c>
      <c r="D7" s="911">
        <v>2993</v>
      </c>
      <c r="E7" s="911">
        <v>3369</v>
      </c>
      <c r="F7" s="911">
        <v>3238</v>
      </c>
      <c r="G7" s="911">
        <v>3230</v>
      </c>
      <c r="H7" s="911">
        <v>2842</v>
      </c>
      <c r="I7" s="911">
        <v>2642</v>
      </c>
      <c r="J7" s="911">
        <v>2468</v>
      </c>
      <c r="K7" s="911">
        <v>2395</v>
      </c>
      <c r="L7" s="911">
        <v>2156</v>
      </c>
      <c r="M7" s="911">
        <v>1693</v>
      </c>
      <c r="N7" s="911">
        <v>1883</v>
      </c>
      <c r="O7" s="45" t="s">
        <v>211</v>
      </c>
      <c r="P7" s="45"/>
      <c r="Q7" s="37"/>
      <c r="R7" s="37"/>
      <c r="S7" s="37"/>
      <c r="T7" s="37"/>
      <c r="U7" s="37"/>
      <c r="V7" s="37"/>
      <c r="W7" s="403"/>
      <c r="X7" s="403"/>
      <c r="Y7" s="403"/>
      <c r="Z7" s="403"/>
      <c r="AA7" s="403"/>
      <c r="AB7" s="400" t="s">
        <v>212</v>
      </c>
      <c r="AC7" s="895">
        <v>729</v>
      </c>
      <c r="AD7" s="895">
        <v>673</v>
      </c>
      <c r="AE7" s="895">
        <v>765</v>
      </c>
      <c r="AF7" s="895">
        <v>775</v>
      </c>
      <c r="AG7" s="895">
        <v>756</v>
      </c>
      <c r="AH7" s="895">
        <v>743</v>
      </c>
      <c r="AI7" s="895">
        <v>737</v>
      </c>
      <c r="AJ7" s="895">
        <v>720</v>
      </c>
      <c r="AK7" s="895">
        <v>703</v>
      </c>
      <c r="AL7" s="895">
        <v>800</v>
      </c>
      <c r="AM7" s="895">
        <v>770</v>
      </c>
      <c r="AN7" s="895">
        <v>839</v>
      </c>
      <c r="AO7" s="895">
        <v>814</v>
      </c>
      <c r="AP7" s="45" t="s">
        <v>211</v>
      </c>
      <c r="AQ7" s="45"/>
      <c r="AR7" s="45"/>
      <c r="AS7" s="45"/>
      <c r="AT7" s="45"/>
      <c r="AU7" s="45"/>
      <c r="AV7" s="45"/>
      <c r="AW7" s="937"/>
      <c r="AX7" s="937"/>
      <c r="AY7" s="937"/>
      <c r="AZ7" s="937"/>
      <c r="BA7" s="937"/>
      <c r="BB7" s="937"/>
      <c r="BC7" s="45"/>
    </row>
    <row r="8" spans="1:55" ht="13.5" customHeight="1">
      <c r="A8" s="405" t="s">
        <v>210</v>
      </c>
      <c r="B8" s="911">
        <v>701</v>
      </c>
      <c r="C8" s="911">
        <v>1024</v>
      </c>
      <c r="D8" s="911">
        <v>1088</v>
      </c>
      <c r="E8" s="911">
        <v>1328</v>
      </c>
      <c r="F8" s="911">
        <v>1715</v>
      </c>
      <c r="G8" s="911">
        <v>1645</v>
      </c>
      <c r="H8" s="911">
        <v>1425</v>
      </c>
      <c r="I8" s="911">
        <v>1539</v>
      </c>
      <c r="J8" s="911">
        <v>1774</v>
      </c>
      <c r="K8" s="911">
        <v>1517</v>
      </c>
      <c r="L8" s="911">
        <v>1837</v>
      </c>
      <c r="M8" s="911">
        <v>1946</v>
      </c>
      <c r="N8" s="911">
        <v>1028</v>
      </c>
      <c r="Q8" s="399"/>
      <c r="R8" s="399"/>
      <c r="S8" s="399"/>
      <c r="T8" s="399"/>
      <c r="U8" s="399"/>
      <c r="V8" s="409"/>
      <c r="W8" s="399"/>
      <c r="X8" s="399"/>
      <c r="Y8" s="399"/>
      <c r="Z8" s="399"/>
      <c r="AA8" s="399"/>
      <c r="AB8" s="400" t="s">
        <v>210</v>
      </c>
      <c r="AC8" s="895">
        <v>274</v>
      </c>
      <c r="AD8" s="895">
        <v>318</v>
      </c>
      <c r="AE8" s="895">
        <v>109</v>
      </c>
      <c r="AF8" s="895">
        <v>266</v>
      </c>
      <c r="AG8" s="895">
        <v>211</v>
      </c>
      <c r="AH8" s="895">
        <v>283</v>
      </c>
      <c r="AI8" s="895">
        <v>264</v>
      </c>
      <c r="AJ8" s="895">
        <v>182</v>
      </c>
      <c r="AK8" s="895">
        <v>205</v>
      </c>
      <c r="AL8" s="895">
        <v>260</v>
      </c>
      <c r="AM8" s="895">
        <v>441</v>
      </c>
      <c r="AN8" s="895">
        <v>235</v>
      </c>
      <c r="AO8" s="895">
        <v>357</v>
      </c>
      <c r="AW8" s="552"/>
      <c r="AX8" s="552"/>
      <c r="AY8" s="552"/>
      <c r="AZ8" s="552"/>
      <c r="BA8" s="552"/>
      <c r="BB8" s="552"/>
      <c r="BC8" s="398"/>
    </row>
    <row r="9" spans="1:55" ht="13.5" customHeight="1">
      <c r="A9" s="405" t="s">
        <v>101</v>
      </c>
      <c r="B9" s="911">
        <v>-6</v>
      </c>
      <c r="C9" s="911">
        <v>50</v>
      </c>
      <c r="D9" s="911">
        <v>124</v>
      </c>
      <c r="E9" s="911">
        <v>23</v>
      </c>
      <c r="F9" s="911">
        <v>112</v>
      </c>
      <c r="G9" s="911">
        <v>39</v>
      </c>
      <c r="H9" s="911">
        <v>18</v>
      </c>
      <c r="I9" s="911">
        <v>79</v>
      </c>
      <c r="J9" s="911">
        <v>93</v>
      </c>
      <c r="K9" s="911">
        <v>42</v>
      </c>
      <c r="L9" s="911">
        <v>66</v>
      </c>
      <c r="M9" s="911">
        <v>48</v>
      </c>
      <c r="N9" s="911">
        <v>24</v>
      </c>
      <c r="O9" s="405" t="s">
        <v>209</v>
      </c>
      <c r="P9" s="403">
        <v>35509</v>
      </c>
      <c r="Q9" s="403">
        <v>41578</v>
      </c>
      <c r="R9" s="403">
        <v>43081</v>
      </c>
      <c r="S9" s="403">
        <v>32099</v>
      </c>
      <c r="T9" s="403">
        <v>35500</v>
      </c>
      <c r="U9" s="403">
        <v>31067</v>
      </c>
      <c r="V9" s="403">
        <v>33529</v>
      </c>
      <c r="W9" s="403">
        <v>36060</v>
      </c>
      <c r="X9" s="403">
        <v>3765</v>
      </c>
      <c r="Y9" s="403">
        <v>10023</v>
      </c>
      <c r="Z9" s="403">
        <v>11500</v>
      </c>
      <c r="AA9" s="403">
        <v>3157</v>
      </c>
      <c r="AB9" s="400" t="s">
        <v>101</v>
      </c>
      <c r="AC9" s="895">
        <v>6</v>
      </c>
      <c r="AD9" s="895">
        <v>-10</v>
      </c>
      <c r="AE9" s="895">
        <v>-2</v>
      </c>
      <c r="AF9" s="895">
        <v>-1</v>
      </c>
      <c r="AG9" s="895">
        <v>13</v>
      </c>
      <c r="AH9" s="895">
        <v>24</v>
      </c>
      <c r="AI9" s="895">
        <v>14</v>
      </c>
      <c r="AJ9" s="895">
        <v>15</v>
      </c>
      <c r="AK9" s="895">
        <v>48</v>
      </c>
      <c r="AL9" s="895">
        <v>33</v>
      </c>
      <c r="AM9" s="895">
        <v>28</v>
      </c>
      <c r="AN9" s="895">
        <v>16</v>
      </c>
      <c r="AO9" s="895">
        <v>3</v>
      </c>
      <c r="AP9" s="405" t="s">
        <v>209</v>
      </c>
      <c r="AQ9" s="403">
        <v>48928</v>
      </c>
      <c r="AR9" s="403">
        <f>48388+254</f>
        <v>48642</v>
      </c>
      <c r="AS9" s="403">
        <v>41420</v>
      </c>
      <c r="AT9" s="403">
        <v>35509</v>
      </c>
      <c r="AU9" s="885">
        <v>31337</v>
      </c>
      <c r="AV9" s="885">
        <v>41739</v>
      </c>
      <c r="AW9" s="885">
        <v>45764</v>
      </c>
      <c r="AX9" s="885">
        <v>41578</v>
      </c>
      <c r="AY9" s="885">
        <v>43173</v>
      </c>
      <c r="AZ9" s="885">
        <v>33690</v>
      </c>
      <c r="BA9" s="885">
        <v>35587</v>
      </c>
      <c r="BB9" s="885">
        <v>43081</v>
      </c>
      <c r="BC9" s="885">
        <v>48284</v>
      </c>
    </row>
    <row r="10" spans="1:55" ht="13.5" customHeight="1">
      <c r="A10" s="405" t="s">
        <v>92</v>
      </c>
      <c r="B10" s="911">
        <v>57</v>
      </c>
      <c r="C10" s="911">
        <v>232</v>
      </c>
      <c r="D10" s="911">
        <v>476</v>
      </c>
      <c r="E10" s="911">
        <v>83</v>
      </c>
      <c r="F10" s="911">
        <v>135</v>
      </c>
      <c r="G10" s="911">
        <v>263</v>
      </c>
      <c r="H10" s="911">
        <v>474</v>
      </c>
      <c r="I10" s="911">
        <v>106</v>
      </c>
      <c r="J10" s="911">
        <v>100</v>
      </c>
      <c r="K10" s="911">
        <v>91</v>
      </c>
      <c r="L10" s="911">
        <v>116</v>
      </c>
      <c r="M10" s="911">
        <v>105</v>
      </c>
      <c r="N10" s="911">
        <v>172</v>
      </c>
      <c r="O10" s="405" t="s">
        <v>208</v>
      </c>
      <c r="P10" s="403">
        <v>9207</v>
      </c>
      <c r="Q10" s="403">
        <v>7642</v>
      </c>
      <c r="R10" s="403">
        <v>4796</v>
      </c>
      <c r="S10" s="403">
        <v>11235</v>
      </c>
      <c r="T10" s="403">
        <v>13224</v>
      </c>
      <c r="U10" s="403">
        <v>6958</v>
      </c>
      <c r="V10" s="409">
        <v>11769</v>
      </c>
      <c r="W10" s="409">
        <v>8005</v>
      </c>
      <c r="X10" s="409">
        <v>40615</v>
      </c>
      <c r="Y10" s="409"/>
      <c r="Z10" s="409"/>
      <c r="AA10" s="409"/>
      <c r="AB10" s="400" t="s">
        <v>92</v>
      </c>
      <c r="AC10" s="895">
        <v>17</v>
      </c>
      <c r="AD10" s="895">
        <v>20</v>
      </c>
      <c r="AE10" s="895">
        <v>20</v>
      </c>
      <c r="AF10" s="895">
        <v>146</v>
      </c>
      <c r="AG10" s="895">
        <v>22</v>
      </c>
      <c r="AH10" s="895">
        <v>20</v>
      </c>
      <c r="AI10" s="895">
        <v>44</v>
      </c>
      <c r="AJ10" s="895">
        <v>60</v>
      </c>
      <c r="AK10" s="895">
        <v>18</v>
      </c>
      <c r="AL10" s="895">
        <v>375</v>
      </c>
      <c r="AM10" s="895">
        <v>23</v>
      </c>
      <c r="AN10" s="895">
        <v>29</v>
      </c>
      <c r="AO10" s="895">
        <v>14</v>
      </c>
      <c r="AP10" s="405" t="s">
        <v>208</v>
      </c>
      <c r="AQ10" s="403">
        <v>4430</v>
      </c>
      <c r="AR10" s="403">
        <v>5661</v>
      </c>
      <c r="AS10" s="403">
        <v>12633</v>
      </c>
      <c r="AT10" s="403">
        <v>9207</v>
      </c>
      <c r="AU10" s="885">
        <v>8153</v>
      </c>
      <c r="AV10" s="885">
        <v>8123</v>
      </c>
      <c r="AW10" s="885">
        <v>8473</v>
      </c>
      <c r="AX10" s="885">
        <v>7642</v>
      </c>
      <c r="AY10" s="885">
        <v>6441</v>
      </c>
      <c r="AZ10" s="885">
        <v>6732</v>
      </c>
      <c r="BA10" s="885">
        <v>2977</v>
      </c>
      <c r="BB10" s="885">
        <v>4796</v>
      </c>
      <c r="BC10" s="885">
        <v>5841</v>
      </c>
    </row>
    <row r="11" spans="1:55" ht="13.5" customHeight="1">
      <c r="A11" s="933" t="s">
        <v>207</v>
      </c>
      <c r="B11" s="932">
        <f t="shared" ref="B11:N11" si="0">SUM(B6:B10)</f>
        <v>6265</v>
      </c>
      <c r="C11" s="932">
        <f t="shared" si="0"/>
        <v>8635</v>
      </c>
      <c r="D11" s="932">
        <f t="shared" si="0"/>
        <v>9172</v>
      </c>
      <c r="E11" s="932">
        <f t="shared" si="0"/>
        <v>9691</v>
      </c>
      <c r="F11" s="932">
        <f t="shared" si="0"/>
        <v>10055</v>
      </c>
      <c r="G11" s="932">
        <f t="shared" si="0"/>
        <v>10287</v>
      </c>
      <c r="H11" s="932">
        <f t="shared" si="0"/>
        <v>10241</v>
      </c>
      <c r="I11" s="932">
        <f t="shared" si="0"/>
        <v>9891</v>
      </c>
      <c r="J11" s="932">
        <f t="shared" si="0"/>
        <v>9998</v>
      </c>
      <c r="K11" s="932">
        <f t="shared" si="0"/>
        <v>9501</v>
      </c>
      <c r="L11" s="932">
        <f t="shared" si="0"/>
        <v>9334</v>
      </c>
      <c r="M11" s="932">
        <f t="shared" si="0"/>
        <v>9073</v>
      </c>
      <c r="N11" s="932">
        <f t="shared" si="0"/>
        <v>8200</v>
      </c>
      <c r="O11" s="405" t="s">
        <v>206</v>
      </c>
      <c r="P11" s="403">
        <v>8516</v>
      </c>
      <c r="Q11" s="403">
        <v>11320</v>
      </c>
      <c r="R11" s="403">
        <v>8592</v>
      </c>
      <c r="S11" s="403">
        <v>9026</v>
      </c>
      <c r="T11" s="403">
        <v>10762</v>
      </c>
      <c r="U11" s="403">
        <v>12217</v>
      </c>
      <c r="V11" s="403">
        <v>10743</v>
      </c>
      <c r="W11" s="403">
        <v>10569</v>
      </c>
      <c r="X11" s="403">
        <v>11250</v>
      </c>
      <c r="Y11" s="403">
        <v>15788</v>
      </c>
      <c r="Z11" s="403">
        <v>18555</v>
      </c>
      <c r="AA11" s="403">
        <v>23903</v>
      </c>
      <c r="AB11" s="44" t="s">
        <v>207</v>
      </c>
      <c r="AC11" s="865">
        <v>2172</v>
      </c>
      <c r="AD11" s="865">
        <v>2092</v>
      </c>
      <c r="AE11" s="865">
        <v>2001</v>
      </c>
      <c r="AF11" s="865">
        <f t="shared" ref="AF11:AO11" si="1">SUM(AF6:AF10)</f>
        <v>2294</v>
      </c>
      <c r="AG11" s="865">
        <f t="shared" si="1"/>
        <v>2085</v>
      </c>
      <c r="AH11" s="865">
        <f t="shared" si="1"/>
        <v>2141</v>
      </c>
      <c r="AI11" s="865">
        <f t="shared" si="1"/>
        <v>2115</v>
      </c>
      <c r="AJ11" s="865">
        <f t="shared" si="1"/>
        <v>2119</v>
      </c>
      <c r="AK11" s="865">
        <f t="shared" si="1"/>
        <v>2097</v>
      </c>
      <c r="AL11" s="865">
        <f t="shared" si="1"/>
        <v>2578</v>
      </c>
      <c r="AM11" s="865">
        <f t="shared" si="1"/>
        <v>2378</v>
      </c>
      <c r="AN11" s="865">
        <f t="shared" si="1"/>
        <v>2228</v>
      </c>
      <c r="AO11" s="865">
        <f t="shared" si="1"/>
        <v>2373</v>
      </c>
      <c r="AP11" s="405" t="s">
        <v>206</v>
      </c>
      <c r="AQ11" s="403">
        <v>10361</v>
      </c>
      <c r="AR11" s="403">
        <v>8654</v>
      </c>
      <c r="AS11" s="403">
        <v>16074</v>
      </c>
      <c r="AT11" s="403">
        <v>8516</v>
      </c>
      <c r="AU11" s="885">
        <v>20067</v>
      </c>
      <c r="AV11" s="885">
        <v>17796</v>
      </c>
      <c r="AW11" s="885">
        <v>14389</v>
      </c>
      <c r="AX11" s="885">
        <v>11320</v>
      </c>
      <c r="AY11" s="885">
        <v>16384</v>
      </c>
      <c r="AZ11" s="885">
        <v>13351</v>
      </c>
      <c r="BA11" s="885">
        <v>17243</v>
      </c>
      <c r="BB11" s="885">
        <v>8592</v>
      </c>
      <c r="BC11" s="885">
        <v>14362</v>
      </c>
    </row>
    <row r="12" spans="1:55" ht="13.5" customHeight="1">
      <c r="A12" s="405" t="s">
        <v>84</v>
      </c>
      <c r="B12" s="911">
        <v>-2030</v>
      </c>
      <c r="C12" s="911">
        <v>-3017</v>
      </c>
      <c r="D12" s="911">
        <v>-2998</v>
      </c>
      <c r="E12" s="911">
        <v>-3212</v>
      </c>
      <c r="F12" s="911">
        <v>-2926</v>
      </c>
      <c r="G12" s="911">
        <v>-3263</v>
      </c>
      <c r="H12" s="911">
        <v>-3159</v>
      </c>
      <c r="I12" s="911">
        <v>-2978</v>
      </c>
      <c r="J12" s="911">
        <v>-2989</v>
      </c>
      <c r="K12" s="911">
        <v>-3113</v>
      </c>
      <c r="L12" s="911">
        <v>-2784</v>
      </c>
      <c r="M12" s="911">
        <v>-2724</v>
      </c>
      <c r="N12" s="911">
        <v>-2568</v>
      </c>
      <c r="O12" s="405" t="s">
        <v>205</v>
      </c>
      <c r="P12" s="403">
        <v>322740</v>
      </c>
      <c r="Q12" s="403">
        <v>308304</v>
      </c>
      <c r="R12" s="403">
        <v>310158</v>
      </c>
      <c r="S12" s="403">
        <v>317689</v>
      </c>
      <c r="T12" s="403">
        <v>340920</v>
      </c>
      <c r="U12" s="403">
        <v>348085</v>
      </c>
      <c r="V12" s="403">
        <v>342451</v>
      </c>
      <c r="W12" s="403">
        <v>346251</v>
      </c>
      <c r="X12" s="403">
        <v>337203</v>
      </c>
      <c r="Y12" s="403">
        <v>314211</v>
      </c>
      <c r="Z12" s="403">
        <v>282411</v>
      </c>
      <c r="AA12" s="403">
        <v>265100</v>
      </c>
      <c r="AB12" s="44" t="s">
        <v>888</v>
      </c>
      <c r="AC12" s="865">
        <v>2172</v>
      </c>
      <c r="AD12" s="865">
        <v>2092</v>
      </c>
      <c r="AE12" s="865">
        <v>2001</v>
      </c>
      <c r="AF12" s="865">
        <v>2156</v>
      </c>
      <c r="AG12" s="865">
        <v>2085</v>
      </c>
      <c r="AH12" s="865">
        <v>2141</v>
      </c>
      <c r="AI12" s="865">
        <v>2115</v>
      </c>
      <c r="AJ12" s="865">
        <v>2033</v>
      </c>
      <c r="AK12" s="865">
        <v>2097</v>
      </c>
      <c r="AL12" s="865">
        <v>2229</v>
      </c>
      <c r="AM12" s="865">
        <v>2243</v>
      </c>
      <c r="AN12" s="865">
        <v>2228</v>
      </c>
      <c r="AO12" s="865">
        <v>2373</v>
      </c>
      <c r="AP12" s="405" t="s">
        <v>205</v>
      </c>
      <c r="AQ12" s="403">
        <v>320186</v>
      </c>
      <c r="AR12" s="403">
        <v>327732</v>
      </c>
      <c r="AS12" s="403">
        <v>324028</v>
      </c>
      <c r="AT12" s="403">
        <v>322740</v>
      </c>
      <c r="AU12" s="885">
        <v>328268</v>
      </c>
      <c r="AV12" s="885">
        <v>323783</v>
      </c>
      <c r="AW12" s="885">
        <v>325577</v>
      </c>
      <c r="AX12" s="885">
        <v>308304</v>
      </c>
      <c r="AY12" s="885">
        <v>316494</v>
      </c>
      <c r="AZ12" s="885">
        <v>314813</v>
      </c>
      <c r="BA12" s="885">
        <v>310926</v>
      </c>
      <c r="BB12" s="885">
        <v>310158</v>
      </c>
      <c r="BC12" s="885">
        <v>313706</v>
      </c>
    </row>
    <row r="13" spans="1:55" ht="13.5" customHeight="1">
      <c r="A13" s="405" t="s">
        <v>82</v>
      </c>
      <c r="B13" s="911">
        <v>-967</v>
      </c>
      <c r="C13" s="911">
        <v>-1639</v>
      </c>
      <c r="D13" s="911">
        <v>-1566</v>
      </c>
      <c r="E13" s="911">
        <v>-1844</v>
      </c>
      <c r="F13" s="911">
        <v>-1774</v>
      </c>
      <c r="G13" s="911">
        <v>-1632</v>
      </c>
      <c r="H13" s="911">
        <v>-1656</v>
      </c>
      <c r="I13" s="911">
        <v>-1835</v>
      </c>
      <c r="J13" s="911">
        <v>-1808</v>
      </c>
      <c r="K13" s="911">
        <v>-1914</v>
      </c>
      <c r="L13" s="911">
        <v>-1862</v>
      </c>
      <c r="M13" s="911">
        <v>-1639</v>
      </c>
      <c r="N13" s="911">
        <v>-1646</v>
      </c>
      <c r="O13" s="405" t="s">
        <v>204</v>
      </c>
      <c r="P13" s="403">
        <v>64930</v>
      </c>
      <c r="Q13" s="403">
        <v>76222</v>
      </c>
      <c r="R13" s="403">
        <v>75294</v>
      </c>
      <c r="S13" s="403">
        <v>87701</v>
      </c>
      <c r="T13" s="403">
        <v>86535</v>
      </c>
      <c r="U13" s="403">
        <v>87110</v>
      </c>
      <c r="V13" s="403">
        <v>87314</v>
      </c>
      <c r="W13" s="403">
        <v>86626</v>
      </c>
      <c r="X13" s="403">
        <v>92373</v>
      </c>
      <c r="Y13" s="403">
        <v>69137</v>
      </c>
      <c r="Z13" s="403">
        <v>56155</v>
      </c>
      <c r="AA13" s="403">
        <v>44830</v>
      </c>
      <c r="AB13" s="400" t="s">
        <v>84</v>
      </c>
      <c r="AC13" s="895">
        <v>-686</v>
      </c>
      <c r="AD13" s="895">
        <v>-645</v>
      </c>
      <c r="AE13" s="895">
        <v>-699</v>
      </c>
      <c r="AF13" s="895">
        <v>-648</v>
      </c>
      <c r="AG13" s="895">
        <v>-924</v>
      </c>
      <c r="AH13" s="895">
        <v>-727</v>
      </c>
      <c r="AI13" s="895">
        <v>-718</v>
      </c>
      <c r="AJ13" s="895">
        <v>-744</v>
      </c>
      <c r="AK13" s="895">
        <v>-726</v>
      </c>
      <c r="AL13" s="895">
        <v>-730</v>
      </c>
      <c r="AM13" s="895">
        <v>-798</v>
      </c>
      <c r="AN13" s="895">
        <v>-861</v>
      </c>
      <c r="AO13" s="895">
        <v>-757</v>
      </c>
      <c r="AP13" s="405" t="s">
        <v>204</v>
      </c>
      <c r="AQ13" s="403">
        <v>68185</v>
      </c>
      <c r="AR13" s="403">
        <v>72520</v>
      </c>
      <c r="AS13" s="403">
        <v>71690</v>
      </c>
      <c r="AT13" s="403">
        <v>64930</v>
      </c>
      <c r="AU13" s="885">
        <v>66202</v>
      </c>
      <c r="AV13" s="885">
        <v>69633</v>
      </c>
      <c r="AW13" s="885">
        <v>70559</v>
      </c>
      <c r="AX13" s="885">
        <v>76222</v>
      </c>
      <c r="AY13" s="885">
        <v>74900</v>
      </c>
      <c r="AZ13" s="885">
        <v>74987</v>
      </c>
      <c r="BA13" s="885">
        <v>73198</v>
      </c>
      <c r="BB13" s="885">
        <v>75294</v>
      </c>
      <c r="BC13" s="885">
        <v>87580</v>
      </c>
    </row>
    <row r="14" spans="1:55" ht="13.5" customHeight="1">
      <c r="A14" s="936" t="s">
        <v>201</v>
      </c>
      <c r="B14" s="934">
        <v>-428</v>
      </c>
      <c r="C14" s="934">
        <v>-1330</v>
      </c>
      <c r="D14" s="934">
        <v>-482</v>
      </c>
      <c r="E14" s="934">
        <v>-268</v>
      </c>
      <c r="F14" s="934">
        <v>-228</v>
      </c>
      <c r="G14" s="934">
        <v>-209</v>
      </c>
      <c r="H14" s="911">
        <v>-585</v>
      </c>
      <c r="I14" s="911">
        <v>-227</v>
      </c>
      <c r="J14" s="911">
        <v>-267</v>
      </c>
      <c r="K14" s="911">
        <v>-192</v>
      </c>
      <c r="L14" s="911">
        <v>-170</v>
      </c>
      <c r="M14" s="911">
        <v>-149</v>
      </c>
      <c r="N14" s="911">
        <v>-124</v>
      </c>
      <c r="O14" s="405" t="s">
        <v>202</v>
      </c>
      <c r="P14" s="403">
        <v>7151</v>
      </c>
      <c r="Q14" s="403">
        <v>7568</v>
      </c>
      <c r="R14" s="403">
        <v>6489</v>
      </c>
      <c r="S14" s="403">
        <v>5108</v>
      </c>
      <c r="T14" s="403">
        <v>8341</v>
      </c>
      <c r="U14" s="403">
        <v>12151</v>
      </c>
      <c r="V14" s="403">
        <v>9575</v>
      </c>
      <c r="W14" s="403">
        <v>7970</v>
      </c>
      <c r="X14" s="403">
        <v>8373</v>
      </c>
      <c r="Y14" s="403">
        <v>9494</v>
      </c>
      <c r="Z14" s="403" t="s">
        <v>203</v>
      </c>
      <c r="AA14" s="403">
        <v>7937</v>
      </c>
      <c r="AB14" s="400" t="s">
        <v>82</v>
      </c>
      <c r="AC14" s="895">
        <v>-245</v>
      </c>
      <c r="AD14" s="895">
        <v>-303</v>
      </c>
      <c r="AE14" s="895">
        <v>-419</v>
      </c>
      <c r="AF14" s="895">
        <v>-375</v>
      </c>
      <c r="AG14" s="895">
        <v>-366</v>
      </c>
      <c r="AH14" s="895">
        <v>-304</v>
      </c>
      <c r="AI14" s="895">
        <v>-594</v>
      </c>
      <c r="AJ14" s="895">
        <v>-390</v>
      </c>
      <c r="AK14" s="895">
        <v>-323</v>
      </c>
      <c r="AL14" s="895">
        <v>-350</v>
      </c>
      <c r="AM14" s="895">
        <v>-503</v>
      </c>
      <c r="AN14" s="895">
        <v>-425</v>
      </c>
      <c r="AO14" s="895">
        <v>-377</v>
      </c>
      <c r="AP14" s="405" t="s">
        <v>202</v>
      </c>
      <c r="AQ14" s="403">
        <v>6510</v>
      </c>
      <c r="AR14" s="403">
        <v>6448</v>
      </c>
      <c r="AS14" s="403">
        <v>7742</v>
      </c>
      <c r="AT14" s="403">
        <v>7151</v>
      </c>
      <c r="AU14" s="885">
        <v>6092</v>
      </c>
      <c r="AV14" s="885">
        <v>6557</v>
      </c>
      <c r="AW14" s="885">
        <v>11582</v>
      </c>
      <c r="AX14" s="885">
        <v>7568</v>
      </c>
      <c r="AY14" s="885">
        <v>9807</v>
      </c>
      <c r="AZ14" s="885">
        <v>8898</v>
      </c>
      <c r="BA14" s="885">
        <v>9618</v>
      </c>
      <c r="BB14" s="885">
        <v>6489</v>
      </c>
      <c r="BC14" s="885">
        <v>7279</v>
      </c>
    </row>
    <row r="15" spans="1:55" ht="13.5" customHeight="1">
      <c r="A15" s="933" t="s">
        <v>198</v>
      </c>
      <c r="B15" s="932">
        <f t="shared" ref="B15:H15" si="2">SUM(B12:B14)</f>
        <v>-3425</v>
      </c>
      <c r="C15" s="932">
        <f t="shared" si="2"/>
        <v>-5986</v>
      </c>
      <c r="D15" s="932">
        <f t="shared" si="2"/>
        <v>-5046</v>
      </c>
      <c r="E15" s="932">
        <f t="shared" si="2"/>
        <v>-5324</v>
      </c>
      <c r="F15" s="932">
        <f t="shared" si="2"/>
        <v>-4928</v>
      </c>
      <c r="G15" s="932">
        <f t="shared" si="2"/>
        <v>-5104</v>
      </c>
      <c r="H15" s="932">
        <f t="shared" si="2"/>
        <v>-5400</v>
      </c>
      <c r="I15" s="932">
        <v>-5040</v>
      </c>
      <c r="J15" s="932">
        <v>-5064</v>
      </c>
      <c r="K15" s="932">
        <v>-5219</v>
      </c>
      <c r="L15" s="932">
        <v>-4816</v>
      </c>
      <c r="M15" s="932">
        <v>-4512</v>
      </c>
      <c r="N15" s="932">
        <v>-4338</v>
      </c>
      <c r="O15" s="405" t="s">
        <v>200</v>
      </c>
      <c r="P15" s="403">
        <v>14184</v>
      </c>
      <c r="Q15" s="403">
        <v>12452</v>
      </c>
      <c r="R15" s="403">
        <v>17180</v>
      </c>
      <c r="S15" s="403">
        <v>21524</v>
      </c>
      <c r="T15" s="403">
        <v>22273</v>
      </c>
      <c r="U15" s="403">
        <v>39749</v>
      </c>
      <c r="V15" s="403">
        <v>33271</v>
      </c>
      <c r="W15" s="403">
        <v>28128</v>
      </c>
      <c r="X15" s="403">
        <v>20167</v>
      </c>
      <c r="Y15" s="403">
        <v>17293</v>
      </c>
      <c r="Z15" s="403">
        <v>13703</v>
      </c>
      <c r="AA15" s="403">
        <v>10669</v>
      </c>
      <c r="AB15" s="400" t="s">
        <v>201</v>
      </c>
      <c r="AC15" s="895">
        <v>-158</v>
      </c>
      <c r="AD15" s="895">
        <v>-140</v>
      </c>
      <c r="AE15" s="895">
        <v>-130</v>
      </c>
      <c r="AF15" s="895">
        <v>-156</v>
      </c>
      <c r="AG15" s="895">
        <v>-885</v>
      </c>
      <c r="AH15" s="895">
        <v>-149</v>
      </c>
      <c r="AI15" s="895">
        <v>-140</v>
      </c>
      <c r="AJ15" s="895">
        <v>-250</v>
      </c>
      <c r="AK15" s="895">
        <v>-87</v>
      </c>
      <c r="AL15" s="895">
        <v>-74</v>
      </c>
      <c r="AM15" s="895">
        <v>-71</v>
      </c>
      <c r="AN15" s="895">
        <v>-75</v>
      </c>
      <c r="AO15" s="895">
        <v>-70</v>
      </c>
      <c r="AP15" s="405" t="s">
        <v>200</v>
      </c>
      <c r="AQ15" s="403">
        <v>12794</v>
      </c>
      <c r="AR15" s="403">
        <v>13368</v>
      </c>
      <c r="AS15" s="403">
        <v>12836</v>
      </c>
      <c r="AT15" s="403">
        <v>14184</v>
      </c>
      <c r="AU15" s="885">
        <v>14919</v>
      </c>
      <c r="AV15" s="885">
        <v>14969</v>
      </c>
      <c r="AW15" s="885">
        <v>16137</v>
      </c>
      <c r="AX15" s="885">
        <v>12452</v>
      </c>
      <c r="AY15" s="885">
        <v>15061</v>
      </c>
      <c r="AZ15" s="885">
        <v>15568</v>
      </c>
      <c r="BA15" s="885">
        <v>17176</v>
      </c>
      <c r="BB15" s="885">
        <v>17180</v>
      </c>
      <c r="BC15" s="885">
        <v>29540</v>
      </c>
    </row>
    <row r="16" spans="1:55" ht="21" customHeight="1">
      <c r="A16" s="933" t="s">
        <v>197</v>
      </c>
      <c r="B16" s="932">
        <f>+B11+B15</f>
        <v>2840</v>
      </c>
      <c r="C16" s="932">
        <f>+C11+C15</f>
        <v>2649</v>
      </c>
      <c r="D16" s="932">
        <f>+D11+D15</f>
        <v>4126</v>
      </c>
      <c r="E16" s="932">
        <v>4367</v>
      </c>
      <c r="F16" s="932">
        <v>5127</v>
      </c>
      <c r="G16" s="932">
        <v>5183</v>
      </c>
      <c r="H16" s="932">
        <v>4841</v>
      </c>
      <c r="I16" s="932">
        <v>4851</v>
      </c>
      <c r="J16" s="932">
        <v>4934</v>
      </c>
      <c r="K16" s="932">
        <v>4282</v>
      </c>
      <c r="L16" s="932">
        <v>4518</v>
      </c>
      <c r="M16" s="932">
        <v>4561</v>
      </c>
      <c r="N16" s="932">
        <v>3862</v>
      </c>
      <c r="O16" s="1688" t="s">
        <v>199</v>
      </c>
      <c r="P16" s="403">
        <v>30799</v>
      </c>
      <c r="Q16" s="403">
        <v>24583</v>
      </c>
      <c r="R16" s="403">
        <v>25879</v>
      </c>
      <c r="S16" s="403">
        <v>23102</v>
      </c>
      <c r="T16" s="403">
        <v>20434</v>
      </c>
      <c r="U16" s="399"/>
      <c r="V16" s="399"/>
      <c r="W16" s="399"/>
      <c r="X16" s="399"/>
      <c r="Y16" s="399"/>
      <c r="Z16" s="399"/>
      <c r="AA16" s="399"/>
      <c r="AB16" s="44" t="s">
        <v>198</v>
      </c>
      <c r="AC16" s="865">
        <v>-1089</v>
      </c>
      <c r="AD16" s="865">
        <v>-1088</v>
      </c>
      <c r="AE16" s="865">
        <v>-1248</v>
      </c>
      <c r="AF16" s="865">
        <f t="shared" ref="AF16:AO16" si="3">SUM(AF13:AF15)</f>
        <v>-1179</v>
      </c>
      <c r="AG16" s="865">
        <f t="shared" si="3"/>
        <v>-2175</v>
      </c>
      <c r="AH16" s="865">
        <f t="shared" si="3"/>
        <v>-1180</v>
      </c>
      <c r="AI16" s="865">
        <f t="shared" si="3"/>
        <v>-1452</v>
      </c>
      <c r="AJ16" s="865">
        <f t="shared" si="3"/>
        <v>-1384</v>
      </c>
      <c r="AK16" s="865">
        <f t="shared" si="3"/>
        <v>-1136</v>
      </c>
      <c r="AL16" s="865">
        <f t="shared" si="3"/>
        <v>-1154</v>
      </c>
      <c r="AM16" s="865">
        <f t="shared" si="3"/>
        <v>-1372</v>
      </c>
      <c r="AN16" s="865">
        <f t="shared" si="3"/>
        <v>-1361</v>
      </c>
      <c r="AO16" s="865">
        <f t="shared" si="3"/>
        <v>-1204</v>
      </c>
      <c r="AP16" s="1688" t="s">
        <v>199</v>
      </c>
      <c r="AQ16" s="403">
        <v>32730</v>
      </c>
      <c r="AR16" s="403">
        <v>29854</v>
      </c>
      <c r="AS16" s="403">
        <v>25961</v>
      </c>
      <c r="AT16" s="403">
        <v>30799</v>
      </c>
      <c r="AU16" s="885">
        <v>29350</v>
      </c>
      <c r="AV16" s="885">
        <v>28111</v>
      </c>
      <c r="AW16" s="885">
        <v>27003</v>
      </c>
      <c r="AX16" s="885">
        <v>24583</v>
      </c>
      <c r="AY16" s="885">
        <v>26829</v>
      </c>
      <c r="AZ16" s="885">
        <v>26335</v>
      </c>
      <c r="BA16" s="885">
        <v>25750</v>
      </c>
      <c r="BB16" s="885">
        <v>25879</v>
      </c>
      <c r="BC16" s="885">
        <v>25472</v>
      </c>
    </row>
    <row r="17" spans="1:55" ht="13.5" customHeight="1">
      <c r="A17" s="405" t="s">
        <v>70</v>
      </c>
      <c r="B17" s="911">
        <v>-850</v>
      </c>
      <c r="C17" s="911">
        <v>-536</v>
      </c>
      <c r="D17" s="911">
        <v>-173</v>
      </c>
      <c r="E17" s="911">
        <v>-369</v>
      </c>
      <c r="F17" s="911">
        <v>-502</v>
      </c>
      <c r="G17" s="911">
        <v>-479</v>
      </c>
      <c r="H17" s="911">
        <v>-534</v>
      </c>
      <c r="I17" s="911">
        <v>-735</v>
      </c>
      <c r="J17" s="911">
        <v>-895</v>
      </c>
      <c r="K17" s="911">
        <v>-735</v>
      </c>
      <c r="L17" s="911">
        <v>-879</v>
      </c>
      <c r="M17" s="911">
        <v>-1486</v>
      </c>
      <c r="N17" s="911">
        <v>-466</v>
      </c>
      <c r="O17" s="405" t="s">
        <v>112</v>
      </c>
      <c r="P17" s="403">
        <v>39111</v>
      </c>
      <c r="Q17" s="403">
        <v>37025</v>
      </c>
      <c r="R17" s="403">
        <v>46111</v>
      </c>
      <c r="S17" s="403">
        <v>69959</v>
      </c>
      <c r="T17" s="403">
        <v>80741</v>
      </c>
      <c r="U17" s="403">
        <v>105119</v>
      </c>
      <c r="V17" s="403">
        <v>70992</v>
      </c>
      <c r="W17" s="403">
        <v>118789</v>
      </c>
      <c r="X17" s="403">
        <v>171943</v>
      </c>
      <c r="Y17" s="403">
        <v>96825</v>
      </c>
      <c r="Z17" s="403">
        <v>75422</v>
      </c>
      <c r="AA17" s="403">
        <v>86838</v>
      </c>
      <c r="AB17" s="44" t="s">
        <v>887</v>
      </c>
      <c r="AC17" s="865">
        <v>-1089</v>
      </c>
      <c r="AD17" s="865">
        <v>-1088</v>
      </c>
      <c r="AE17" s="865">
        <v>-1248</v>
      </c>
      <c r="AF17" s="865">
        <v>-1179</v>
      </c>
      <c r="AG17" s="865">
        <v>-1161</v>
      </c>
      <c r="AH17" s="865">
        <v>-1180</v>
      </c>
      <c r="AI17" s="865">
        <v>-1357</v>
      </c>
      <c r="AJ17" s="865">
        <v>-1243</v>
      </c>
      <c r="AK17" s="865">
        <v>-1136</v>
      </c>
      <c r="AL17" s="865">
        <v>-1154</v>
      </c>
      <c r="AM17" s="865">
        <v>-1372</v>
      </c>
      <c r="AN17" s="865">
        <v>-1361</v>
      </c>
      <c r="AO17" s="865">
        <v>-1204</v>
      </c>
      <c r="AP17" s="405" t="s">
        <v>112</v>
      </c>
      <c r="AQ17" s="403">
        <v>45434</v>
      </c>
      <c r="AR17" s="403">
        <v>47039</v>
      </c>
      <c r="AS17" s="403">
        <v>56934</v>
      </c>
      <c r="AT17" s="403">
        <v>39111</v>
      </c>
      <c r="AU17" s="885">
        <v>51791</v>
      </c>
      <c r="AV17" s="885">
        <v>41647</v>
      </c>
      <c r="AW17" s="885">
        <v>39491</v>
      </c>
      <c r="AX17" s="885">
        <v>37025</v>
      </c>
      <c r="AY17" s="885">
        <v>36713</v>
      </c>
      <c r="AZ17" s="885">
        <v>43719</v>
      </c>
      <c r="BA17" s="885">
        <v>42306</v>
      </c>
      <c r="BB17" s="885">
        <v>46111</v>
      </c>
      <c r="BC17" s="885">
        <v>48637</v>
      </c>
    </row>
    <row r="18" spans="1:55" ht="20.25" customHeight="1">
      <c r="A18" s="933" t="s">
        <v>67</v>
      </c>
      <c r="B18" s="932">
        <f t="shared" ref="B18:G18" si="4">SUM(B16:B17)</f>
        <v>1990</v>
      </c>
      <c r="C18" s="932">
        <f t="shared" si="4"/>
        <v>2113</v>
      </c>
      <c r="D18" s="932">
        <f t="shared" si="4"/>
        <v>3953</v>
      </c>
      <c r="E18" s="932">
        <f t="shared" si="4"/>
        <v>3998</v>
      </c>
      <c r="F18" s="932">
        <f t="shared" si="4"/>
        <v>4625</v>
      </c>
      <c r="G18" s="932">
        <f t="shared" si="4"/>
        <v>4704</v>
      </c>
      <c r="H18" s="932">
        <v>4307</v>
      </c>
      <c r="I18" s="932">
        <v>4116</v>
      </c>
      <c r="J18" s="932">
        <v>4039</v>
      </c>
      <c r="K18" s="932">
        <v>3547</v>
      </c>
      <c r="L18" s="932">
        <v>3639</v>
      </c>
      <c r="M18" s="932">
        <v>3075</v>
      </c>
      <c r="N18" s="932">
        <v>3396</v>
      </c>
      <c r="O18" s="1688" t="s">
        <v>111</v>
      </c>
      <c r="P18" s="410">
        <v>217</v>
      </c>
      <c r="Q18" s="410">
        <v>169</v>
      </c>
      <c r="R18" s="410">
        <v>163</v>
      </c>
      <c r="S18" s="410">
        <v>178</v>
      </c>
      <c r="T18" s="410">
        <v>151</v>
      </c>
      <c r="U18" s="410">
        <v>256</v>
      </c>
      <c r="V18" s="410">
        <v>203</v>
      </c>
      <c r="W18" s="403">
        <v>-711</v>
      </c>
      <c r="X18" s="403">
        <v>-215</v>
      </c>
      <c r="Y18" s="403">
        <v>1127</v>
      </c>
      <c r="Z18" s="403">
        <v>763</v>
      </c>
      <c r="AA18" s="403">
        <v>413</v>
      </c>
      <c r="AB18" s="44" t="s">
        <v>197</v>
      </c>
      <c r="AC18" s="865">
        <v>1083</v>
      </c>
      <c r="AD18" s="865">
        <v>1004</v>
      </c>
      <c r="AE18" s="865">
        <v>753</v>
      </c>
      <c r="AF18" s="865">
        <f t="shared" ref="AF18:AO18" si="5">AF11+AF16</f>
        <v>1115</v>
      </c>
      <c r="AG18" s="865">
        <f t="shared" si="5"/>
        <v>-90</v>
      </c>
      <c r="AH18" s="865">
        <f t="shared" si="5"/>
        <v>961</v>
      </c>
      <c r="AI18" s="865">
        <f t="shared" si="5"/>
        <v>663</v>
      </c>
      <c r="AJ18" s="865">
        <f t="shared" si="5"/>
        <v>735</v>
      </c>
      <c r="AK18" s="865">
        <f t="shared" si="5"/>
        <v>961</v>
      </c>
      <c r="AL18" s="865">
        <f t="shared" si="5"/>
        <v>1424</v>
      </c>
      <c r="AM18" s="865">
        <f t="shared" si="5"/>
        <v>1006</v>
      </c>
      <c r="AN18" s="865">
        <f t="shared" si="5"/>
        <v>867</v>
      </c>
      <c r="AO18" s="865">
        <f t="shared" si="5"/>
        <v>1169</v>
      </c>
      <c r="AP18" s="1688" t="s">
        <v>111</v>
      </c>
      <c r="AQ18" s="410">
        <v>373</v>
      </c>
      <c r="AR18" s="410">
        <v>356</v>
      </c>
      <c r="AS18" s="410">
        <v>332</v>
      </c>
      <c r="AT18" s="410">
        <v>217</v>
      </c>
      <c r="AU18" s="913">
        <v>372</v>
      </c>
      <c r="AV18" s="913">
        <v>316</v>
      </c>
      <c r="AW18" s="913">
        <v>212</v>
      </c>
      <c r="AX18" s="913">
        <v>169</v>
      </c>
      <c r="AY18" s="913">
        <v>131</v>
      </c>
      <c r="AZ18" s="913">
        <v>165</v>
      </c>
      <c r="BA18" s="913">
        <v>150</v>
      </c>
      <c r="BB18" s="913">
        <v>163</v>
      </c>
      <c r="BC18" s="913">
        <v>143</v>
      </c>
    </row>
    <row r="19" spans="1:55" ht="13.5" customHeight="1">
      <c r="A19" s="405" t="s">
        <v>193</v>
      </c>
      <c r="B19" s="911">
        <v>-450</v>
      </c>
      <c r="C19" s="911">
        <v>-571</v>
      </c>
      <c r="D19" s="911">
        <v>-872</v>
      </c>
      <c r="E19" s="911">
        <v>-950</v>
      </c>
      <c r="F19" s="911">
        <v>-859</v>
      </c>
      <c r="G19" s="911">
        <v>-1042</v>
      </c>
      <c r="H19" s="911">
        <v>-950</v>
      </c>
      <c r="I19" s="911">
        <v>-1009</v>
      </c>
      <c r="J19" s="911">
        <v>-970</v>
      </c>
      <c r="K19" s="911">
        <v>-913</v>
      </c>
      <c r="L19" s="911">
        <v>-976</v>
      </c>
      <c r="M19" s="911">
        <v>-757</v>
      </c>
      <c r="N19" s="911">
        <v>-724</v>
      </c>
      <c r="O19" s="1688"/>
      <c r="P19" s="410"/>
      <c r="Q19" s="410"/>
      <c r="R19" s="410"/>
      <c r="S19" s="410"/>
      <c r="T19" s="410"/>
      <c r="U19" s="410"/>
      <c r="V19" s="410"/>
      <c r="W19" s="409"/>
      <c r="X19" s="399"/>
      <c r="Y19" s="399"/>
      <c r="Z19" s="399"/>
      <c r="AA19" s="399"/>
      <c r="AB19" s="400" t="s">
        <v>70</v>
      </c>
      <c r="AC19" s="895">
        <v>2</v>
      </c>
      <c r="AD19" s="895">
        <v>-698</v>
      </c>
      <c r="AE19" s="895">
        <v>-154</v>
      </c>
      <c r="AF19" s="895">
        <v>-102</v>
      </c>
      <c r="AG19" s="895">
        <v>-331</v>
      </c>
      <c r="AH19" s="895">
        <v>-61</v>
      </c>
      <c r="AI19" s="895">
        <v>-42</v>
      </c>
      <c r="AJ19" s="895">
        <v>-30</v>
      </c>
      <c r="AK19" s="895">
        <v>-44</v>
      </c>
      <c r="AL19" s="895">
        <v>-59</v>
      </c>
      <c r="AM19" s="895">
        <v>-40</v>
      </c>
      <c r="AN19" s="895">
        <v>-71</v>
      </c>
      <c r="AO19" s="895">
        <v>-79</v>
      </c>
      <c r="AP19" s="1688"/>
      <c r="AT19" s="410"/>
      <c r="AU19" s="913"/>
      <c r="AV19" s="913"/>
      <c r="AW19" s="913"/>
      <c r="AX19" s="913"/>
      <c r="AY19" s="913"/>
      <c r="AZ19" s="913"/>
      <c r="BA19" s="913"/>
      <c r="BB19" s="913"/>
      <c r="BC19" s="913"/>
    </row>
    <row r="20" spans="1:55" ht="20.25" customHeight="1">
      <c r="A20" s="1945" t="s">
        <v>194</v>
      </c>
      <c r="B20" s="935">
        <f t="shared" ref="B20:H20" si="6">SUM(B18:B19)</f>
        <v>1540</v>
      </c>
      <c r="C20" s="935">
        <f t="shared" si="6"/>
        <v>1542</v>
      </c>
      <c r="D20" s="935">
        <f t="shared" si="6"/>
        <v>3081</v>
      </c>
      <c r="E20" s="935">
        <f t="shared" si="6"/>
        <v>3048</v>
      </c>
      <c r="F20" s="935">
        <f t="shared" si="6"/>
        <v>3766</v>
      </c>
      <c r="G20" s="935">
        <f t="shared" si="6"/>
        <v>3662</v>
      </c>
      <c r="H20" s="932">
        <f t="shared" si="6"/>
        <v>3357</v>
      </c>
      <c r="I20" s="932">
        <v>3107</v>
      </c>
      <c r="J20" s="932">
        <v>3069</v>
      </c>
      <c r="K20" s="932">
        <v>2634</v>
      </c>
      <c r="L20" s="932">
        <v>2663</v>
      </c>
      <c r="M20" s="932">
        <v>2318</v>
      </c>
      <c r="N20" s="932">
        <v>2672</v>
      </c>
      <c r="O20" s="405" t="s">
        <v>196</v>
      </c>
      <c r="P20" s="403">
        <v>572</v>
      </c>
      <c r="Q20" s="403">
        <v>1601</v>
      </c>
      <c r="R20" s="403">
        <v>1235</v>
      </c>
      <c r="S20" s="403">
        <v>588</v>
      </c>
      <c r="T20" s="403">
        <v>515</v>
      </c>
      <c r="U20" s="403">
        <v>487</v>
      </c>
      <c r="V20" s="403">
        <v>630</v>
      </c>
      <c r="W20" s="403">
        <v>585</v>
      </c>
      <c r="X20" s="403">
        <v>591</v>
      </c>
      <c r="Y20" s="403">
        <v>554</v>
      </c>
      <c r="Z20" s="403">
        <v>470</v>
      </c>
      <c r="AA20" s="403">
        <v>431</v>
      </c>
      <c r="AB20" s="44" t="s">
        <v>67</v>
      </c>
      <c r="AC20" s="865">
        <v>1085</v>
      </c>
      <c r="AD20" s="865">
        <v>306</v>
      </c>
      <c r="AE20" s="865">
        <v>599</v>
      </c>
      <c r="AF20" s="865">
        <f t="shared" ref="AF20:AO20" si="7">AF18+AF19</f>
        <v>1013</v>
      </c>
      <c r="AG20" s="865">
        <f t="shared" si="7"/>
        <v>-421</v>
      </c>
      <c r="AH20" s="865">
        <f t="shared" si="7"/>
        <v>900</v>
      </c>
      <c r="AI20" s="865">
        <f t="shared" si="7"/>
        <v>621</v>
      </c>
      <c r="AJ20" s="865">
        <f t="shared" si="7"/>
        <v>705</v>
      </c>
      <c r="AK20" s="865">
        <f t="shared" si="7"/>
        <v>917</v>
      </c>
      <c r="AL20" s="865">
        <f t="shared" si="7"/>
        <v>1365</v>
      </c>
      <c r="AM20" s="865">
        <f t="shared" si="7"/>
        <v>966</v>
      </c>
      <c r="AN20" s="865">
        <f t="shared" si="7"/>
        <v>796</v>
      </c>
      <c r="AO20" s="865">
        <f t="shared" si="7"/>
        <v>1090</v>
      </c>
      <c r="AP20" s="1688" t="s">
        <v>1534</v>
      </c>
      <c r="AQ20" s="410">
        <v>549</v>
      </c>
      <c r="AR20" s="410">
        <v>553</v>
      </c>
      <c r="AS20" s="410">
        <v>557</v>
      </c>
      <c r="AT20" s="403">
        <v>572</v>
      </c>
      <c r="AU20" s="885">
        <v>1377</v>
      </c>
      <c r="AV20" s="885">
        <v>2098</v>
      </c>
      <c r="AW20" s="885">
        <v>1620</v>
      </c>
      <c r="AX20" s="885">
        <v>1601</v>
      </c>
      <c r="AY20" s="885">
        <v>1617</v>
      </c>
      <c r="AZ20" s="885">
        <v>1577</v>
      </c>
      <c r="BA20" s="885">
        <v>1237</v>
      </c>
      <c r="BB20" s="885">
        <v>1235</v>
      </c>
      <c r="BC20" s="885">
        <v>572</v>
      </c>
    </row>
    <row r="21" spans="1:55" ht="13.5" customHeight="1">
      <c r="A21" s="1945"/>
      <c r="B21" s="935"/>
      <c r="C21" s="935"/>
      <c r="D21" s="935"/>
      <c r="E21" s="935"/>
      <c r="F21" s="935"/>
      <c r="G21" s="935"/>
      <c r="H21" s="934"/>
      <c r="I21" s="912"/>
      <c r="J21" s="912"/>
      <c r="K21" s="912"/>
      <c r="L21" s="912"/>
      <c r="M21" s="912"/>
      <c r="N21" s="912"/>
      <c r="O21" s="405" t="s">
        <v>195</v>
      </c>
      <c r="P21" s="403">
        <v>3695</v>
      </c>
      <c r="Q21" s="403">
        <v>4035</v>
      </c>
      <c r="R21" s="403">
        <v>3983</v>
      </c>
      <c r="S21" s="403">
        <v>3792</v>
      </c>
      <c r="T21" s="403">
        <v>3208</v>
      </c>
      <c r="U21" s="403">
        <v>2908</v>
      </c>
      <c r="V21" s="403">
        <v>3246</v>
      </c>
      <c r="W21" s="403">
        <v>3425</v>
      </c>
      <c r="X21" s="403">
        <v>3321</v>
      </c>
      <c r="Y21" s="403">
        <v>3219</v>
      </c>
      <c r="Z21" s="403">
        <v>2947</v>
      </c>
      <c r="AA21" s="403">
        <v>2535</v>
      </c>
      <c r="AB21" s="44" t="s">
        <v>886</v>
      </c>
      <c r="AC21" s="865">
        <v>1085</v>
      </c>
      <c r="AD21" s="865">
        <v>306</v>
      </c>
      <c r="AE21" s="865">
        <v>599</v>
      </c>
      <c r="AF21" s="865">
        <v>875</v>
      </c>
      <c r="AG21" s="865">
        <v>875</v>
      </c>
      <c r="AH21" s="865">
        <v>900</v>
      </c>
      <c r="AI21" s="865">
        <v>716</v>
      </c>
      <c r="AJ21" s="865">
        <v>760</v>
      </c>
      <c r="AK21" s="865">
        <v>917</v>
      </c>
      <c r="AL21" s="865">
        <v>1016</v>
      </c>
      <c r="AM21" s="865">
        <v>831</v>
      </c>
      <c r="AN21" s="865">
        <v>796</v>
      </c>
      <c r="AO21" s="865">
        <v>1090</v>
      </c>
      <c r="AP21" s="405" t="s">
        <v>195</v>
      </c>
      <c r="AQ21" s="403">
        <v>3637</v>
      </c>
      <c r="AR21" s="403">
        <v>3661</v>
      </c>
      <c r="AS21" s="403">
        <v>3531</v>
      </c>
      <c r="AT21" s="403">
        <v>3695</v>
      </c>
      <c r="AU21" s="885">
        <v>3595</v>
      </c>
      <c r="AV21" s="885">
        <v>4328</v>
      </c>
      <c r="AW21" s="885">
        <v>4319</v>
      </c>
      <c r="AX21" s="885">
        <v>4035</v>
      </c>
      <c r="AY21" s="885">
        <v>4146</v>
      </c>
      <c r="AZ21" s="885">
        <v>4064</v>
      </c>
      <c r="BA21" s="885">
        <v>3971</v>
      </c>
      <c r="BB21" s="885">
        <v>3983</v>
      </c>
      <c r="BC21" s="885">
        <v>4071</v>
      </c>
    </row>
    <row r="22" spans="1:55" ht="13.5" customHeight="1">
      <c r="A22" s="1946" t="s">
        <v>189</v>
      </c>
      <c r="B22" s="913" t="s">
        <v>59</v>
      </c>
      <c r="C22" s="913" t="s">
        <v>59</v>
      </c>
      <c r="D22" s="913" t="s">
        <v>59</v>
      </c>
      <c r="E22" s="913" t="s">
        <v>59</v>
      </c>
      <c r="F22" s="913" t="s">
        <v>59</v>
      </c>
      <c r="G22" s="913" t="s">
        <v>59</v>
      </c>
      <c r="H22" s="934">
        <v>-25</v>
      </c>
      <c r="I22" s="912">
        <v>9</v>
      </c>
      <c r="J22" s="912">
        <v>57</v>
      </c>
      <c r="K22" s="912"/>
      <c r="L22" s="912"/>
      <c r="M22" s="912"/>
      <c r="N22" s="912"/>
      <c r="O22" s="405" t="s">
        <v>192</v>
      </c>
      <c r="P22" s="403">
        <v>2002</v>
      </c>
      <c r="Q22" s="403">
        <v>546</v>
      </c>
      <c r="R22" s="403">
        <v>624</v>
      </c>
      <c r="S22" s="403">
        <v>566</v>
      </c>
      <c r="T22" s="403">
        <v>557</v>
      </c>
      <c r="U22" s="403">
        <v>509</v>
      </c>
      <c r="V22" s="403">
        <v>431</v>
      </c>
      <c r="W22" s="403">
        <v>474</v>
      </c>
      <c r="X22" s="403">
        <v>469</v>
      </c>
      <c r="Y22" s="403">
        <v>454</v>
      </c>
      <c r="Z22" s="403">
        <v>452</v>
      </c>
      <c r="AA22" s="403">
        <v>375</v>
      </c>
      <c r="AB22" s="400" t="s">
        <v>193</v>
      </c>
      <c r="AC22" s="895">
        <v>-248</v>
      </c>
      <c r="AD22" s="895">
        <v>-63</v>
      </c>
      <c r="AE22" s="895">
        <v>-139</v>
      </c>
      <c r="AF22" s="895">
        <v>-263</v>
      </c>
      <c r="AG22" s="895">
        <v>89</v>
      </c>
      <c r="AH22" s="895">
        <v>-219</v>
      </c>
      <c r="AI22" s="895">
        <v>-178</v>
      </c>
      <c r="AJ22" s="895">
        <v>-200</v>
      </c>
      <c r="AK22" s="895">
        <v>-193</v>
      </c>
      <c r="AL22" s="895">
        <v>-250</v>
      </c>
      <c r="AM22" s="895">
        <v>-229</v>
      </c>
      <c r="AN22" s="895">
        <v>-167</v>
      </c>
      <c r="AO22" s="895">
        <v>-258</v>
      </c>
      <c r="AP22" s="405" t="s">
        <v>192</v>
      </c>
      <c r="AQ22" s="403">
        <v>1908</v>
      </c>
      <c r="AR22" s="403">
        <v>1945</v>
      </c>
      <c r="AS22" s="403">
        <v>1955</v>
      </c>
      <c r="AT22" s="403">
        <v>2002</v>
      </c>
      <c r="AU22" s="885">
        <v>1972</v>
      </c>
      <c r="AV22" s="885">
        <v>2022</v>
      </c>
      <c r="AW22" s="885">
        <v>2067</v>
      </c>
      <c r="AX22" s="885">
        <v>546</v>
      </c>
      <c r="AY22" s="885">
        <v>576</v>
      </c>
      <c r="AZ22" s="885">
        <v>594</v>
      </c>
      <c r="BA22" s="885">
        <v>612</v>
      </c>
      <c r="BB22" s="885">
        <v>624</v>
      </c>
      <c r="BC22" s="885">
        <v>634</v>
      </c>
    </row>
    <row r="23" spans="1:55" ht="13.5" customHeight="1">
      <c r="A23" s="1946"/>
      <c r="B23" s="934"/>
      <c r="C23" s="934"/>
      <c r="D23" s="934"/>
      <c r="E23" s="934"/>
      <c r="F23" s="934"/>
      <c r="G23" s="934"/>
      <c r="H23" s="932"/>
      <c r="I23" s="932"/>
      <c r="J23" s="932"/>
      <c r="K23" s="932"/>
      <c r="L23" s="932"/>
      <c r="M23" s="932"/>
      <c r="N23" s="932"/>
      <c r="O23" s="405" t="s">
        <v>190</v>
      </c>
      <c r="P23" s="403">
        <v>1585</v>
      </c>
      <c r="Q23" s="403">
        <v>1607</v>
      </c>
      <c r="R23" s="403">
        <v>1448</v>
      </c>
      <c r="S23" s="403">
        <v>3119</v>
      </c>
      <c r="T23" s="403">
        <v>3054</v>
      </c>
      <c r="U23" s="403">
        <v>3227</v>
      </c>
      <c r="V23" s="403">
        <v>3524</v>
      </c>
      <c r="W23" s="403">
        <v>3408</v>
      </c>
      <c r="X23" s="403">
        <v>3644</v>
      </c>
      <c r="Y23" s="403">
        <v>3568</v>
      </c>
      <c r="Z23" s="403">
        <v>3505</v>
      </c>
      <c r="AA23" s="403">
        <v>3334</v>
      </c>
      <c r="AB23" s="44" t="s">
        <v>191</v>
      </c>
      <c r="AC23" s="865">
        <v>837</v>
      </c>
      <c r="AD23" s="865">
        <v>243</v>
      </c>
      <c r="AE23" s="865">
        <v>460</v>
      </c>
      <c r="AF23" s="865">
        <f t="shared" ref="AF23:AO23" si="8">AF20+AF22</f>
        <v>750</v>
      </c>
      <c r="AG23" s="865">
        <f t="shared" si="8"/>
        <v>-332</v>
      </c>
      <c r="AH23" s="865">
        <f t="shared" si="8"/>
        <v>681</v>
      </c>
      <c r="AI23" s="865">
        <f t="shared" si="8"/>
        <v>443</v>
      </c>
      <c r="AJ23" s="865">
        <f t="shared" si="8"/>
        <v>505</v>
      </c>
      <c r="AK23" s="865">
        <f t="shared" si="8"/>
        <v>724</v>
      </c>
      <c r="AL23" s="865">
        <f t="shared" si="8"/>
        <v>1115</v>
      </c>
      <c r="AM23" s="865">
        <f t="shared" si="8"/>
        <v>737</v>
      </c>
      <c r="AN23" s="865">
        <f t="shared" si="8"/>
        <v>629</v>
      </c>
      <c r="AO23" s="865">
        <f t="shared" si="8"/>
        <v>832</v>
      </c>
      <c r="AP23" s="405" t="s">
        <v>1533</v>
      </c>
      <c r="AQ23" s="403">
        <v>1573</v>
      </c>
      <c r="AR23" s="403">
        <v>1575</v>
      </c>
      <c r="AS23" s="403">
        <v>1478</v>
      </c>
      <c r="AT23" s="403">
        <v>1585</v>
      </c>
      <c r="AU23" s="885">
        <v>1603</v>
      </c>
      <c r="AV23" s="885">
        <v>1680</v>
      </c>
      <c r="AW23" s="885">
        <v>1698</v>
      </c>
      <c r="AX23" s="885">
        <v>1607</v>
      </c>
      <c r="AY23" s="885">
        <v>1638</v>
      </c>
      <c r="AZ23" s="885">
        <v>1615</v>
      </c>
      <c r="BA23" s="885">
        <v>1516</v>
      </c>
      <c r="BB23" s="885">
        <v>1448</v>
      </c>
      <c r="BC23" s="885">
        <v>3280</v>
      </c>
    </row>
    <row r="24" spans="1:55" ht="13.5" customHeight="1">
      <c r="A24" s="933" t="s">
        <v>186</v>
      </c>
      <c r="B24" s="898">
        <f>+B20</f>
        <v>1540</v>
      </c>
      <c r="C24" s="898">
        <f>+C20</f>
        <v>1542</v>
      </c>
      <c r="D24" s="898">
        <f>+D20</f>
        <v>3081</v>
      </c>
      <c r="E24" s="932">
        <v>3048</v>
      </c>
      <c r="F24" s="932">
        <v>3766</v>
      </c>
      <c r="G24" s="932">
        <f>SUM(G20:G23)</f>
        <v>3662</v>
      </c>
      <c r="H24" s="932">
        <f>SUM(H20:H23)</f>
        <v>3332</v>
      </c>
      <c r="I24" s="932">
        <v>3116</v>
      </c>
      <c r="J24" s="932">
        <v>3126</v>
      </c>
      <c r="K24" s="932"/>
      <c r="L24" s="932"/>
      <c r="M24" s="932"/>
      <c r="N24" s="932"/>
      <c r="O24" s="405" t="s">
        <v>188</v>
      </c>
      <c r="P24" s="403">
        <v>487</v>
      </c>
      <c r="Q24" s="403">
        <v>164</v>
      </c>
      <c r="R24" s="403">
        <v>118</v>
      </c>
      <c r="S24" s="403">
        <v>60</v>
      </c>
      <c r="T24" s="403">
        <v>76</v>
      </c>
      <c r="U24" s="403">
        <v>130</v>
      </c>
      <c r="V24" s="403">
        <v>62</v>
      </c>
      <c r="W24" s="403">
        <v>266</v>
      </c>
      <c r="X24" s="403">
        <v>169</v>
      </c>
      <c r="Y24" s="403">
        <v>278</v>
      </c>
      <c r="Z24" s="403">
        <v>125</v>
      </c>
      <c r="AA24" s="403">
        <v>64</v>
      </c>
      <c r="AI24" s="398"/>
      <c r="AL24" s="861"/>
      <c r="AO24" s="398"/>
      <c r="AP24" s="405" t="s">
        <v>188</v>
      </c>
      <c r="AQ24" s="403">
        <v>394</v>
      </c>
      <c r="AR24" s="403">
        <v>500</v>
      </c>
      <c r="AS24" s="403">
        <v>443</v>
      </c>
      <c r="AT24" s="403">
        <v>487</v>
      </c>
      <c r="AU24" s="885">
        <v>334</v>
      </c>
      <c r="AV24" s="885">
        <v>114</v>
      </c>
      <c r="AW24" s="885">
        <v>110</v>
      </c>
      <c r="AX24" s="885">
        <v>164</v>
      </c>
      <c r="AY24" s="885">
        <v>63</v>
      </c>
      <c r="AZ24" s="885">
        <v>119</v>
      </c>
      <c r="BA24" s="885">
        <v>138</v>
      </c>
      <c r="BB24" s="885">
        <v>118</v>
      </c>
      <c r="BC24" s="885">
        <v>81</v>
      </c>
    </row>
    <row r="25" spans="1:55" ht="13.5" customHeight="1">
      <c r="C25" s="399"/>
      <c r="D25" s="399"/>
      <c r="F25" s="552"/>
      <c r="G25" s="552"/>
      <c r="H25" s="552"/>
      <c r="I25" s="552"/>
      <c r="J25" s="552"/>
      <c r="K25" s="552"/>
      <c r="L25" s="552"/>
      <c r="M25" s="552"/>
      <c r="N25" s="552"/>
      <c r="O25" s="405" t="s">
        <v>187</v>
      </c>
      <c r="P25" s="403">
        <v>362</v>
      </c>
      <c r="Q25" s="403">
        <v>284</v>
      </c>
      <c r="R25" s="403">
        <v>121</v>
      </c>
      <c r="S25" s="403">
        <v>288</v>
      </c>
      <c r="T25" s="403">
        <v>87</v>
      </c>
      <c r="U25" s="403">
        <v>132</v>
      </c>
      <c r="V25" s="403">
        <v>31</v>
      </c>
      <c r="W25" s="403">
        <v>78</v>
      </c>
      <c r="X25" s="403">
        <v>185</v>
      </c>
      <c r="Y25" s="403">
        <v>262</v>
      </c>
      <c r="Z25" s="403">
        <v>329</v>
      </c>
      <c r="AA25" s="403">
        <v>344</v>
      </c>
      <c r="AB25" s="43" t="s">
        <v>170</v>
      </c>
      <c r="AC25" s="43"/>
      <c r="AD25" s="43"/>
      <c r="AE25" s="43"/>
      <c r="AF25" s="43"/>
      <c r="AG25" s="43"/>
      <c r="AH25" s="43"/>
      <c r="AI25" s="43"/>
      <c r="AJ25" s="931"/>
      <c r="AK25" s="931"/>
      <c r="AL25" s="931"/>
      <c r="AM25" s="43"/>
      <c r="AN25" s="43"/>
      <c r="AO25" s="43"/>
      <c r="AP25" s="405" t="s">
        <v>187</v>
      </c>
      <c r="AQ25" s="403">
        <v>392</v>
      </c>
      <c r="AR25" s="403">
        <v>392</v>
      </c>
      <c r="AS25" s="403">
        <v>309</v>
      </c>
      <c r="AT25" s="403">
        <v>362</v>
      </c>
      <c r="AU25" s="885">
        <v>782</v>
      </c>
      <c r="AV25" s="885">
        <v>466</v>
      </c>
      <c r="AW25" s="885">
        <v>335</v>
      </c>
      <c r="AX25" s="885">
        <v>284</v>
      </c>
      <c r="AY25" s="885">
        <v>504</v>
      </c>
      <c r="AZ25" s="885">
        <v>363</v>
      </c>
      <c r="BA25" s="885">
        <v>333</v>
      </c>
      <c r="BB25" s="885">
        <v>121</v>
      </c>
      <c r="BC25" s="885">
        <v>519</v>
      </c>
    </row>
    <row r="26" spans="1:55" ht="13.5" customHeight="1" thickBot="1">
      <c r="C26" s="399"/>
      <c r="D26" s="399"/>
      <c r="O26" s="405" t="s">
        <v>175</v>
      </c>
      <c r="P26" s="403">
        <v>173</v>
      </c>
      <c r="Q26" s="403">
        <v>246</v>
      </c>
      <c r="R26" s="403">
        <v>250</v>
      </c>
      <c r="S26" s="403">
        <v>306</v>
      </c>
      <c r="T26" s="403">
        <v>377</v>
      </c>
      <c r="U26" s="403">
        <v>42</v>
      </c>
      <c r="V26" s="403">
        <v>321</v>
      </c>
      <c r="W26" s="403">
        <v>142</v>
      </c>
      <c r="X26" s="403">
        <v>223</v>
      </c>
      <c r="Y26" s="403">
        <v>187</v>
      </c>
      <c r="Z26" s="403">
        <v>134</v>
      </c>
      <c r="AA26" s="403">
        <v>168</v>
      </c>
      <c r="AB26" s="42"/>
      <c r="AC26" s="41" t="s">
        <v>1401</v>
      </c>
      <c r="AD26" s="41" t="s">
        <v>1170</v>
      </c>
      <c r="AE26" s="41" t="s">
        <v>1048</v>
      </c>
      <c r="AF26" s="930" t="str">
        <f t="shared" ref="AF26:AM26" si="9">AF5</f>
        <v>Q4/19</v>
      </c>
      <c r="AG26" s="930" t="str">
        <f t="shared" si="9"/>
        <v>Q3/19</v>
      </c>
      <c r="AH26" s="930" t="str">
        <f t="shared" si="9"/>
        <v>Q2/19</v>
      </c>
      <c r="AI26" s="930" t="str">
        <f t="shared" si="9"/>
        <v>Q1/19</v>
      </c>
      <c r="AJ26" s="930" t="str">
        <f t="shared" si="9"/>
        <v>Q4/18</v>
      </c>
      <c r="AK26" s="930" t="str">
        <f t="shared" si="9"/>
        <v>Q3/18</v>
      </c>
      <c r="AL26" s="930" t="str">
        <f t="shared" si="9"/>
        <v>Q2/18</v>
      </c>
      <c r="AM26" s="41" t="str">
        <f t="shared" si="9"/>
        <v>Q1/18</v>
      </c>
      <c r="AN26" s="41" t="s">
        <v>521</v>
      </c>
      <c r="AO26" s="41" t="s">
        <v>502</v>
      </c>
      <c r="AP26" s="405" t="s">
        <v>175</v>
      </c>
      <c r="AQ26" s="403">
        <v>74</v>
      </c>
      <c r="AR26" s="403">
        <v>91</v>
      </c>
      <c r="AS26" s="403">
        <v>163</v>
      </c>
      <c r="AT26" s="403">
        <v>173</v>
      </c>
      <c r="AU26" s="885">
        <v>156</v>
      </c>
      <c r="AV26" s="885">
        <v>181</v>
      </c>
      <c r="AW26" s="885">
        <v>195</v>
      </c>
      <c r="AX26" s="885">
        <v>246</v>
      </c>
      <c r="AY26" s="885">
        <v>280</v>
      </c>
      <c r="AZ26" s="885">
        <v>265</v>
      </c>
      <c r="BA26" s="885">
        <v>225</v>
      </c>
      <c r="BB26" s="885">
        <v>250</v>
      </c>
      <c r="BC26" s="885">
        <v>379</v>
      </c>
    </row>
    <row r="27" spans="1:55" ht="13.5" customHeight="1">
      <c r="C27" s="399"/>
      <c r="D27" s="399"/>
      <c r="F27" s="45"/>
      <c r="G27" s="45"/>
      <c r="H27" s="404"/>
      <c r="I27" s="404"/>
      <c r="J27" s="404"/>
      <c r="K27" s="404"/>
      <c r="L27" s="404"/>
      <c r="M27" s="404"/>
      <c r="N27" s="404"/>
      <c r="O27" s="405" t="s">
        <v>173</v>
      </c>
      <c r="P27" s="403">
        <v>12543</v>
      </c>
      <c r="Q27" s="403">
        <v>14749</v>
      </c>
      <c r="R27" s="403">
        <v>12441</v>
      </c>
      <c r="S27" s="403">
        <v>18973</v>
      </c>
      <c r="T27" s="403">
        <v>18587</v>
      </c>
      <c r="U27" s="403">
        <v>17581</v>
      </c>
      <c r="V27" s="403">
        <v>11064</v>
      </c>
      <c r="W27" s="403">
        <v>15554</v>
      </c>
      <c r="X27" s="403">
        <v>19425</v>
      </c>
      <c r="Y27" s="403">
        <v>22857</v>
      </c>
      <c r="Z27" s="403">
        <v>14397</v>
      </c>
      <c r="AA27" s="403">
        <v>14604</v>
      </c>
      <c r="AB27" s="405" t="s">
        <v>174</v>
      </c>
      <c r="AC27" s="927">
        <v>0.21</v>
      </c>
      <c r="AD27" s="927">
        <v>0.06</v>
      </c>
      <c r="AE27" s="927">
        <v>0.11</v>
      </c>
      <c r="AF27" s="927">
        <v>0.19</v>
      </c>
      <c r="AG27" s="927">
        <v>-0.08</v>
      </c>
      <c r="AH27" s="927">
        <v>0.17</v>
      </c>
      <c r="AI27" s="927">
        <v>0.11</v>
      </c>
      <c r="AJ27" s="927">
        <v>0.13</v>
      </c>
      <c r="AK27" s="927">
        <v>0.18</v>
      </c>
      <c r="AL27" s="927">
        <v>0.28000000000000003</v>
      </c>
      <c r="AM27" s="927">
        <v>0.18</v>
      </c>
      <c r="AN27" s="927">
        <v>0.15</v>
      </c>
      <c r="AO27" s="921">
        <v>0.21</v>
      </c>
      <c r="AP27" s="405" t="s">
        <v>173</v>
      </c>
      <c r="AQ27" s="403">
        <v>15301</v>
      </c>
      <c r="AR27" s="403">
        <f>17536-254</f>
        <v>17282</v>
      </c>
      <c r="AS27" s="403">
        <v>21223</v>
      </c>
      <c r="AT27" s="403">
        <v>12543</v>
      </c>
      <c r="AU27" s="885">
        <v>18316</v>
      </c>
      <c r="AV27" s="885">
        <v>18228</v>
      </c>
      <c r="AW27" s="885">
        <v>19335</v>
      </c>
      <c r="AX27" s="885">
        <v>14749</v>
      </c>
      <c r="AY27" s="885">
        <v>15233</v>
      </c>
      <c r="AZ27" s="885">
        <v>20237</v>
      </c>
      <c r="BA27" s="885">
        <v>14253</v>
      </c>
      <c r="BB27" s="885">
        <v>12441</v>
      </c>
      <c r="BC27" s="885">
        <v>16305</v>
      </c>
    </row>
    <row r="28" spans="1:55" ht="13.5" customHeight="1">
      <c r="A28" s="39" t="s">
        <v>589</v>
      </c>
      <c r="B28" s="39"/>
      <c r="C28" s="37"/>
      <c r="D28" s="37"/>
      <c r="E28" s="39"/>
      <c r="F28" s="404"/>
      <c r="G28" s="404"/>
      <c r="H28" s="404"/>
      <c r="I28" s="404"/>
      <c r="J28" s="404"/>
      <c r="K28" s="404"/>
      <c r="L28" s="404"/>
      <c r="M28" s="404"/>
      <c r="N28" s="404"/>
      <c r="O28" s="405" t="s">
        <v>172</v>
      </c>
      <c r="P28" s="403">
        <v>1065</v>
      </c>
      <c r="Q28" s="403">
        <v>1313</v>
      </c>
      <c r="R28" s="403">
        <v>1463</v>
      </c>
      <c r="S28" s="403">
        <v>1449</v>
      </c>
      <c r="T28" s="403">
        <v>1526</v>
      </c>
      <c r="U28" s="403">
        <v>1614</v>
      </c>
      <c r="V28" s="403">
        <v>2383</v>
      </c>
      <c r="W28" s="403">
        <v>2559</v>
      </c>
      <c r="X28" s="403">
        <v>2703</v>
      </c>
      <c r="Y28" s="403">
        <v>2450</v>
      </c>
      <c r="Z28" s="403">
        <v>2492</v>
      </c>
      <c r="AA28" s="403">
        <v>2827</v>
      </c>
      <c r="AB28" s="405" t="s">
        <v>588</v>
      </c>
      <c r="AC28" s="927">
        <v>6.49</v>
      </c>
      <c r="AD28" s="927">
        <v>6.15</v>
      </c>
      <c r="AE28" s="927">
        <v>5.13</v>
      </c>
      <c r="AF28" s="927">
        <v>7.24</v>
      </c>
      <c r="AG28" s="927">
        <v>6.5</v>
      </c>
      <c r="AH28" s="927">
        <v>6.39</v>
      </c>
      <c r="AI28" s="927">
        <v>6.8</v>
      </c>
      <c r="AJ28" s="927">
        <v>7.3</v>
      </c>
      <c r="AK28" s="927">
        <v>9.4</v>
      </c>
      <c r="AL28" s="927" t="s">
        <v>576</v>
      </c>
      <c r="AM28" s="927" t="s">
        <v>554</v>
      </c>
      <c r="AN28" s="927">
        <v>10.09</v>
      </c>
      <c r="AO28" s="921">
        <v>11.44</v>
      </c>
      <c r="AP28" s="405" t="s">
        <v>172</v>
      </c>
      <c r="AQ28" s="403">
        <v>1015</v>
      </c>
      <c r="AR28" s="403">
        <v>1014</v>
      </c>
      <c r="AS28" s="403">
        <v>1085</v>
      </c>
      <c r="AT28" s="403">
        <v>1065</v>
      </c>
      <c r="AU28" s="885">
        <v>1169</v>
      </c>
      <c r="AV28" s="885">
        <v>1084</v>
      </c>
      <c r="AW28" s="885">
        <v>1307</v>
      </c>
      <c r="AX28" s="885">
        <v>1313</v>
      </c>
      <c r="AY28" s="885">
        <v>1442</v>
      </c>
      <c r="AZ28" s="885">
        <v>1507</v>
      </c>
      <c r="BA28" s="885">
        <v>1495</v>
      </c>
      <c r="BB28" s="885">
        <v>1463</v>
      </c>
      <c r="BC28" s="885">
        <v>1620</v>
      </c>
    </row>
    <row r="29" spans="1:55" ht="16.2" customHeight="1" thickBot="1">
      <c r="A29" s="501"/>
      <c r="B29" s="41" t="s">
        <v>1532</v>
      </c>
      <c r="C29" s="929" t="str">
        <f>+C5</f>
        <v>2019</v>
      </c>
      <c r="D29" s="928">
        <v>2018</v>
      </c>
      <c r="E29" s="928">
        <f>E5</f>
        <v>2017</v>
      </c>
      <c r="F29" s="41">
        <v>2016</v>
      </c>
      <c r="G29" s="41">
        <v>2015</v>
      </c>
      <c r="H29" s="41">
        <v>2014</v>
      </c>
      <c r="I29" s="41">
        <v>2013</v>
      </c>
      <c r="J29" s="41">
        <v>2012</v>
      </c>
      <c r="K29" s="41">
        <v>2011</v>
      </c>
      <c r="L29" s="41">
        <v>2010</v>
      </c>
      <c r="M29" s="41">
        <v>2009</v>
      </c>
      <c r="N29" s="41">
        <v>2008</v>
      </c>
      <c r="O29" s="406" t="s">
        <v>171</v>
      </c>
      <c r="P29" s="401" t="s">
        <v>59</v>
      </c>
      <c r="Q29" s="401" t="s">
        <v>59</v>
      </c>
      <c r="R29" s="401">
        <v>22186</v>
      </c>
      <c r="S29" s="401">
        <v>8897</v>
      </c>
      <c r="T29" s="401" t="s">
        <v>59</v>
      </c>
      <c r="U29" s="401" t="s">
        <v>59</v>
      </c>
      <c r="V29" s="401">
        <v>8895</v>
      </c>
      <c r="W29" s="401"/>
      <c r="X29" s="401"/>
      <c r="Y29" s="401"/>
      <c r="Z29" s="401"/>
      <c r="AA29" s="401"/>
      <c r="AB29" s="405" t="s">
        <v>586</v>
      </c>
      <c r="AC29" s="927">
        <v>8.06</v>
      </c>
      <c r="AD29" s="927">
        <v>7.86</v>
      </c>
      <c r="AE29" s="927">
        <v>7.79</v>
      </c>
      <c r="AF29" s="927">
        <v>7.8</v>
      </c>
      <c r="AG29" s="927">
        <v>7.55</v>
      </c>
      <c r="AH29" s="927">
        <v>7.69</v>
      </c>
      <c r="AI29" s="927">
        <v>7.55</v>
      </c>
      <c r="AJ29" s="927">
        <v>8.15</v>
      </c>
      <c r="AK29" s="927">
        <v>8.08</v>
      </c>
      <c r="AL29" s="927">
        <v>7.9</v>
      </c>
      <c r="AM29" s="927">
        <v>7.63</v>
      </c>
      <c r="AN29" s="927">
        <v>8.2100000000000009</v>
      </c>
      <c r="AO29" s="921">
        <v>7.95</v>
      </c>
      <c r="AP29" s="406" t="s">
        <v>171</v>
      </c>
      <c r="AQ29" s="900" t="s">
        <v>59</v>
      </c>
      <c r="AR29" s="900" t="s">
        <v>59</v>
      </c>
      <c r="AS29" s="900" t="s">
        <v>59</v>
      </c>
      <c r="AT29" s="401" t="s">
        <v>59</v>
      </c>
      <c r="AU29" s="884" t="s">
        <v>59</v>
      </c>
      <c r="AV29" s="884" t="s">
        <v>59</v>
      </c>
      <c r="AW29" s="884" t="s">
        <v>59</v>
      </c>
      <c r="AX29" s="884" t="s">
        <v>59</v>
      </c>
      <c r="AY29" s="884">
        <v>1335</v>
      </c>
      <c r="AZ29" s="884">
        <v>1454</v>
      </c>
      <c r="BA29" s="884">
        <v>21478</v>
      </c>
      <c r="BB29" s="884">
        <v>22186</v>
      </c>
      <c r="BC29" s="884">
        <v>6972</v>
      </c>
    </row>
    <row r="30" spans="1:55" ht="13.5" customHeight="1">
      <c r="A30" s="400" t="s">
        <v>168</v>
      </c>
      <c r="B30" s="332">
        <v>0.37</v>
      </c>
      <c r="C30" s="332">
        <v>0.38</v>
      </c>
      <c r="D30" s="332">
        <v>0.76</v>
      </c>
      <c r="E30" s="921">
        <v>0.75</v>
      </c>
      <c r="F30" s="332">
        <v>0.93</v>
      </c>
      <c r="G30" s="921" t="s">
        <v>167</v>
      </c>
      <c r="H30" s="925" t="s">
        <v>166</v>
      </c>
      <c r="I30" s="925" t="s">
        <v>165</v>
      </c>
      <c r="J30" s="925" t="s">
        <v>165</v>
      </c>
      <c r="K30" s="925" t="s">
        <v>164</v>
      </c>
      <c r="L30" s="925" t="s">
        <v>163</v>
      </c>
      <c r="M30" s="925" t="s">
        <v>162</v>
      </c>
      <c r="N30" s="925" t="s">
        <v>161</v>
      </c>
      <c r="O30" s="34" t="s">
        <v>169</v>
      </c>
      <c r="P30" s="33">
        <f t="shared" ref="P30:U30" si="10">SUM(P9:P29)</f>
        <v>554848</v>
      </c>
      <c r="Q30" s="33">
        <f t="shared" si="10"/>
        <v>551408</v>
      </c>
      <c r="R30" s="33">
        <f t="shared" si="10"/>
        <v>581612</v>
      </c>
      <c r="S30" s="33">
        <f t="shared" si="10"/>
        <v>615659</v>
      </c>
      <c r="T30" s="33">
        <f t="shared" si="10"/>
        <v>646868</v>
      </c>
      <c r="U30" s="33">
        <f t="shared" si="10"/>
        <v>669342</v>
      </c>
      <c r="V30" s="33">
        <v>630434</v>
      </c>
      <c r="W30" s="33">
        <v>668178</v>
      </c>
      <c r="X30" s="33">
        <v>716204</v>
      </c>
      <c r="Y30" s="33">
        <v>580839</v>
      </c>
      <c r="Z30" s="33">
        <v>507544</v>
      </c>
      <c r="AA30" s="33">
        <v>474074</v>
      </c>
      <c r="AB30" s="405" t="s">
        <v>587</v>
      </c>
      <c r="AC30" s="885">
        <v>4050</v>
      </c>
      <c r="AD30" s="885">
        <v>4050</v>
      </c>
      <c r="AE30" s="885">
        <v>4050</v>
      </c>
      <c r="AF30" s="885">
        <v>4050</v>
      </c>
      <c r="AG30" s="885">
        <v>4050</v>
      </c>
      <c r="AH30" s="885">
        <v>4050</v>
      </c>
      <c r="AI30" s="885">
        <v>4050</v>
      </c>
      <c r="AJ30" s="885">
        <v>4050</v>
      </c>
      <c r="AK30" s="885">
        <v>4050</v>
      </c>
      <c r="AL30" s="885">
        <v>4050</v>
      </c>
      <c r="AM30" s="885">
        <v>4050</v>
      </c>
      <c r="AN30" s="885">
        <v>4050</v>
      </c>
      <c r="AO30" s="403">
        <v>4050</v>
      </c>
      <c r="AP30" s="34" t="s">
        <v>169</v>
      </c>
      <c r="AQ30" s="33">
        <v>574774</v>
      </c>
      <c r="AR30" s="33">
        <v>587287</v>
      </c>
      <c r="AS30" s="33">
        <v>600394</v>
      </c>
      <c r="AT30" s="33">
        <f t="shared" ref="AT30:BA30" si="11">SUM(AT9:AT29)</f>
        <v>554848</v>
      </c>
      <c r="AU30" s="528">
        <f t="shared" si="11"/>
        <v>585855</v>
      </c>
      <c r="AV30" s="528">
        <f t="shared" si="11"/>
        <v>582875</v>
      </c>
      <c r="AW30" s="528">
        <f t="shared" si="11"/>
        <v>590173</v>
      </c>
      <c r="AX30" s="528">
        <f t="shared" si="11"/>
        <v>551408</v>
      </c>
      <c r="AY30" s="528">
        <f t="shared" si="11"/>
        <v>572767</v>
      </c>
      <c r="AZ30" s="528">
        <f t="shared" si="11"/>
        <v>570053</v>
      </c>
      <c r="BA30" s="528">
        <f t="shared" si="11"/>
        <v>580189</v>
      </c>
      <c r="BB30" s="528">
        <v>581612</v>
      </c>
      <c r="BC30" s="528">
        <v>615277</v>
      </c>
    </row>
    <row r="31" spans="1:55" ht="15" customHeight="1">
      <c r="A31" s="405" t="s">
        <v>588</v>
      </c>
      <c r="B31" s="921">
        <v>6.49</v>
      </c>
      <c r="C31" s="921">
        <v>7.24</v>
      </c>
      <c r="D31" s="921">
        <v>7.3</v>
      </c>
      <c r="E31" s="921">
        <v>10.09</v>
      </c>
      <c r="F31" s="921">
        <v>10.6</v>
      </c>
      <c r="G31" s="332" t="s">
        <v>160</v>
      </c>
      <c r="H31" s="925" t="s">
        <v>159</v>
      </c>
      <c r="I31" s="925" t="s">
        <v>158</v>
      </c>
      <c r="J31" s="925" t="s">
        <v>157</v>
      </c>
      <c r="K31" s="925" t="s">
        <v>156</v>
      </c>
      <c r="L31" s="925" t="s">
        <v>155</v>
      </c>
      <c r="M31" s="925" t="s">
        <v>154</v>
      </c>
      <c r="N31" s="925" t="s">
        <v>153</v>
      </c>
      <c r="O31" s="866"/>
      <c r="P31" s="866"/>
      <c r="Q31" s="37"/>
      <c r="R31" s="37"/>
      <c r="S31" s="37"/>
      <c r="T31" s="37"/>
      <c r="U31" s="37"/>
      <c r="V31" s="898"/>
      <c r="W31" s="898"/>
      <c r="X31" s="898"/>
      <c r="Y31" s="898"/>
      <c r="Z31" s="898"/>
      <c r="AA31" s="898"/>
      <c r="AB31" s="36" t="s">
        <v>130</v>
      </c>
      <c r="AC31" s="885">
        <v>4040</v>
      </c>
      <c r="AD31" s="885">
        <v>4039</v>
      </c>
      <c r="AE31" s="885">
        <v>4038</v>
      </c>
      <c r="AF31" s="885">
        <v>4039</v>
      </c>
      <c r="AG31" s="885">
        <v>4036</v>
      </c>
      <c r="AH31" s="885">
        <v>4032</v>
      </c>
      <c r="AI31" s="885">
        <v>4033</v>
      </c>
      <c r="AJ31" s="885">
        <v>4037</v>
      </c>
      <c r="AK31" s="885">
        <v>4037</v>
      </c>
      <c r="AL31" s="885">
        <v>4037</v>
      </c>
      <c r="AM31" s="885">
        <v>4038</v>
      </c>
      <c r="AN31" s="885">
        <v>4039</v>
      </c>
      <c r="AO31" s="403">
        <v>4039</v>
      </c>
      <c r="AP31" s="866"/>
      <c r="AQ31" s="866"/>
      <c r="AR31" s="866"/>
      <c r="AS31" s="866"/>
      <c r="AT31" s="866"/>
      <c r="AU31" s="923"/>
      <c r="AV31" s="923"/>
      <c r="AW31" s="923"/>
      <c r="AX31" s="923"/>
      <c r="AY31" s="923"/>
      <c r="AZ31" s="923"/>
      <c r="BA31" s="923"/>
      <c r="BB31" s="923"/>
      <c r="BC31" s="922"/>
    </row>
    <row r="32" spans="1:55" ht="13.5" customHeight="1">
      <c r="A32" s="405" t="s">
        <v>1044</v>
      </c>
      <c r="B32" s="926" t="s">
        <v>59</v>
      </c>
      <c r="C32" s="926">
        <v>0.4</v>
      </c>
      <c r="D32" s="895">
        <v>0.69</v>
      </c>
      <c r="E32" s="332">
        <v>0.68</v>
      </c>
      <c r="F32" s="332" t="s">
        <v>164</v>
      </c>
      <c r="G32" s="332" t="s">
        <v>150</v>
      </c>
      <c r="H32" s="925" t="s">
        <v>149</v>
      </c>
      <c r="I32" s="403" t="s">
        <v>148</v>
      </c>
      <c r="J32" s="403" t="s">
        <v>147</v>
      </c>
      <c r="K32" s="403" t="s">
        <v>146</v>
      </c>
      <c r="L32" s="403" t="s">
        <v>145</v>
      </c>
      <c r="M32" s="403" t="s">
        <v>144</v>
      </c>
      <c r="N32" s="925" t="s">
        <v>143</v>
      </c>
      <c r="O32" s="40"/>
      <c r="P32" s="40"/>
      <c r="Q32" s="332"/>
      <c r="R32" s="332"/>
      <c r="S32" s="332"/>
      <c r="T32" s="332"/>
      <c r="U32" s="332"/>
      <c r="V32" s="403"/>
      <c r="W32" s="403"/>
      <c r="X32" s="403"/>
      <c r="Y32" s="403"/>
      <c r="Z32" s="403"/>
      <c r="AA32" s="403"/>
      <c r="AB32" s="36" t="s">
        <v>128</v>
      </c>
      <c r="AC32" s="924">
        <v>10.6</v>
      </c>
      <c r="AD32" s="924">
        <v>3.1</v>
      </c>
      <c r="AE32" s="924">
        <v>5.9</v>
      </c>
      <c r="AF32" s="924">
        <v>9.9</v>
      </c>
      <c r="AG32" s="924">
        <v>-4.4000000000000004</v>
      </c>
      <c r="AH32" s="924">
        <v>9.1</v>
      </c>
      <c r="AI32" s="924">
        <v>5.5</v>
      </c>
      <c r="AJ32" s="924">
        <v>6.3</v>
      </c>
      <c r="AK32" s="924">
        <v>9.1999999999999993</v>
      </c>
      <c r="AL32" s="924">
        <v>14.3</v>
      </c>
      <c r="AM32" s="924">
        <v>9</v>
      </c>
      <c r="AN32" s="924">
        <v>7.7</v>
      </c>
      <c r="AO32" s="903">
        <v>10.5</v>
      </c>
      <c r="AP32" s="40"/>
      <c r="AQ32" s="40"/>
      <c r="AR32" s="40"/>
      <c r="AS32" s="40"/>
      <c r="AT32" s="40"/>
      <c r="AU32" s="918"/>
      <c r="AV32" s="918"/>
      <c r="AW32" s="918"/>
      <c r="AX32" s="918"/>
      <c r="AY32" s="918"/>
      <c r="AZ32" s="918"/>
      <c r="BA32" s="918"/>
      <c r="BB32" s="918"/>
      <c r="BC32" s="895"/>
    </row>
    <row r="33" spans="1:55" ht="13.5" customHeight="1">
      <c r="A33" s="405" t="s">
        <v>586</v>
      </c>
      <c r="B33" s="921">
        <v>8.06</v>
      </c>
      <c r="C33" s="921">
        <v>7.8</v>
      </c>
      <c r="D33" s="332">
        <v>8.15</v>
      </c>
      <c r="E33" s="921">
        <v>8.2100000000000009</v>
      </c>
      <c r="F33" s="921" t="s">
        <v>507</v>
      </c>
      <c r="G33" s="921" t="s">
        <v>141</v>
      </c>
      <c r="H33" s="921">
        <v>7.4</v>
      </c>
      <c r="I33" s="921" t="s">
        <v>140</v>
      </c>
      <c r="J33" s="921" t="s">
        <v>139</v>
      </c>
      <c r="K33" s="921" t="s">
        <v>138</v>
      </c>
      <c r="L33" s="921" t="s">
        <v>137</v>
      </c>
      <c r="M33" s="921" t="s">
        <v>136</v>
      </c>
      <c r="N33" s="921" t="s">
        <v>135</v>
      </c>
      <c r="O33" s="39" t="s">
        <v>152</v>
      </c>
      <c r="P33" s="39"/>
      <c r="Q33" s="38"/>
      <c r="R33" s="38"/>
      <c r="S33" s="38"/>
      <c r="T33" s="37"/>
      <c r="U33" s="37"/>
      <c r="V33" s="37"/>
      <c r="W33" s="403"/>
      <c r="X33" s="403"/>
      <c r="Y33" s="403"/>
      <c r="Z33" s="403"/>
      <c r="AA33" s="403"/>
      <c r="AB33" s="405" t="s">
        <v>120</v>
      </c>
      <c r="AC33" s="909">
        <v>326.2</v>
      </c>
      <c r="AD33" s="909">
        <v>311.39999999999998</v>
      </c>
      <c r="AE33" s="909">
        <v>280.39999999999998</v>
      </c>
      <c r="AF33" s="909">
        <v>324.7</v>
      </c>
      <c r="AG33" s="909">
        <v>314.3</v>
      </c>
      <c r="AH33" s="909">
        <v>306.89999999999998</v>
      </c>
      <c r="AI33" s="909">
        <v>300.5</v>
      </c>
      <c r="AJ33" s="909">
        <v>280.10000000000002</v>
      </c>
      <c r="AK33" s="920">
        <v>311.5</v>
      </c>
      <c r="AL33" s="920">
        <v>307</v>
      </c>
      <c r="AM33" s="920" t="s">
        <v>553</v>
      </c>
      <c r="AN33" s="920">
        <v>330.4</v>
      </c>
      <c r="AO33" s="919">
        <v>330.9</v>
      </c>
      <c r="AP33" s="45" t="s">
        <v>152</v>
      </c>
      <c r="AQ33" s="45"/>
      <c r="AR33" s="45"/>
      <c r="AS33" s="45"/>
      <c r="AT33" s="39"/>
      <c r="AU33" s="923"/>
      <c r="AV33" s="923"/>
      <c r="AW33" s="923"/>
      <c r="AX33" s="923"/>
      <c r="AY33" s="923"/>
      <c r="AZ33" s="923"/>
      <c r="BA33" s="923"/>
      <c r="BB33" s="923"/>
      <c r="BC33" s="922"/>
    </row>
    <row r="34" spans="1:55" ht="13.5" customHeight="1">
      <c r="A34" s="917" t="s">
        <v>585</v>
      </c>
      <c r="B34" s="1267">
        <v>4.05</v>
      </c>
      <c r="C34" s="410">
        <v>4050</v>
      </c>
      <c r="D34" s="410">
        <v>4050</v>
      </c>
      <c r="E34" s="410">
        <v>4050</v>
      </c>
      <c r="F34" s="410">
        <v>4050</v>
      </c>
      <c r="G34" s="410">
        <v>4050</v>
      </c>
      <c r="H34" s="410">
        <v>4050</v>
      </c>
      <c r="I34" s="410">
        <v>4050</v>
      </c>
      <c r="J34" s="410">
        <v>4050</v>
      </c>
      <c r="K34" s="410">
        <v>4047</v>
      </c>
      <c r="L34" s="410">
        <v>4043</v>
      </c>
      <c r="M34" s="410">
        <v>4037</v>
      </c>
      <c r="N34" s="410">
        <v>2600</v>
      </c>
      <c r="Q34" s="38"/>
      <c r="R34" s="38"/>
      <c r="S34" s="38"/>
      <c r="T34" s="37"/>
      <c r="U34" s="37"/>
      <c r="V34" s="37"/>
      <c r="W34" s="399"/>
      <c r="X34" s="399"/>
      <c r="Y34" s="399"/>
      <c r="Z34" s="399"/>
      <c r="AA34" s="399"/>
      <c r="AB34" s="405" t="s">
        <v>1596</v>
      </c>
      <c r="AC34" s="895">
        <v>50</v>
      </c>
      <c r="AD34" s="895">
        <v>52</v>
      </c>
      <c r="AE34" s="895">
        <v>62</v>
      </c>
      <c r="AF34" s="895">
        <v>55</v>
      </c>
      <c r="AG34" s="895">
        <v>56</v>
      </c>
      <c r="AH34" s="895">
        <v>55</v>
      </c>
      <c r="AI34" s="895">
        <v>64</v>
      </c>
      <c r="AJ34" s="895">
        <v>61</v>
      </c>
      <c r="AK34" s="895">
        <v>54</v>
      </c>
      <c r="AL34" s="895">
        <v>52</v>
      </c>
      <c r="AM34" s="895">
        <v>61</v>
      </c>
      <c r="AN34" s="895">
        <v>61</v>
      </c>
      <c r="AO34" s="332">
        <v>51</v>
      </c>
      <c r="AU34" s="918"/>
      <c r="AV34" s="918"/>
      <c r="AW34" s="918"/>
      <c r="AX34" s="918"/>
      <c r="AY34" s="918"/>
      <c r="AZ34" s="918"/>
      <c r="BA34" s="918"/>
      <c r="BB34" s="918"/>
      <c r="BC34" s="895"/>
    </row>
    <row r="35" spans="1:55" ht="13.5" customHeight="1">
      <c r="A35" s="36" t="s">
        <v>130</v>
      </c>
      <c r="B35" s="403">
        <v>4039</v>
      </c>
      <c r="C35" s="403">
        <v>4035</v>
      </c>
      <c r="D35" s="403">
        <v>4037</v>
      </c>
      <c r="E35" s="403">
        <v>4039</v>
      </c>
      <c r="F35" s="403">
        <v>4037</v>
      </c>
      <c r="G35" s="403">
        <v>4031</v>
      </c>
      <c r="H35" s="403">
        <v>4031</v>
      </c>
      <c r="I35" s="403">
        <v>4020</v>
      </c>
      <c r="J35" s="403">
        <v>4026</v>
      </c>
      <c r="K35" s="403">
        <v>4026</v>
      </c>
      <c r="L35" s="403">
        <v>4022</v>
      </c>
      <c r="M35" s="403">
        <v>3846</v>
      </c>
      <c r="N35" s="403">
        <v>3355</v>
      </c>
      <c r="O35" s="405" t="s">
        <v>142</v>
      </c>
      <c r="P35" s="403">
        <v>32304</v>
      </c>
      <c r="Q35" s="403">
        <v>42419</v>
      </c>
      <c r="R35" s="403">
        <v>39983</v>
      </c>
      <c r="S35" s="403">
        <v>38136</v>
      </c>
      <c r="T35" s="403">
        <v>44209</v>
      </c>
      <c r="U35" s="403">
        <v>56322</v>
      </c>
      <c r="V35" s="403">
        <v>59090</v>
      </c>
      <c r="W35" s="403">
        <v>55426</v>
      </c>
      <c r="X35" s="403">
        <v>55316</v>
      </c>
      <c r="Y35" s="403">
        <v>40736</v>
      </c>
      <c r="Z35" s="403">
        <v>52190</v>
      </c>
      <c r="AA35" s="403">
        <v>51932</v>
      </c>
      <c r="AB35" s="405" t="s">
        <v>584</v>
      </c>
      <c r="AC35" s="895">
        <v>0</v>
      </c>
      <c r="AD35" s="895">
        <v>115</v>
      </c>
      <c r="AE35" s="895">
        <v>26</v>
      </c>
      <c r="AF35" s="895">
        <v>17</v>
      </c>
      <c r="AG35" s="895">
        <v>55</v>
      </c>
      <c r="AH35" s="895">
        <v>10</v>
      </c>
      <c r="AI35" s="895">
        <v>7</v>
      </c>
      <c r="AJ35" s="895">
        <v>5</v>
      </c>
      <c r="AK35" s="895">
        <v>8</v>
      </c>
      <c r="AL35" s="895">
        <v>10</v>
      </c>
      <c r="AM35" s="895">
        <v>7</v>
      </c>
      <c r="AN35" s="895">
        <v>9</v>
      </c>
      <c r="AO35" s="332">
        <v>10</v>
      </c>
      <c r="AP35" s="405" t="s">
        <v>142</v>
      </c>
      <c r="AQ35" s="403">
        <v>39076</v>
      </c>
      <c r="AR35" s="403">
        <v>46223</v>
      </c>
      <c r="AS35" s="403">
        <v>63308</v>
      </c>
      <c r="AT35" s="403">
        <v>32304</v>
      </c>
      <c r="AU35" s="885">
        <v>45308</v>
      </c>
      <c r="AV35" s="885">
        <v>43553</v>
      </c>
      <c r="AW35" s="885">
        <v>51634</v>
      </c>
      <c r="AX35" s="885">
        <v>42419</v>
      </c>
      <c r="AY35" s="885">
        <v>51506</v>
      </c>
      <c r="AZ35" s="885">
        <v>50145</v>
      </c>
      <c r="BA35" s="885">
        <v>50437</v>
      </c>
      <c r="BB35" s="885">
        <v>39983</v>
      </c>
      <c r="BC35" s="885">
        <v>54243</v>
      </c>
    </row>
    <row r="36" spans="1:55" ht="13.5" customHeight="1">
      <c r="A36" s="405" t="s">
        <v>128</v>
      </c>
      <c r="B36" s="903">
        <v>6.5</v>
      </c>
      <c r="C36" s="903">
        <v>5</v>
      </c>
      <c r="D36" s="903">
        <v>9.6999999999999993</v>
      </c>
      <c r="E36" s="903">
        <v>9.5</v>
      </c>
      <c r="F36" s="903">
        <v>12.3</v>
      </c>
      <c r="G36" s="332" t="s">
        <v>96</v>
      </c>
      <c r="H36" s="903" t="s">
        <v>95</v>
      </c>
      <c r="I36" s="903">
        <v>11</v>
      </c>
      <c r="J36" s="403" t="s">
        <v>127</v>
      </c>
      <c r="K36" s="403" t="s">
        <v>126</v>
      </c>
      <c r="L36" s="403" t="s">
        <v>125</v>
      </c>
      <c r="M36" s="403" t="s">
        <v>124</v>
      </c>
      <c r="N36" s="403" t="s">
        <v>123</v>
      </c>
      <c r="O36" s="405" t="s">
        <v>134</v>
      </c>
      <c r="P36" s="403">
        <v>168725</v>
      </c>
      <c r="Q36" s="403">
        <v>164958</v>
      </c>
      <c r="R36" s="403">
        <v>172434</v>
      </c>
      <c r="S36" s="403">
        <v>174028</v>
      </c>
      <c r="T36" s="403">
        <v>189049</v>
      </c>
      <c r="U36" s="403">
        <v>197254</v>
      </c>
      <c r="V36" s="403">
        <v>200743</v>
      </c>
      <c r="W36" s="403">
        <v>200678</v>
      </c>
      <c r="X36" s="403">
        <v>190092</v>
      </c>
      <c r="Y36" s="403">
        <v>176390</v>
      </c>
      <c r="Z36" s="403">
        <v>153577</v>
      </c>
      <c r="AA36" s="403">
        <v>148591</v>
      </c>
      <c r="AB36" s="551" t="s">
        <v>1608</v>
      </c>
      <c r="AC36" s="1065">
        <v>1</v>
      </c>
      <c r="AD36" s="1065">
        <v>91</v>
      </c>
      <c r="AE36" s="1065">
        <v>19</v>
      </c>
      <c r="AF36" s="1065">
        <v>14</v>
      </c>
      <c r="AG36" s="1065">
        <v>45</v>
      </c>
      <c r="AH36" s="1065">
        <v>8</v>
      </c>
      <c r="AI36" s="1065">
        <v>5</v>
      </c>
      <c r="AJ36" s="1065">
        <v>4</v>
      </c>
      <c r="AK36" s="1065">
        <v>6</v>
      </c>
      <c r="AL36" s="1065">
        <v>11</v>
      </c>
      <c r="AM36" s="1065">
        <v>6</v>
      </c>
      <c r="AN36" s="895">
        <v>9</v>
      </c>
      <c r="AO36" s="895">
        <v>10</v>
      </c>
      <c r="AP36" s="405" t="s">
        <v>134</v>
      </c>
      <c r="AQ36" s="403">
        <v>189971</v>
      </c>
      <c r="AR36" s="403">
        <v>188451</v>
      </c>
      <c r="AS36" s="403">
        <v>173992</v>
      </c>
      <c r="AT36" s="403">
        <v>168725</v>
      </c>
      <c r="AU36" s="885">
        <v>168326</v>
      </c>
      <c r="AV36" s="885">
        <v>176543</v>
      </c>
      <c r="AW36" s="885">
        <v>176285</v>
      </c>
      <c r="AX36" s="885">
        <v>164958</v>
      </c>
      <c r="AY36" s="885">
        <v>174191</v>
      </c>
      <c r="AZ36" s="885">
        <v>176491</v>
      </c>
      <c r="BA36" s="885">
        <v>173985</v>
      </c>
      <c r="BB36" s="885">
        <v>172434</v>
      </c>
      <c r="BC36" s="885">
        <v>182247</v>
      </c>
    </row>
    <row r="37" spans="1:55" s="407" customFormat="1" ht="19.5" customHeight="1">
      <c r="A37" s="36" t="s">
        <v>120</v>
      </c>
      <c r="B37" s="903">
        <v>326.2</v>
      </c>
      <c r="C37" s="903">
        <v>324.10000000000002</v>
      </c>
      <c r="D37" s="903">
        <v>280.10000000000002</v>
      </c>
      <c r="E37" s="903">
        <v>330.4</v>
      </c>
      <c r="F37" s="903">
        <v>322.7</v>
      </c>
      <c r="G37" s="332" t="s">
        <v>119</v>
      </c>
      <c r="H37" s="903" t="s">
        <v>118</v>
      </c>
      <c r="I37" s="903" t="s">
        <v>117</v>
      </c>
      <c r="J37" s="903" t="s">
        <v>116</v>
      </c>
      <c r="K37" s="403" t="s">
        <v>115</v>
      </c>
      <c r="L37" s="903">
        <v>191</v>
      </c>
      <c r="M37" s="403" t="s">
        <v>114</v>
      </c>
      <c r="N37" s="403" t="s">
        <v>113</v>
      </c>
      <c r="O37" s="1688" t="s">
        <v>133</v>
      </c>
      <c r="P37" s="410">
        <v>31859</v>
      </c>
      <c r="Q37" s="410">
        <v>25653</v>
      </c>
      <c r="R37" s="410">
        <v>26333</v>
      </c>
      <c r="S37" s="410">
        <v>23580</v>
      </c>
      <c r="T37" s="410">
        <v>21088</v>
      </c>
      <c r="U37" s="408"/>
      <c r="V37" s="408"/>
      <c r="W37" s="408"/>
      <c r="X37" s="408"/>
      <c r="Y37" s="408"/>
      <c r="Z37" s="408"/>
      <c r="AA37" s="408"/>
      <c r="AB37" s="551" t="s">
        <v>1531</v>
      </c>
      <c r="AC37" s="912">
        <v>1</v>
      </c>
      <c r="AD37" s="912">
        <v>91</v>
      </c>
      <c r="AE37" s="912">
        <v>19</v>
      </c>
      <c r="AF37" s="912">
        <v>14</v>
      </c>
      <c r="AG37" s="912">
        <v>7</v>
      </c>
      <c r="AH37" s="912">
        <v>8</v>
      </c>
      <c r="AI37" s="912">
        <v>5</v>
      </c>
      <c r="AJ37" s="912">
        <v>4</v>
      </c>
      <c r="AK37" s="912">
        <v>6</v>
      </c>
      <c r="AL37" s="912">
        <v>11</v>
      </c>
      <c r="AM37" s="912">
        <v>6</v>
      </c>
      <c r="AN37" s="895">
        <v>9</v>
      </c>
      <c r="AO37" s="895">
        <v>10</v>
      </c>
      <c r="AP37" s="1688" t="s">
        <v>133</v>
      </c>
      <c r="AQ37" s="410">
        <v>33811</v>
      </c>
      <c r="AR37" s="410">
        <v>31126</v>
      </c>
      <c r="AS37" s="410">
        <v>27378</v>
      </c>
      <c r="AT37" s="410">
        <v>31859</v>
      </c>
      <c r="AU37" s="913">
        <v>30274</v>
      </c>
      <c r="AV37" s="913">
        <v>29157</v>
      </c>
      <c r="AW37" s="913">
        <v>28120</v>
      </c>
      <c r="AX37" s="913">
        <v>25653</v>
      </c>
      <c r="AY37" s="913">
        <v>27767</v>
      </c>
      <c r="AZ37" s="913">
        <v>26904</v>
      </c>
      <c r="BA37" s="913">
        <v>26185</v>
      </c>
      <c r="BB37" s="913">
        <v>26333</v>
      </c>
      <c r="BC37" s="913">
        <v>25828</v>
      </c>
    </row>
    <row r="38" spans="1:55" ht="13.5" customHeight="1">
      <c r="A38" s="405" t="s">
        <v>1595</v>
      </c>
      <c r="B38" s="885">
        <v>55</v>
      </c>
      <c r="C38" s="403">
        <v>69</v>
      </c>
      <c r="D38" s="403">
        <v>55</v>
      </c>
      <c r="E38" s="403">
        <v>54</v>
      </c>
      <c r="F38" s="403">
        <v>50</v>
      </c>
      <c r="G38" s="332">
        <v>47</v>
      </c>
      <c r="H38" s="403">
        <v>49</v>
      </c>
      <c r="I38" s="403">
        <v>51</v>
      </c>
      <c r="J38" s="403">
        <v>51</v>
      </c>
      <c r="K38" s="403">
        <v>55</v>
      </c>
      <c r="L38" s="403">
        <v>52</v>
      </c>
      <c r="M38" s="403">
        <v>50</v>
      </c>
      <c r="N38" s="403">
        <v>53</v>
      </c>
      <c r="O38" s="405" t="s">
        <v>129</v>
      </c>
      <c r="P38" s="403">
        <v>19246</v>
      </c>
      <c r="Q38" s="403">
        <v>18230</v>
      </c>
      <c r="R38" s="403">
        <v>19412</v>
      </c>
      <c r="S38" s="403">
        <v>41210</v>
      </c>
      <c r="T38" s="403">
        <v>38707</v>
      </c>
      <c r="U38" s="403">
        <v>51843</v>
      </c>
      <c r="V38" s="403">
        <v>47226</v>
      </c>
      <c r="W38" s="403">
        <v>45320</v>
      </c>
      <c r="X38" s="403">
        <v>40715</v>
      </c>
      <c r="Y38" s="403">
        <v>38766</v>
      </c>
      <c r="Z38" s="403">
        <v>33831</v>
      </c>
      <c r="AA38" s="403">
        <v>29238</v>
      </c>
      <c r="AB38" s="1688" t="s">
        <v>885</v>
      </c>
      <c r="AC38" s="914">
        <v>16.399999999999999</v>
      </c>
      <c r="AD38" s="914">
        <v>15.8</v>
      </c>
      <c r="AE38" s="914">
        <v>16</v>
      </c>
      <c r="AF38" s="914">
        <v>16.3</v>
      </c>
      <c r="AG38" s="914">
        <v>15.4</v>
      </c>
      <c r="AH38" s="916">
        <v>14.8</v>
      </c>
      <c r="AI38" s="916">
        <v>14.6</v>
      </c>
      <c r="AJ38" s="916">
        <v>15.5</v>
      </c>
      <c r="AK38" s="916">
        <v>20.3</v>
      </c>
      <c r="AL38" s="916" t="s">
        <v>575</v>
      </c>
      <c r="AM38" s="916" t="s">
        <v>552</v>
      </c>
      <c r="AN38" s="916">
        <v>19.5</v>
      </c>
      <c r="AO38" s="915">
        <v>19.2</v>
      </c>
      <c r="AP38" s="405" t="s">
        <v>129</v>
      </c>
      <c r="AQ38" s="403">
        <v>17199</v>
      </c>
      <c r="AR38" s="403">
        <v>17888</v>
      </c>
      <c r="AS38" s="403">
        <v>16736</v>
      </c>
      <c r="AT38" s="403">
        <v>19246</v>
      </c>
      <c r="AU38" s="885">
        <v>19051</v>
      </c>
      <c r="AV38" s="885">
        <v>18997</v>
      </c>
      <c r="AW38" s="885">
        <v>19067</v>
      </c>
      <c r="AX38" s="885">
        <v>18230</v>
      </c>
      <c r="AY38" s="885">
        <v>19331</v>
      </c>
      <c r="AZ38" s="885">
        <v>19241</v>
      </c>
      <c r="BA38" s="885">
        <v>19165</v>
      </c>
      <c r="BB38" s="885">
        <v>19412</v>
      </c>
      <c r="BC38" s="885">
        <v>42471</v>
      </c>
    </row>
    <row r="39" spans="1:55" ht="13.5" customHeight="1">
      <c r="A39" s="405" t="s">
        <v>584</v>
      </c>
      <c r="B39" s="911">
        <v>47</v>
      </c>
      <c r="C39" s="910">
        <v>22</v>
      </c>
      <c r="D39" s="910">
        <v>7</v>
      </c>
      <c r="E39" s="910">
        <v>12</v>
      </c>
      <c r="F39" s="910">
        <v>15</v>
      </c>
      <c r="G39" s="404">
        <v>14</v>
      </c>
      <c r="H39" s="910">
        <v>15</v>
      </c>
      <c r="I39" s="910">
        <v>21</v>
      </c>
      <c r="J39" s="910">
        <v>26</v>
      </c>
      <c r="K39" s="910">
        <v>23</v>
      </c>
      <c r="L39" s="910">
        <v>31</v>
      </c>
      <c r="M39" s="910">
        <v>56</v>
      </c>
      <c r="N39" s="910">
        <v>19</v>
      </c>
      <c r="O39" s="405" t="s">
        <v>122</v>
      </c>
      <c r="P39" s="403">
        <v>193726</v>
      </c>
      <c r="Q39" s="403">
        <v>190422</v>
      </c>
      <c r="R39" s="403">
        <v>179114</v>
      </c>
      <c r="S39" s="403">
        <v>191750</v>
      </c>
      <c r="T39" s="403">
        <v>201937</v>
      </c>
      <c r="U39" s="403">
        <v>194274</v>
      </c>
      <c r="V39" s="403">
        <v>185602</v>
      </c>
      <c r="W39" s="403">
        <v>183908</v>
      </c>
      <c r="X39" s="403">
        <v>179950</v>
      </c>
      <c r="Y39" s="403">
        <v>151578</v>
      </c>
      <c r="Z39" s="403">
        <v>130519</v>
      </c>
      <c r="AA39" s="403">
        <v>108989</v>
      </c>
      <c r="AB39" s="405" t="s">
        <v>884</v>
      </c>
      <c r="AC39" s="914">
        <v>18.2</v>
      </c>
      <c r="AD39" s="914">
        <v>17.600000000000001</v>
      </c>
      <c r="AE39" s="914">
        <v>17.8</v>
      </c>
      <c r="AF39" s="914">
        <v>18.3</v>
      </c>
      <c r="AG39" s="914">
        <v>17.399999999999999</v>
      </c>
      <c r="AH39" s="909">
        <v>17.3</v>
      </c>
      <c r="AI39" s="909">
        <v>17.100000000000001</v>
      </c>
      <c r="AJ39" s="909">
        <v>17.3</v>
      </c>
      <c r="AK39" s="909">
        <v>22.6</v>
      </c>
      <c r="AL39" s="909">
        <v>22.2</v>
      </c>
      <c r="AM39" s="909" t="s">
        <v>551</v>
      </c>
      <c r="AN39" s="909">
        <v>22.3</v>
      </c>
      <c r="AO39" s="886">
        <v>21.4</v>
      </c>
      <c r="AP39" s="405" t="s">
        <v>122</v>
      </c>
      <c r="AQ39" s="403">
        <v>180237</v>
      </c>
      <c r="AR39" s="403">
        <v>182069</v>
      </c>
      <c r="AS39" s="403">
        <v>183927</v>
      </c>
      <c r="AT39" s="403">
        <v>193726</v>
      </c>
      <c r="AU39" s="885">
        <v>190859</v>
      </c>
      <c r="AV39" s="885">
        <v>189058</v>
      </c>
      <c r="AW39" s="885">
        <v>193263</v>
      </c>
      <c r="AX39" s="885">
        <v>190422</v>
      </c>
      <c r="AY39" s="885">
        <v>187094</v>
      </c>
      <c r="AZ39" s="885">
        <v>177865</v>
      </c>
      <c r="BA39" s="885">
        <v>174750</v>
      </c>
      <c r="BB39" s="885">
        <v>179114</v>
      </c>
      <c r="BC39" s="885">
        <v>182625</v>
      </c>
    </row>
    <row r="40" spans="1:55" ht="13.5" customHeight="1">
      <c r="A40" s="551" t="s">
        <v>1608</v>
      </c>
      <c r="B40" s="885">
        <v>38</v>
      </c>
      <c r="C40" s="885">
        <v>18</v>
      </c>
      <c r="D40" s="911">
        <v>7</v>
      </c>
      <c r="E40" s="911">
        <v>12</v>
      </c>
      <c r="F40" s="911">
        <v>15</v>
      </c>
      <c r="G40" s="912">
        <v>14</v>
      </c>
      <c r="H40" s="911">
        <v>15</v>
      </c>
      <c r="I40" s="911">
        <v>21</v>
      </c>
      <c r="J40" s="911">
        <v>26</v>
      </c>
      <c r="K40" s="910">
        <v>23</v>
      </c>
      <c r="L40" s="910">
        <v>31</v>
      </c>
      <c r="M40" s="910">
        <v>56</v>
      </c>
      <c r="N40" s="910">
        <v>19</v>
      </c>
      <c r="O40" s="405" t="s">
        <v>112</v>
      </c>
      <c r="P40" s="403">
        <v>42047</v>
      </c>
      <c r="Q40" s="403">
        <v>39547</v>
      </c>
      <c r="R40" s="403">
        <v>42713</v>
      </c>
      <c r="S40" s="403">
        <v>68636</v>
      </c>
      <c r="T40" s="403">
        <v>79505</v>
      </c>
      <c r="U40" s="403">
        <v>97340</v>
      </c>
      <c r="V40" s="403">
        <v>65924</v>
      </c>
      <c r="W40" s="403">
        <v>114203</v>
      </c>
      <c r="X40" s="403">
        <v>167390</v>
      </c>
      <c r="Y40" s="403">
        <v>95887</v>
      </c>
      <c r="Z40" s="403">
        <v>73043</v>
      </c>
      <c r="AA40" s="403">
        <v>85538</v>
      </c>
      <c r="AB40" s="405" t="s">
        <v>883</v>
      </c>
      <c r="AC40" s="914">
        <v>19.899999999999999</v>
      </c>
      <c r="AD40" s="914">
        <v>20.100000000000001</v>
      </c>
      <c r="AE40" s="914">
        <v>20.2</v>
      </c>
      <c r="AF40" s="914">
        <v>20.8</v>
      </c>
      <c r="AG40" s="914">
        <v>20</v>
      </c>
      <c r="AH40" s="895">
        <v>19.8</v>
      </c>
      <c r="AI40" s="895">
        <v>19.5</v>
      </c>
      <c r="AJ40" s="895">
        <v>19.899999999999999</v>
      </c>
      <c r="AK40" s="895">
        <v>26.2</v>
      </c>
      <c r="AL40" s="895">
        <v>25.4</v>
      </c>
      <c r="AM40" s="895" t="s">
        <v>550</v>
      </c>
      <c r="AN40" s="895">
        <v>25.2</v>
      </c>
      <c r="AO40" s="332">
        <v>24.5</v>
      </c>
      <c r="AP40" s="405" t="s">
        <v>112</v>
      </c>
      <c r="AQ40" s="403">
        <v>45308</v>
      </c>
      <c r="AR40" s="403">
        <v>49749</v>
      </c>
      <c r="AS40" s="403">
        <v>55386</v>
      </c>
      <c r="AT40" s="403">
        <v>42047</v>
      </c>
      <c r="AU40" s="885">
        <v>53742</v>
      </c>
      <c r="AV40" s="885">
        <v>44430</v>
      </c>
      <c r="AW40" s="885">
        <v>41448</v>
      </c>
      <c r="AX40" s="885">
        <v>39547</v>
      </c>
      <c r="AY40" s="885">
        <v>39084</v>
      </c>
      <c r="AZ40" s="885">
        <v>44519</v>
      </c>
      <c r="BA40" s="885">
        <v>38307</v>
      </c>
      <c r="BB40" s="885">
        <v>42713</v>
      </c>
      <c r="BC40" s="885">
        <v>45485</v>
      </c>
    </row>
    <row r="41" spans="1:55" ht="20.25" customHeight="1">
      <c r="A41" s="1690" t="s">
        <v>1531</v>
      </c>
      <c r="B41" s="885">
        <v>38</v>
      </c>
      <c r="C41" s="885">
        <v>8</v>
      </c>
      <c r="D41" s="911">
        <v>7</v>
      </c>
      <c r="E41" s="911">
        <v>12</v>
      </c>
      <c r="F41" s="911">
        <v>15</v>
      </c>
      <c r="G41" s="912">
        <v>14</v>
      </c>
      <c r="H41" s="911">
        <v>15</v>
      </c>
      <c r="I41" s="911">
        <v>21</v>
      </c>
      <c r="J41" s="911">
        <v>26</v>
      </c>
      <c r="K41" s="910">
        <v>23</v>
      </c>
      <c r="L41" s="910">
        <v>31</v>
      </c>
      <c r="M41" s="910">
        <v>56</v>
      </c>
      <c r="N41" s="910">
        <v>19</v>
      </c>
      <c r="O41" s="1688" t="s">
        <v>111</v>
      </c>
      <c r="P41" s="403">
        <v>2018</v>
      </c>
      <c r="Q41" s="403">
        <v>1273</v>
      </c>
      <c r="R41" s="403">
        <v>1450</v>
      </c>
      <c r="S41" s="403">
        <v>2466</v>
      </c>
      <c r="T41" s="403">
        <v>2594</v>
      </c>
      <c r="U41" s="403">
        <v>3418</v>
      </c>
      <c r="V41" s="403">
        <v>1734</v>
      </c>
      <c r="W41" s="403">
        <v>1940</v>
      </c>
      <c r="X41" s="403">
        <v>1274</v>
      </c>
      <c r="Y41" s="403">
        <v>898</v>
      </c>
      <c r="Z41" s="403">
        <v>874</v>
      </c>
      <c r="AA41" s="403">
        <v>532</v>
      </c>
      <c r="AB41" s="405" t="s">
        <v>965</v>
      </c>
      <c r="AC41" s="885">
        <v>27434</v>
      </c>
      <c r="AD41" s="403">
        <v>27224</v>
      </c>
      <c r="AE41" s="403">
        <v>27135</v>
      </c>
      <c r="AF41" s="403">
        <v>27518</v>
      </c>
      <c r="AG41" s="403">
        <v>27261</v>
      </c>
      <c r="AH41" s="403">
        <v>27590</v>
      </c>
      <c r="AI41" s="403">
        <v>27817</v>
      </c>
      <c r="AJ41" s="403">
        <v>26984</v>
      </c>
      <c r="AK41" s="885">
        <v>27318</v>
      </c>
      <c r="AL41" s="885">
        <v>27233</v>
      </c>
      <c r="AM41" s="885">
        <v>27298</v>
      </c>
      <c r="AN41" s="403">
        <v>28008</v>
      </c>
      <c r="AO41" s="885">
        <v>27470</v>
      </c>
      <c r="AP41" s="1688" t="s">
        <v>111</v>
      </c>
      <c r="AQ41" s="403">
        <v>2934</v>
      </c>
      <c r="AR41" s="403">
        <v>3081</v>
      </c>
      <c r="AS41" s="403">
        <v>2792</v>
      </c>
      <c r="AT41" s="403">
        <v>2018</v>
      </c>
      <c r="AU41" s="913">
        <v>3248</v>
      </c>
      <c r="AV41" s="913">
        <v>2748</v>
      </c>
      <c r="AW41" s="913">
        <v>1828</v>
      </c>
      <c r="AX41" s="913">
        <v>1273</v>
      </c>
      <c r="AY41" s="913">
        <v>830</v>
      </c>
      <c r="AZ41" s="913">
        <v>1272</v>
      </c>
      <c r="BA41" s="913">
        <v>1180</v>
      </c>
      <c r="BB41" s="913">
        <v>1450</v>
      </c>
      <c r="BC41" s="913">
        <v>1754</v>
      </c>
    </row>
    <row r="42" spans="1:55" ht="13.5" customHeight="1">
      <c r="A42" s="405" t="s">
        <v>893</v>
      </c>
      <c r="B42" s="924">
        <v>16.399999999999999</v>
      </c>
      <c r="C42" s="903">
        <v>16.3</v>
      </c>
      <c r="D42" s="903">
        <v>15.5</v>
      </c>
      <c r="E42" s="903">
        <v>19.5</v>
      </c>
      <c r="F42" s="903">
        <v>18.399999999999999</v>
      </c>
      <c r="G42" s="886" t="s">
        <v>108</v>
      </c>
      <c r="H42" s="903" t="s">
        <v>98</v>
      </c>
      <c r="I42" s="403" t="s">
        <v>107</v>
      </c>
      <c r="J42" s="403" t="s">
        <v>106</v>
      </c>
      <c r="K42" s="403" t="s">
        <v>105</v>
      </c>
      <c r="L42" s="403" t="s">
        <v>104</v>
      </c>
      <c r="M42" s="403" t="s">
        <v>104</v>
      </c>
      <c r="N42" s="903" t="s">
        <v>103</v>
      </c>
      <c r="O42" s="405" t="s">
        <v>109</v>
      </c>
      <c r="P42" s="403">
        <v>742</v>
      </c>
      <c r="Q42" s="403">
        <v>414</v>
      </c>
      <c r="R42" s="403">
        <v>389</v>
      </c>
      <c r="S42" s="403">
        <v>487</v>
      </c>
      <c r="T42" s="403">
        <v>225</v>
      </c>
      <c r="U42" s="403">
        <v>368</v>
      </c>
      <c r="V42" s="403">
        <v>303</v>
      </c>
      <c r="W42" s="403">
        <v>391</v>
      </c>
      <c r="X42" s="403">
        <v>154</v>
      </c>
      <c r="Y42" s="403">
        <v>502</v>
      </c>
      <c r="Z42" s="403">
        <v>565</v>
      </c>
      <c r="AA42" s="403">
        <v>458</v>
      </c>
      <c r="AB42" s="405" t="s">
        <v>583</v>
      </c>
      <c r="AC42" s="885">
        <v>151</v>
      </c>
      <c r="AD42" s="885">
        <v>155</v>
      </c>
      <c r="AE42" s="885">
        <v>152</v>
      </c>
      <c r="AF42" s="885">
        <v>150</v>
      </c>
      <c r="AG42" s="885">
        <v>156</v>
      </c>
      <c r="AH42" s="885">
        <v>160</v>
      </c>
      <c r="AI42" s="885">
        <v>163</v>
      </c>
      <c r="AJ42" s="885">
        <v>156</v>
      </c>
      <c r="AK42" s="885">
        <v>121</v>
      </c>
      <c r="AL42" s="885">
        <v>123</v>
      </c>
      <c r="AM42" s="885">
        <v>123</v>
      </c>
      <c r="AN42" s="885">
        <v>126</v>
      </c>
      <c r="AO42" s="403">
        <v>128</v>
      </c>
      <c r="AP42" s="405" t="s">
        <v>109</v>
      </c>
      <c r="AQ42" s="403">
        <v>187</v>
      </c>
      <c r="AR42" s="403">
        <v>146</v>
      </c>
      <c r="AS42" s="403">
        <v>500</v>
      </c>
      <c r="AT42" s="403">
        <v>742</v>
      </c>
      <c r="AU42" s="885">
        <v>304</v>
      </c>
      <c r="AV42" s="885">
        <v>223</v>
      </c>
      <c r="AW42" s="885">
        <v>386</v>
      </c>
      <c r="AX42" s="885">
        <v>414</v>
      </c>
      <c r="AY42" s="885">
        <v>711</v>
      </c>
      <c r="AZ42" s="885">
        <v>599</v>
      </c>
      <c r="BA42" s="885">
        <v>574</v>
      </c>
      <c r="BB42" s="885">
        <v>389</v>
      </c>
      <c r="BC42" s="885">
        <v>565</v>
      </c>
    </row>
    <row r="43" spans="1:55" ht="11.4">
      <c r="A43" s="405" t="s">
        <v>892</v>
      </c>
      <c r="B43" s="924">
        <v>18.2</v>
      </c>
      <c r="C43" s="903">
        <v>18.3</v>
      </c>
      <c r="D43" s="903">
        <v>17.3</v>
      </c>
      <c r="E43" s="903">
        <v>22.3</v>
      </c>
      <c r="F43" s="903">
        <v>20.7</v>
      </c>
      <c r="G43" s="332" t="s">
        <v>100</v>
      </c>
      <c r="H43" s="903" t="s">
        <v>99</v>
      </c>
      <c r="I43" s="403" t="s">
        <v>98</v>
      </c>
      <c r="J43" s="403" t="s">
        <v>97</v>
      </c>
      <c r="K43" s="403" t="s">
        <v>96</v>
      </c>
      <c r="L43" s="403" t="s">
        <v>95</v>
      </c>
      <c r="M43" s="403" t="s">
        <v>95</v>
      </c>
      <c r="N43" s="403" t="s">
        <v>94</v>
      </c>
      <c r="O43" s="405" t="s">
        <v>102</v>
      </c>
      <c r="P43" s="403">
        <v>19868</v>
      </c>
      <c r="Q43" s="403">
        <v>23315</v>
      </c>
      <c r="R43" s="403">
        <v>28515</v>
      </c>
      <c r="S43" s="403">
        <v>24413</v>
      </c>
      <c r="T43" s="403">
        <v>25745</v>
      </c>
      <c r="U43" s="403">
        <v>26973</v>
      </c>
      <c r="V43" s="403">
        <v>24737</v>
      </c>
      <c r="W43" s="403">
        <v>24773</v>
      </c>
      <c r="X43" s="403">
        <v>43368</v>
      </c>
      <c r="Y43" s="403">
        <v>38590</v>
      </c>
      <c r="Z43" s="403">
        <v>28589</v>
      </c>
      <c r="AA43" s="403">
        <v>17970</v>
      </c>
      <c r="AB43" s="405" t="s">
        <v>580</v>
      </c>
      <c r="AC43" s="895"/>
      <c r="AD43" s="895"/>
      <c r="AE43" s="895"/>
      <c r="AF43" s="895"/>
      <c r="AG43" s="895"/>
      <c r="AH43" s="895"/>
      <c r="AI43" s="895"/>
      <c r="AJ43" s="895"/>
      <c r="AK43" s="895"/>
      <c r="AL43" s="895"/>
      <c r="AM43" s="895"/>
      <c r="AN43" s="895">
        <v>202</v>
      </c>
      <c r="AO43" s="332">
        <v>206</v>
      </c>
      <c r="AP43" s="405" t="s">
        <v>102</v>
      </c>
      <c r="AQ43" s="403">
        <v>22663</v>
      </c>
      <c r="AR43" s="403">
        <v>25359</v>
      </c>
      <c r="AS43" s="403">
        <v>33335</v>
      </c>
      <c r="AT43" s="403">
        <v>19868</v>
      </c>
      <c r="AU43" s="885">
        <v>30688</v>
      </c>
      <c r="AV43" s="885">
        <v>33463</v>
      </c>
      <c r="AW43" s="885">
        <v>33933</v>
      </c>
      <c r="AX43" s="885">
        <v>23315</v>
      </c>
      <c r="AY43" s="885">
        <v>24951</v>
      </c>
      <c r="AZ43" s="885">
        <v>27395</v>
      </c>
      <c r="BA43" s="885">
        <v>26432</v>
      </c>
      <c r="BB43" s="885">
        <v>28515</v>
      </c>
      <c r="BC43" s="885">
        <v>30236</v>
      </c>
    </row>
    <row r="44" spans="1:55" ht="13.5" customHeight="1" thickBot="1">
      <c r="A44" s="405" t="s">
        <v>891</v>
      </c>
      <c r="B44" s="924">
        <v>19.899999999999999</v>
      </c>
      <c r="C44" s="903">
        <v>20.8</v>
      </c>
      <c r="D44" s="903">
        <v>19.899999999999999</v>
      </c>
      <c r="E44" s="903">
        <v>25.2</v>
      </c>
      <c r="F44" s="903">
        <v>24.7</v>
      </c>
      <c r="G44" s="332" t="s">
        <v>91</v>
      </c>
      <c r="H44" s="903" t="s">
        <v>90</v>
      </c>
      <c r="I44" s="403" t="s">
        <v>89</v>
      </c>
      <c r="J44" s="403" t="s">
        <v>88</v>
      </c>
      <c r="K44" s="403" t="s">
        <v>72</v>
      </c>
      <c r="L44" s="403" t="s">
        <v>72</v>
      </c>
      <c r="M44" s="403" t="s">
        <v>72</v>
      </c>
      <c r="N44" s="403" t="s">
        <v>87</v>
      </c>
      <c r="O44" s="405" t="s">
        <v>93</v>
      </c>
      <c r="P44" s="403">
        <v>1476</v>
      </c>
      <c r="Q44" s="403">
        <v>1696</v>
      </c>
      <c r="R44" s="403">
        <v>1603</v>
      </c>
      <c r="S44" s="403">
        <v>1758</v>
      </c>
      <c r="T44" s="403">
        <v>1805</v>
      </c>
      <c r="U44" s="403">
        <v>1943</v>
      </c>
      <c r="V44" s="403">
        <v>3677</v>
      </c>
      <c r="W44" s="403">
        <v>3903</v>
      </c>
      <c r="X44" s="403">
        <v>3496</v>
      </c>
      <c r="Y44" s="403">
        <v>3390</v>
      </c>
      <c r="Z44" s="403">
        <v>3178</v>
      </c>
      <c r="AA44" s="403">
        <v>3278</v>
      </c>
      <c r="AB44" s="406" t="s">
        <v>582</v>
      </c>
      <c r="AC44" s="884">
        <v>27880</v>
      </c>
      <c r="AD44" s="884">
        <v>27954</v>
      </c>
      <c r="AE44" s="884">
        <v>28292</v>
      </c>
      <c r="AF44" s="884">
        <v>29000</v>
      </c>
      <c r="AG44" s="884">
        <v>29469</v>
      </c>
      <c r="AH44" s="884">
        <v>29550</v>
      </c>
      <c r="AI44" s="884">
        <v>29284</v>
      </c>
      <c r="AJ44" s="884">
        <v>28990</v>
      </c>
      <c r="AK44" s="884">
        <v>29056</v>
      </c>
      <c r="AL44" s="884">
        <v>29271</v>
      </c>
      <c r="AM44" s="884">
        <v>30082</v>
      </c>
      <c r="AN44" s="884">
        <v>30399</v>
      </c>
      <c r="AO44" s="401">
        <v>31918</v>
      </c>
      <c r="AP44" s="405" t="s">
        <v>93</v>
      </c>
      <c r="AQ44" s="403">
        <v>1409</v>
      </c>
      <c r="AR44" s="403">
        <v>1337</v>
      </c>
      <c r="AS44" s="403">
        <v>1595</v>
      </c>
      <c r="AT44" s="403">
        <v>1476</v>
      </c>
      <c r="AU44" s="885">
        <v>1578</v>
      </c>
      <c r="AV44" s="885">
        <v>1471</v>
      </c>
      <c r="AW44" s="885">
        <v>1933</v>
      </c>
      <c r="AX44" s="885">
        <v>1696</v>
      </c>
      <c r="AY44" s="885">
        <v>1673</v>
      </c>
      <c r="AZ44" s="885">
        <v>1648</v>
      </c>
      <c r="BA44" s="885">
        <v>1892</v>
      </c>
      <c r="BB44" s="885">
        <v>1603</v>
      </c>
      <c r="BC44" s="885">
        <v>1942</v>
      </c>
    </row>
    <row r="45" spans="1:55" ht="13.5" customHeight="1">
      <c r="A45" s="405" t="s">
        <v>965</v>
      </c>
      <c r="B45" s="885">
        <v>27434</v>
      </c>
      <c r="C45" s="403">
        <v>27518</v>
      </c>
      <c r="D45" s="403">
        <v>26984</v>
      </c>
      <c r="E45" s="403">
        <v>28008</v>
      </c>
      <c r="F45" s="403">
        <v>27555</v>
      </c>
      <c r="G45" s="403">
        <v>26516</v>
      </c>
      <c r="H45" s="403">
        <v>25588</v>
      </c>
      <c r="I45" s="403">
        <v>24444</v>
      </c>
      <c r="J45" s="403">
        <v>23953</v>
      </c>
      <c r="K45" s="403">
        <v>22641</v>
      </c>
      <c r="L45" s="403">
        <v>21049</v>
      </c>
      <c r="M45" s="403">
        <v>19577</v>
      </c>
      <c r="N45" s="403">
        <v>15760</v>
      </c>
      <c r="O45" s="405" t="s">
        <v>86</v>
      </c>
      <c r="P45" s="403">
        <v>481</v>
      </c>
      <c r="Q45" s="403">
        <v>706</v>
      </c>
      <c r="R45" s="403">
        <v>722</v>
      </c>
      <c r="S45" s="403">
        <v>830</v>
      </c>
      <c r="T45" s="403">
        <v>1028</v>
      </c>
      <c r="U45" s="403">
        <v>983</v>
      </c>
      <c r="V45" s="403">
        <v>935</v>
      </c>
      <c r="W45" s="403">
        <v>976</v>
      </c>
      <c r="X45" s="403">
        <v>1018</v>
      </c>
      <c r="Y45" s="403">
        <v>885</v>
      </c>
      <c r="Z45" s="403">
        <v>870</v>
      </c>
      <c r="AA45" s="403">
        <v>1053</v>
      </c>
      <c r="AB45" s="405" t="s">
        <v>1530</v>
      </c>
      <c r="AC45" s="909">
        <v>23.7</v>
      </c>
      <c r="AD45" s="909">
        <v>24.2</v>
      </c>
      <c r="AE45" s="909">
        <v>25.8</v>
      </c>
      <c r="AF45" s="909">
        <v>25.7</v>
      </c>
      <c r="AG45" s="909">
        <v>26.5</v>
      </c>
      <c r="AH45" s="909">
        <v>27.8</v>
      </c>
      <c r="AI45" s="909">
        <v>28.2</v>
      </c>
      <c r="AJ45" s="909">
        <v>26.6</v>
      </c>
      <c r="AK45" s="909">
        <v>26.3</v>
      </c>
      <c r="AL45" s="909" t="s">
        <v>574</v>
      </c>
      <c r="AM45" s="909" t="s">
        <v>549</v>
      </c>
      <c r="AN45" s="909">
        <v>26.7</v>
      </c>
      <c r="AO45" s="909">
        <v>26.7</v>
      </c>
      <c r="AP45" s="405" t="s">
        <v>86</v>
      </c>
      <c r="AQ45" s="403">
        <v>436</v>
      </c>
      <c r="AR45" s="403">
        <v>464</v>
      </c>
      <c r="AS45" s="403">
        <v>450</v>
      </c>
      <c r="AT45" s="403">
        <v>481</v>
      </c>
      <c r="AU45" s="885">
        <v>727</v>
      </c>
      <c r="AV45" s="885">
        <v>637</v>
      </c>
      <c r="AW45" s="885">
        <v>562</v>
      </c>
      <c r="AX45" s="885">
        <v>706</v>
      </c>
      <c r="AY45" s="885">
        <v>615</v>
      </c>
      <c r="AZ45" s="885">
        <v>589</v>
      </c>
      <c r="BA45" s="885">
        <v>614</v>
      </c>
      <c r="BB45" s="885">
        <v>722</v>
      </c>
      <c r="BC45" s="885">
        <v>823</v>
      </c>
    </row>
    <row r="46" spans="1:55" ht="13.5" customHeight="1" thickBot="1">
      <c r="A46" s="400" t="s">
        <v>581</v>
      </c>
      <c r="B46" s="1706">
        <v>151</v>
      </c>
      <c r="C46" s="409">
        <v>150</v>
      </c>
      <c r="D46" s="409">
        <v>156</v>
      </c>
      <c r="E46" s="409">
        <v>126</v>
      </c>
      <c r="F46" s="409">
        <v>133</v>
      </c>
      <c r="G46" s="399">
        <v>143</v>
      </c>
      <c r="H46" s="403">
        <v>146</v>
      </c>
      <c r="I46" s="403">
        <v>155</v>
      </c>
      <c r="J46" s="403">
        <v>168</v>
      </c>
      <c r="K46" s="403">
        <v>185</v>
      </c>
      <c r="L46" s="403">
        <v>185</v>
      </c>
      <c r="M46" s="403">
        <v>172</v>
      </c>
      <c r="N46" s="403">
        <v>169</v>
      </c>
      <c r="O46" s="405" t="s">
        <v>85</v>
      </c>
      <c r="P46" s="403">
        <v>570</v>
      </c>
      <c r="Q46" s="403">
        <v>321</v>
      </c>
      <c r="R46" s="403">
        <v>329</v>
      </c>
      <c r="S46" s="403">
        <v>306</v>
      </c>
      <c r="T46" s="403">
        <v>415</v>
      </c>
      <c r="U46" s="403">
        <v>305</v>
      </c>
      <c r="V46" s="403">
        <v>177</v>
      </c>
      <c r="W46" s="403">
        <v>389</v>
      </c>
      <c r="X46" s="403">
        <v>483</v>
      </c>
      <c r="Y46" s="403">
        <v>581</v>
      </c>
      <c r="Z46" s="403">
        <v>309</v>
      </c>
      <c r="AA46" s="403">
        <v>143</v>
      </c>
      <c r="AB46" s="406" t="s">
        <v>1600</v>
      </c>
      <c r="AC46" s="908">
        <v>13.9</v>
      </c>
      <c r="AD46" s="908">
        <v>3.8</v>
      </c>
      <c r="AE46" s="908">
        <v>7.2</v>
      </c>
      <c r="AF46" s="908">
        <v>9.3000000000000007</v>
      </c>
      <c r="AG46" s="908">
        <v>9.6999999999999993</v>
      </c>
      <c r="AH46" s="908">
        <v>9.8000000000000007</v>
      </c>
      <c r="AI46" s="908">
        <v>8.1</v>
      </c>
      <c r="AJ46" s="908">
        <v>8.5</v>
      </c>
      <c r="AK46" s="908">
        <v>10.9</v>
      </c>
      <c r="AL46" s="908">
        <v>11.3</v>
      </c>
      <c r="AM46" s="908">
        <v>9.5</v>
      </c>
      <c r="AN46" s="908">
        <v>9.1999999999999993</v>
      </c>
      <c r="AO46" s="908">
        <v>12.1</v>
      </c>
      <c r="AP46" s="405" t="s">
        <v>85</v>
      </c>
      <c r="AQ46" s="403">
        <v>615</v>
      </c>
      <c r="AR46" s="403">
        <v>622</v>
      </c>
      <c r="AS46" s="403">
        <v>531</v>
      </c>
      <c r="AT46" s="403">
        <v>570</v>
      </c>
      <c r="AU46" s="885">
        <v>612</v>
      </c>
      <c r="AV46" s="885">
        <v>379</v>
      </c>
      <c r="AW46" s="885">
        <v>398</v>
      </c>
      <c r="AX46" s="885">
        <v>321</v>
      </c>
      <c r="AY46" s="885">
        <v>312</v>
      </c>
      <c r="AZ46" s="885">
        <v>314</v>
      </c>
      <c r="BA46" s="885">
        <v>332</v>
      </c>
      <c r="BB46" s="885">
        <v>329</v>
      </c>
      <c r="BC46" s="885">
        <v>239</v>
      </c>
    </row>
    <row r="47" spans="1:55" ht="13.5" customHeight="1" thickBot="1">
      <c r="A47" s="405" t="s">
        <v>580</v>
      </c>
      <c r="B47" s="885" t="s">
        <v>59</v>
      </c>
      <c r="C47" s="403" t="s">
        <v>59</v>
      </c>
      <c r="D47" s="403" t="s">
        <v>59</v>
      </c>
      <c r="E47" s="403">
        <v>202</v>
      </c>
      <c r="F47" s="403">
        <v>216</v>
      </c>
      <c r="G47" s="332">
        <v>222</v>
      </c>
      <c r="H47" s="332">
        <v>220</v>
      </c>
      <c r="I47" s="332">
        <v>209</v>
      </c>
      <c r="J47" s="332">
        <v>215</v>
      </c>
      <c r="K47" s="332">
        <v>224</v>
      </c>
      <c r="L47" s="332">
        <v>215</v>
      </c>
      <c r="M47" s="332">
        <v>192</v>
      </c>
      <c r="N47" s="332">
        <v>213</v>
      </c>
      <c r="O47" s="405" t="s">
        <v>83</v>
      </c>
      <c r="P47" s="403">
        <v>439</v>
      </c>
      <c r="Q47" s="403">
        <v>398</v>
      </c>
      <c r="R47" s="403">
        <v>281</v>
      </c>
      <c r="S47" s="403">
        <v>302</v>
      </c>
      <c r="T47" s="403">
        <v>329</v>
      </c>
      <c r="U47" s="403">
        <v>540</v>
      </c>
      <c r="V47" s="403">
        <v>334</v>
      </c>
      <c r="W47" s="403">
        <v>469</v>
      </c>
      <c r="X47" s="403">
        <v>325</v>
      </c>
      <c r="Y47" s="403">
        <v>337</v>
      </c>
      <c r="Z47" s="403">
        <v>394</v>
      </c>
      <c r="AA47" s="403">
        <v>340</v>
      </c>
      <c r="AB47" s="406"/>
      <c r="AC47" s="908"/>
      <c r="AD47" s="908"/>
      <c r="AE47" s="908"/>
      <c r="AF47" s="908"/>
      <c r="AG47" s="908"/>
      <c r="AH47" s="908"/>
      <c r="AI47" s="908"/>
      <c r="AJ47" s="908"/>
      <c r="AK47" s="908"/>
      <c r="AL47" s="908"/>
      <c r="AM47" s="908"/>
      <c r="AN47" s="908"/>
      <c r="AO47" s="905"/>
      <c r="AP47" s="405" t="s">
        <v>83</v>
      </c>
      <c r="AQ47" s="403">
        <v>547</v>
      </c>
      <c r="AR47" s="403">
        <v>561</v>
      </c>
      <c r="AS47" s="403">
        <v>493</v>
      </c>
      <c r="AT47" s="403">
        <v>439</v>
      </c>
      <c r="AU47" s="885">
        <v>694</v>
      </c>
      <c r="AV47" s="885">
        <v>555</v>
      </c>
      <c r="AW47" s="885">
        <v>489</v>
      </c>
      <c r="AX47" s="885">
        <v>398</v>
      </c>
      <c r="AY47" s="885">
        <v>340</v>
      </c>
      <c r="AZ47" s="885">
        <v>276</v>
      </c>
      <c r="BA47" s="885">
        <v>283</v>
      </c>
      <c r="BB47" s="885">
        <v>281</v>
      </c>
      <c r="BC47" s="885">
        <v>246</v>
      </c>
    </row>
    <row r="48" spans="1:55" ht="13.5" customHeight="1" thickBot="1">
      <c r="A48" s="907" t="s">
        <v>579</v>
      </c>
      <c r="B48" s="1705">
        <v>27880</v>
      </c>
      <c r="C48" s="906">
        <v>29000</v>
      </c>
      <c r="D48" s="906">
        <v>28990</v>
      </c>
      <c r="E48" s="906">
        <v>30399</v>
      </c>
      <c r="F48" s="906">
        <v>31596</v>
      </c>
      <c r="G48" s="906">
        <v>29815</v>
      </c>
      <c r="H48" s="906">
        <v>29643</v>
      </c>
      <c r="I48" s="906">
        <v>29429</v>
      </c>
      <c r="J48" s="906">
        <v>29491</v>
      </c>
      <c r="K48" s="906">
        <v>33068</v>
      </c>
      <c r="L48" s="906">
        <v>33809</v>
      </c>
      <c r="M48" s="906">
        <v>33347</v>
      </c>
      <c r="N48" s="906">
        <v>34008</v>
      </c>
      <c r="O48" s="405" t="s">
        <v>81</v>
      </c>
      <c r="P48" s="403">
        <v>9819</v>
      </c>
      <c r="Q48" s="403">
        <v>9155</v>
      </c>
      <c r="R48" s="403">
        <v>8987</v>
      </c>
      <c r="S48" s="403">
        <v>10459</v>
      </c>
      <c r="T48" s="403">
        <v>9200</v>
      </c>
      <c r="U48" s="403">
        <v>7942</v>
      </c>
      <c r="V48" s="403">
        <v>6545</v>
      </c>
      <c r="W48" s="403">
        <v>7797</v>
      </c>
      <c r="X48" s="403">
        <v>6503</v>
      </c>
      <c r="Y48" s="403">
        <v>7761</v>
      </c>
      <c r="Z48" s="403">
        <v>7185</v>
      </c>
      <c r="AA48" s="403">
        <v>8209</v>
      </c>
      <c r="AP48" s="405" t="s">
        <v>81</v>
      </c>
      <c r="AQ48" s="403">
        <v>7828</v>
      </c>
      <c r="AR48" s="403">
        <v>8452</v>
      </c>
      <c r="AS48" s="403">
        <v>8495</v>
      </c>
      <c r="AT48" s="403">
        <v>9819</v>
      </c>
      <c r="AU48" s="885">
        <v>9907</v>
      </c>
      <c r="AV48" s="885">
        <v>10607</v>
      </c>
      <c r="AW48" s="885">
        <v>10332</v>
      </c>
      <c r="AX48" s="885">
        <v>9155</v>
      </c>
      <c r="AY48" s="885">
        <v>9181</v>
      </c>
      <c r="AZ48" s="885">
        <v>8573</v>
      </c>
      <c r="BA48" s="885">
        <v>8320</v>
      </c>
      <c r="BB48" s="885">
        <v>8987</v>
      </c>
      <c r="BC48" s="885">
        <v>9181</v>
      </c>
    </row>
    <row r="49" spans="1:55" ht="12" thickBot="1">
      <c r="A49" s="904" t="s">
        <v>890</v>
      </c>
      <c r="B49" s="924">
        <v>23.7</v>
      </c>
      <c r="C49" s="903">
        <v>25.7</v>
      </c>
      <c r="D49" s="903">
        <v>26.6</v>
      </c>
      <c r="E49" s="903">
        <v>26.7</v>
      </c>
      <c r="F49" s="903">
        <v>26.3</v>
      </c>
      <c r="G49" s="886">
        <v>25</v>
      </c>
      <c r="H49" s="886" t="s">
        <v>79</v>
      </c>
      <c r="I49" s="886" t="s">
        <v>78</v>
      </c>
      <c r="J49" s="886" t="s">
        <v>77</v>
      </c>
      <c r="K49" s="886" t="s">
        <v>76</v>
      </c>
      <c r="L49" s="886" t="s">
        <v>75</v>
      </c>
      <c r="M49" s="886" t="s">
        <v>74</v>
      </c>
      <c r="N49" s="886" t="s">
        <v>73</v>
      </c>
      <c r="O49" s="35" t="s">
        <v>80</v>
      </c>
      <c r="P49" s="401" t="s">
        <v>59</v>
      </c>
      <c r="Q49" s="401" t="s">
        <v>59</v>
      </c>
      <c r="R49" s="401">
        <v>26031</v>
      </c>
      <c r="S49" s="401">
        <v>4888</v>
      </c>
      <c r="T49" s="401" t="s">
        <v>59</v>
      </c>
      <c r="U49" s="401" t="s">
        <v>59</v>
      </c>
      <c r="V49" s="401">
        <v>4198</v>
      </c>
      <c r="W49" s="401" t="s">
        <v>59</v>
      </c>
      <c r="X49" s="401" t="s">
        <v>59</v>
      </c>
      <c r="Y49" s="401" t="s">
        <v>59</v>
      </c>
      <c r="Z49" s="401" t="s">
        <v>59</v>
      </c>
      <c r="AA49" s="401" t="s">
        <v>59</v>
      </c>
      <c r="AP49" s="35" t="s">
        <v>80</v>
      </c>
      <c r="AQ49" s="905" t="s">
        <v>59</v>
      </c>
      <c r="AR49" s="905" t="s">
        <v>59</v>
      </c>
      <c r="AS49" s="905" t="s">
        <v>59</v>
      </c>
      <c r="AT49" s="401" t="s">
        <v>59</v>
      </c>
      <c r="AU49" s="884" t="s">
        <v>59</v>
      </c>
      <c r="AV49" s="884" t="s">
        <v>59</v>
      </c>
      <c r="AW49" s="884" t="s">
        <v>59</v>
      </c>
      <c r="AX49" s="884" t="s">
        <v>59</v>
      </c>
      <c r="AY49" s="884">
        <v>2566</v>
      </c>
      <c r="AZ49" s="884">
        <v>2331</v>
      </c>
      <c r="BA49" s="884">
        <v>26761</v>
      </c>
      <c r="BB49" s="884">
        <v>26031</v>
      </c>
      <c r="BC49" s="884">
        <v>5094</v>
      </c>
    </row>
    <row r="50" spans="1:55" ht="13.5" customHeight="1" thickBot="1">
      <c r="A50" s="406" t="s">
        <v>1598</v>
      </c>
      <c r="B50" s="1704">
        <v>8.1999999999999993</v>
      </c>
      <c r="C50" s="902">
        <v>9.3000000000000007</v>
      </c>
      <c r="D50" s="902">
        <v>10</v>
      </c>
      <c r="E50" s="902">
        <v>11.1</v>
      </c>
      <c r="F50" s="902">
        <v>13.2</v>
      </c>
      <c r="G50" s="900">
        <v>14.8</v>
      </c>
      <c r="H50" s="901" t="s">
        <v>69</v>
      </c>
      <c r="I50" s="900"/>
      <c r="J50" s="900"/>
      <c r="K50" s="900"/>
      <c r="L50" s="900"/>
      <c r="M50" s="900"/>
      <c r="N50" s="900"/>
      <c r="Q50" s="398"/>
      <c r="R50" s="398"/>
      <c r="S50" s="398"/>
      <c r="BC50" s="398"/>
    </row>
    <row r="51" spans="1:55" ht="13.5" customHeight="1">
      <c r="A51" s="1336"/>
      <c r="B51" s="1337"/>
      <c r="C51" s="1337"/>
      <c r="D51" s="1337"/>
      <c r="E51" s="1337"/>
      <c r="F51" s="1337"/>
      <c r="G51" s="1338"/>
      <c r="H51" s="1339"/>
      <c r="I51" s="1338"/>
      <c r="J51" s="1338"/>
      <c r="K51" s="1338"/>
      <c r="L51" s="1338"/>
      <c r="M51" s="1338"/>
      <c r="N51" s="1338"/>
      <c r="Q51" s="398"/>
      <c r="R51" s="398"/>
      <c r="S51" s="398"/>
      <c r="BC51" s="398"/>
    </row>
    <row r="52" spans="1:55" ht="82.5" customHeight="1">
      <c r="A52" s="1947" t="s">
        <v>1029</v>
      </c>
      <c r="B52" s="1947"/>
      <c r="C52" s="1947"/>
      <c r="D52" s="1947"/>
      <c r="E52" s="1947"/>
      <c r="F52" s="1947"/>
      <c r="G52" s="1947"/>
      <c r="H52" s="1947"/>
      <c r="I52" s="1947"/>
      <c r="J52" s="1947"/>
      <c r="K52" s="1947"/>
      <c r="L52" s="1947"/>
      <c r="M52" s="1947"/>
      <c r="N52" s="1947"/>
      <c r="O52" s="34" t="s">
        <v>71</v>
      </c>
      <c r="P52" s="33">
        <f t="shared" ref="P52:U52" si="12">SUM(P35:P49)</f>
        <v>523320</v>
      </c>
      <c r="Q52" s="33">
        <f t="shared" si="12"/>
        <v>518507</v>
      </c>
      <c r="R52" s="33">
        <f t="shared" si="12"/>
        <v>548296</v>
      </c>
      <c r="S52" s="33">
        <f t="shared" si="12"/>
        <v>583249</v>
      </c>
      <c r="T52" s="33">
        <f t="shared" si="12"/>
        <v>615836</v>
      </c>
      <c r="U52" s="33">
        <f t="shared" si="12"/>
        <v>639505</v>
      </c>
      <c r="V52" s="33">
        <v>601225</v>
      </c>
      <c r="W52" s="33">
        <v>640173</v>
      </c>
      <c r="X52" s="33">
        <v>690084</v>
      </c>
      <c r="Y52" s="33">
        <v>556301</v>
      </c>
      <c r="Z52" s="33">
        <v>485124</v>
      </c>
      <c r="AA52" s="33">
        <v>456271</v>
      </c>
      <c r="AB52" s="1947" t="s">
        <v>1028</v>
      </c>
      <c r="AC52" s="1947"/>
      <c r="AD52" s="1947"/>
      <c r="AE52" s="1947"/>
      <c r="AF52" s="1947"/>
      <c r="AG52" s="1947"/>
      <c r="AH52" s="1947"/>
      <c r="AI52" s="1947"/>
      <c r="AJ52" s="1947"/>
      <c r="AK52" s="1947"/>
      <c r="AL52" s="1947"/>
      <c r="AM52" s="1947"/>
      <c r="AN52" s="1947"/>
      <c r="AO52" s="1947"/>
      <c r="AP52" s="34" t="s">
        <v>71</v>
      </c>
      <c r="AQ52" s="33">
        <v>542221</v>
      </c>
      <c r="AR52" s="33">
        <v>555528</v>
      </c>
      <c r="AS52" s="33">
        <v>568918</v>
      </c>
      <c r="AT52" s="33">
        <f t="shared" ref="AT52:BA52" si="13">SUM(AT35:AT49)</f>
        <v>523320</v>
      </c>
      <c r="AU52" s="528">
        <f t="shared" si="13"/>
        <v>555318</v>
      </c>
      <c r="AV52" s="528">
        <f t="shared" si="13"/>
        <v>551821</v>
      </c>
      <c r="AW52" s="528">
        <f t="shared" si="13"/>
        <v>559678</v>
      </c>
      <c r="AX52" s="528">
        <f t="shared" si="13"/>
        <v>518507</v>
      </c>
      <c r="AY52" s="528">
        <f t="shared" si="13"/>
        <v>540152</v>
      </c>
      <c r="AZ52" s="528">
        <f t="shared" si="13"/>
        <v>538162</v>
      </c>
      <c r="BA52" s="528">
        <f t="shared" si="13"/>
        <v>549217</v>
      </c>
      <c r="BB52" s="528">
        <v>548296</v>
      </c>
      <c r="BC52" s="528">
        <v>582979</v>
      </c>
    </row>
    <row r="53" spans="1:55" ht="12.75" customHeight="1">
      <c r="A53" s="887" t="s">
        <v>1046</v>
      </c>
      <c r="B53" s="887"/>
      <c r="C53" s="887"/>
      <c r="D53" s="887"/>
      <c r="E53" s="887"/>
      <c r="F53" s="887"/>
      <c r="G53" s="894"/>
      <c r="H53" s="894"/>
      <c r="I53" s="894"/>
      <c r="J53" s="894"/>
      <c r="K53" s="894"/>
      <c r="L53" s="894"/>
      <c r="M53" s="894"/>
      <c r="N53" s="899"/>
      <c r="Q53" s="399"/>
      <c r="R53" s="399"/>
      <c r="S53" s="399"/>
      <c r="T53" s="399"/>
      <c r="U53" s="399"/>
      <c r="V53" s="399"/>
      <c r="W53" s="399"/>
      <c r="X53" s="399"/>
      <c r="Y53" s="399"/>
      <c r="Z53" s="399"/>
      <c r="AA53" s="399"/>
      <c r="AB53" s="1947"/>
      <c r="AC53" s="1947"/>
      <c r="AD53" s="1947"/>
      <c r="AE53" s="1947"/>
      <c r="AF53" s="1947"/>
      <c r="AG53" s="1947"/>
      <c r="AH53" s="1947"/>
      <c r="AI53" s="1947"/>
      <c r="AJ53" s="1947"/>
      <c r="AK53" s="1947"/>
      <c r="AL53" s="1947"/>
      <c r="AM53" s="1947"/>
      <c r="AN53" s="1947"/>
      <c r="AO53" s="1947"/>
      <c r="AU53" s="861"/>
      <c r="AV53" s="861"/>
      <c r="AW53" s="861"/>
      <c r="AX53" s="861"/>
      <c r="AY53" s="861"/>
      <c r="AZ53" s="861"/>
      <c r="BA53" s="861"/>
      <c r="BB53" s="861"/>
      <c r="BC53" s="398"/>
    </row>
    <row r="54" spans="1:55" ht="12.75" customHeight="1">
      <c r="A54" s="887" t="s">
        <v>1045</v>
      </c>
      <c r="B54" s="887"/>
      <c r="C54" s="887"/>
      <c r="D54" s="887"/>
      <c r="E54" s="887"/>
      <c r="F54" s="887"/>
      <c r="G54" s="894"/>
      <c r="H54" s="894"/>
      <c r="I54" s="894"/>
      <c r="J54" s="894"/>
      <c r="K54" s="894"/>
      <c r="L54" s="894"/>
      <c r="M54" s="894"/>
      <c r="N54" s="894"/>
      <c r="O54" s="39" t="s">
        <v>68</v>
      </c>
      <c r="P54" s="39"/>
      <c r="Q54" s="37"/>
      <c r="R54" s="37"/>
      <c r="S54" s="37"/>
      <c r="T54" s="898"/>
      <c r="U54" s="898"/>
      <c r="V54" s="37"/>
      <c r="W54" s="403"/>
      <c r="X54" s="403"/>
      <c r="Y54" s="403"/>
      <c r="Z54" s="403"/>
      <c r="AA54" s="403"/>
      <c r="AB54" s="887" t="s">
        <v>578</v>
      </c>
      <c r="AC54" s="887"/>
      <c r="AD54" s="887"/>
      <c r="AE54" s="887"/>
      <c r="AF54" s="887"/>
      <c r="AG54" s="887"/>
      <c r="AH54" s="887"/>
      <c r="AI54" s="891"/>
      <c r="AJ54" s="891"/>
      <c r="AK54" s="891"/>
      <c r="AL54" s="887"/>
      <c r="AM54" s="887"/>
      <c r="AN54" s="887"/>
      <c r="AO54" s="894"/>
      <c r="AP54" s="45" t="s">
        <v>68</v>
      </c>
      <c r="AQ54" s="45"/>
      <c r="AR54" s="45"/>
      <c r="AS54" s="45"/>
      <c r="AT54" s="39"/>
      <c r="AU54" s="897"/>
      <c r="AV54" s="897"/>
      <c r="AW54" s="897"/>
      <c r="AX54" s="897"/>
      <c r="AY54" s="897"/>
      <c r="AZ54" s="897"/>
      <c r="BA54" s="897"/>
      <c r="BB54" s="897"/>
      <c r="BC54" s="45"/>
    </row>
    <row r="55" spans="1:55" ht="12.75" customHeight="1">
      <c r="A55" s="896" t="s">
        <v>1047</v>
      </c>
      <c r="B55" s="896"/>
      <c r="C55" s="896"/>
      <c r="D55" s="887"/>
      <c r="E55" s="887"/>
      <c r="F55" s="887"/>
      <c r="G55" s="894"/>
      <c r="H55" s="894"/>
      <c r="I55" s="894"/>
      <c r="J55" s="894"/>
      <c r="K55" s="894"/>
      <c r="L55" s="894"/>
      <c r="M55" s="894"/>
      <c r="N55" s="894"/>
      <c r="O55" s="404" t="s">
        <v>523</v>
      </c>
      <c r="P55" s="399">
        <v>748</v>
      </c>
      <c r="Q55" s="399">
        <v>750</v>
      </c>
      <c r="R55" s="399">
        <v>750</v>
      </c>
      <c r="S55" s="399" t="s">
        <v>59</v>
      </c>
      <c r="T55" s="399" t="s">
        <v>59</v>
      </c>
      <c r="U55" s="399" t="s">
        <v>59</v>
      </c>
      <c r="V55" s="399" t="s">
        <v>59</v>
      </c>
      <c r="W55" s="399" t="s">
        <v>59</v>
      </c>
      <c r="X55" s="399" t="s">
        <v>59</v>
      </c>
      <c r="Y55" s="399" t="s">
        <v>59</v>
      </c>
      <c r="Z55" s="399" t="s">
        <v>59</v>
      </c>
      <c r="AA55" s="399" t="s">
        <v>59</v>
      </c>
      <c r="AB55" s="887" t="s">
        <v>637</v>
      </c>
      <c r="AC55" s="887"/>
      <c r="AD55" s="887"/>
      <c r="AE55" s="887"/>
      <c r="AF55" s="887"/>
      <c r="AG55" s="887"/>
      <c r="AH55" s="887"/>
      <c r="AI55" s="891"/>
      <c r="AJ55" s="891"/>
      <c r="AK55" s="891"/>
      <c r="AL55" s="887"/>
      <c r="AM55" s="887"/>
      <c r="AN55" s="887"/>
      <c r="AO55" s="894"/>
      <c r="AP55" s="404" t="s">
        <v>523</v>
      </c>
      <c r="AQ55" s="399">
        <v>750</v>
      </c>
      <c r="AR55" s="399">
        <v>750</v>
      </c>
      <c r="AS55" s="399">
        <v>750</v>
      </c>
      <c r="AT55" s="399">
        <v>748</v>
      </c>
      <c r="AU55" s="860">
        <v>750</v>
      </c>
      <c r="AV55" s="860">
        <v>750</v>
      </c>
      <c r="AW55" s="860">
        <v>750</v>
      </c>
      <c r="AX55" s="860">
        <v>750</v>
      </c>
      <c r="AY55" s="860">
        <v>750</v>
      </c>
      <c r="AZ55" s="860">
        <v>750</v>
      </c>
      <c r="BA55" s="860">
        <v>750</v>
      </c>
      <c r="BB55" s="552">
        <v>750</v>
      </c>
      <c r="BC55" s="398"/>
    </row>
    <row r="56" spans="1:55" ht="12.75" customHeight="1">
      <c r="A56" s="887" t="s">
        <v>1599</v>
      </c>
      <c r="B56" s="887"/>
      <c r="C56" s="887"/>
      <c r="D56" s="896"/>
      <c r="E56" s="896"/>
      <c r="F56" s="896"/>
      <c r="G56" s="896"/>
      <c r="H56" s="896"/>
      <c r="I56" s="896"/>
      <c r="J56" s="896"/>
      <c r="K56" s="896"/>
      <c r="L56" s="896"/>
      <c r="M56" s="896"/>
      <c r="N56" s="896"/>
      <c r="O56" s="404" t="s">
        <v>66</v>
      </c>
      <c r="P56" s="403">
        <v>40</v>
      </c>
      <c r="Q56" s="403">
        <v>6</v>
      </c>
      <c r="R56" s="403">
        <v>168</v>
      </c>
      <c r="S56" s="403">
        <v>1</v>
      </c>
      <c r="T56" s="403">
        <v>1</v>
      </c>
      <c r="U56" s="403">
        <v>2</v>
      </c>
      <c r="V56" s="403">
        <v>2</v>
      </c>
      <c r="W56" s="403">
        <v>5</v>
      </c>
      <c r="X56" s="403">
        <v>86</v>
      </c>
      <c r="Y56" s="403">
        <v>84</v>
      </c>
      <c r="Z56" s="403">
        <v>80</v>
      </c>
      <c r="AA56" s="403">
        <v>78</v>
      </c>
      <c r="AB56" s="896" t="s">
        <v>636</v>
      </c>
      <c r="AC56" s="896"/>
      <c r="AD56" s="896"/>
      <c r="AE56" s="896"/>
      <c r="AF56" s="896"/>
      <c r="AG56" s="896"/>
      <c r="AH56" s="896"/>
      <c r="AI56" s="891"/>
      <c r="AJ56" s="891"/>
      <c r="AK56" s="891"/>
      <c r="AL56" s="887"/>
      <c r="AM56" s="887"/>
      <c r="AN56" s="887"/>
      <c r="AO56" s="894"/>
      <c r="AP56" s="404" t="s">
        <v>66</v>
      </c>
      <c r="AQ56" s="403">
        <v>9</v>
      </c>
      <c r="AR56" s="403">
        <v>22</v>
      </c>
      <c r="AS56" s="403">
        <v>34</v>
      </c>
      <c r="AT56" s="403">
        <v>40</v>
      </c>
      <c r="AU56" s="885">
        <v>43</v>
      </c>
      <c r="AV56" s="885">
        <v>44</v>
      </c>
      <c r="AW56" s="885">
        <v>52</v>
      </c>
      <c r="AX56" s="885">
        <v>6</v>
      </c>
      <c r="AY56" s="885"/>
      <c r="AZ56" s="885" t="s">
        <v>59</v>
      </c>
      <c r="BA56" s="885">
        <v>172</v>
      </c>
      <c r="BB56" s="895">
        <v>168</v>
      </c>
      <c r="BC56" s="332">
        <v>162</v>
      </c>
    </row>
    <row r="57" spans="1:55" ht="12.75" customHeight="1">
      <c r="A57" s="887" t="s">
        <v>635</v>
      </c>
      <c r="B57" s="887"/>
      <c r="C57" s="887"/>
      <c r="D57" s="887"/>
      <c r="E57" s="887"/>
      <c r="F57" s="887"/>
      <c r="G57" s="887"/>
      <c r="H57" s="887"/>
      <c r="I57" s="887"/>
      <c r="J57" s="887"/>
      <c r="K57" s="887"/>
      <c r="L57" s="887"/>
      <c r="M57" s="892"/>
      <c r="N57" s="894"/>
      <c r="O57" s="404" t="s">
        <v>65</v>
      </c>
      <c r="P57" s="403">
        <v>4050</v>
      </c>
      <c r="Q57" s="403">
        <v>4050</v>
      </c>
      <c r="R57" s="403">
        <v>4050</v>
      </c>
      <c r="S57" s="403">
        <v>4050</v>
      </c>
      <c r="T57" s="403">
        <v>4050</v>
      </c>
      <c r="U57" s="403">
        <v>4050</v>
      </c>
      <c r="V57" s="403">
        <v>4050</v>
      </c>
      <c r="W57" s="403">
        <v>4050</v>
      </c>
      <c r="X57" s="403">
        <v>4047</v>
      </c>
      <c r="Y57" s="403">
        <v>4043</v>
      </c>
      <c r="Z57" s="403">
        <v>4037</v>
      </c>
      <c r="AA57" s="403">
        <v>2600</v>
      </c>
      <c r="AB57" s="887" t="s">
        <v>882</v>
      </c>
      <c r="AC57" s="887"/>
      <c r="AD57" s="887"/>
      <c r="AE57" s="887"/>
      <c r="AF57" s="887"/>
      <c r="AG57" s="887"/>
      <c r="AH57" s="887"/>
      <c r="AI57" s="891"/>
      <c r="AJ57" s="891"/>
      <c r="AK57" s="891"/>
      <c r="AL57" s="887"/>
      <c r="AM57" s="887"/>
      <c r="AN57" s="887"/>
      <c r="AO57" s="887"/>
      <c r="AP57" s="404" t="s">
        <v>65</v>
      </c>
      <c r="AQ57" s="403">
        <v>4050</v>
      </c>
      <c r="AR57" s="403">
        <v>4050</v>
      </c>
      <c r="AS57" s="403">
        <v>4050</v>
      </c>
      <c r="AT57" s="403">
        <v>4050</v>
      </c>
      <c r="AU57" s="885">
        <v>4050</v>
      </c>
      <c r="AV57" s="885">
        <v>4050</v>
      </c>
      <c r="AW57" s="885">
        <v>4050</v>
      </c>
      <c r="AX57" s="885">
        <v>4050</v>
      </c>
      <c r="AY57" s="885">
        <v>4050</v>
      </c>
      <c r="AZ57" s="885">
        <v>4050</v>
      </c>
      <c r="BA57" s="885">
        <v>4050</v>
      </c>
      <c r="BB57" s="885">
        <v>4050</v>
      </c>
      <c r="BC57" s="403">
        <v>4050</v>
      </c>
    </row>
    <row r="58" spans="1:55" ht="10.8">
      <c r="A58" s="887" t="s">
        <v>889</v>
      </c>
      <c r="B58" s="887"/>
      <c r="C58" s="887"/>
      <c r="D58" s="887"/>
      <c r="E58" s="887"/>
      <c r="F58" s="890"/>
      <c r="G58" s="889"/>
      <c r="H58" s="888"/>
      <c r="I58" s="888"/>
      <c r="J58" s="893"/>
      <c r="K58" s="893"/>
      <c r="L58" s="893"/>
      <c r="M58" s="893"/>
      <c r="N58" s="892"/>
      <c r="O58" s="404" t="s">
        <v>64</v>
      </c>
      <c r="P58" s="403" t="s">
        <v>59</v>
      </c>
      <c r="Q58" s="403" t="s">
        <v>59</v>
      </c>
      <c r="R58" s="403">
        <v>1080</v>
      </c>
      <c r="S58" s="403">
        <v>1080</v>
      </c>
      <c r="T58" s="403">
        <v>1080</v>
      </c>
      <c r="U58" s="403">
        <v>1080</v>
      </c>
      <c r="V58" s="403">
        <v>1080</v>
      </c>
      <c r="W58" s="403">
        <v>1080</v>
      </c>
      <c r="X58" s="403">
        <v>1080</v>
      </c>
      <c r="Y58" s="403">
        <v>1065</v>
      </c>
      <c r="Z58" s="403">
        <v>1065</v>
      </c>
      <c r="AA58" s="403" t="s">
        <v>59</v>
      </c>
      <c r="AB58" s="887" t="s">
        <v>635</v>
      </c>
      <c r="AC58" s="887"/>
      <c r="AD58" s="887"/>
      <c r="AE58" s="887"/>
      <c r="AF58" s="887"/>
      <c r="AG58" s="887"/>
      <c r="AH58" s="887"/>
      <c r="AI58" s="891"/>
      <c r="AJ58" s="891"/>
      <c r="AK58" s="891"/>
      <c r="AL58" s="887"/>
      <c r="AM58" s="887"/>
      <c r="AN58" s="887"/>
      <c r="AO58" s="887"/>
      <c r="AP58" s="404" t="s">
        <v>64</v>
      </c>
      <c r="AQ58" s="403" t="s">
        <v>59</v>
      </c>
      <c r="AR58" s="403" t="s">
        <v>59</v>
      </c>
      <c r="AS58" s="403" t="s">
        <v>59</v>
      </c>
      <c r="AT58" s="403" t="s">
        <v>59</v>
      </c>
      <c r="AU58" s="885" t="s">
        <v>59</v>
      </c>
      <c r="AV58" s="885" t="s">
        <v>59</v>
      </c>
      <c r="AW58" s="885" t="s">
        <v>59</v>
      </c>
      <c r="AX58" s="885" t="s">
        <v>59</v>
      </c>
      <c r="AY58" s="885">
        <v>1080</v>
      </c>
      <c r="AZ58" s="885">
        <v>1080</v>
      </c>
      <c r="BA58" s="885">
        <v>1080</v>
      </c>
      <c r="BB58" s="885">
        <v>1080</v>
      </c>
      <c r="BC58" s="403">
        <v>1080</v>
      </c>
    </row>
    <row r="59" spans="1:55" ht="10.8">
      <c r="A59" s="527" t="s">
        <v>1297</v>
      </c>
      <c r="B59" s="527"/>
      <c r="C59" s="887"/>
      <c r="L59" s="893"/>
      <c r="M59" s="893"/>
      <c r="N59" s="892"/>
      <c r="O59" s="404" t="s">
        <v>1027</v>
      </c>
      <c r="P59" s="403">
        <v>1080</v>
      </c>
      <c r="Q59" s="403">
        <v>1080</v>
      </c>
      <c r="R59" s="403" t="s">
        <v>59</v>
      </c>
      <c r="S59" s="403" t="s">
        <v>59</v>
      </c>
      <c r="T59" s="403" t="s">
        <v>59</v>
      </c>
      <c r="U59" s="403" t="s">
        <v>59</v>
      </c>
      <c r="V59" s="403" t="s">
        <v>59</v>
      </c>
      <c r="W59" s="403" t="s">
        <v>59</v>
      </c>
      <c r="X59" s="403" t="s">
        <v>59</v>
      </c>
      <c r="Y59" s="403" t="s">
        <v>59</v>
      </c>
      <c r="Z59" s="403" t="s">
        <v>59</v>
      </c>
      <c r="AA59" s="403" t="s">
        <v>59</v>
      </c>
      <c r="AB59" s="887" t="s">
        <v>577</v>
      </c>
      <c r="AC59" s="887"/>
      <c r="AD59" s="887"/>
      <c r="AE59" s="887"/>
      <c r="AF59" s="887"/>
      <c r="AG59" s="887"/>
      <c r="AH59" s="887"/>
      <c r="AI59" s="891"/>
      <c r="AJ59" s="891"/>
      <c r="AK59" s="891"/>
      <c r="AL59" s="887"/>
      <c r="AM59" s="887"/>
      <c r="AN59" s="890"/>
      <c r="AO59" s="889"/>
      <c r="AP59" s="404" t="s">
        <v>693</v>
      </c>
      <c r="AQ59" s="403">
        <v>1070</v>
      </c>
      <c r="AR59" s="403">
        <v>1072</v>
      </c>
      <c r="AS59" s="403">
        <v>1072</v>
      </c>
      <c r="AT59" s="403">
        <v>1080</v>
      </c>
      <c r="AU59" s="885">
        <v>1080</v>
      </c>
      <c r="AV59" s="885">
        <v>1080</v>
      </c>
      <c r="AW59" s="885">
        <v>1080</v>
      </c>
      <c r="AX59" s="885">
        <v>1080</v>
      </c>
      <c r="AY59" s="885"/>
      <c r="AZ59" s="885"/>
      <c r="BA59" s="885"/>
      <c r="BB59" s="885"/>
      <c r="BC59" s="403"/>
    </row>
    <row r="60" spans="1:55" ht="13.5" customHeight="1">
      <c r="A60" s="887" t="s">
        <v>1609</v>
      </c>
      <c r="B60" s="887"/>
      <c r="N60" s="886"/>
      <c r="O60" s="404" t="s">
        <v>63</v>
      </c>
      <c r="P60" s="403">
        <v>-2062</v>
      </c>
      <c r="Q60" s="403">
        <v>-1876</v>
      </c>
      <c r="R60" s="403">
        <v>-1543</v>
      </c>
      <c r="S60" s="403">
        <v>-1023</v>
      </c>
      <c r="T60" s="403">
        <v>-1188</v>
      </c>
      <c r="U60" s="403">
        <v>-1201</v>
      </c>
      <c r="V60" s="403">
        <v>-159</v>
      </c>
      <c r="W60" s="403">
        <v>340</v>
      </c>
      <c r="X60" s="403">
        <v>-47</v>
      </c>
      <c r="Y60" s="403">
        <v>-146</v>
      </c>
      <c r="Z60" s="403">
        <v>-518</v>
      </c>
      <c r="AA60" s="403">
        <v>-888</v>
      </c>
      <c r="AB60" s="869"/>
      <c r="AC60" s="869"/>
      <c r="AD60" s="869"/>
      <c r="AE60" s="869"/>
      <c r="AF60" s="869"/>
      <c r="AG60" s="869"/>
      <c r="AH60" s="869"/>
      <c r="AI60" s="869"/>
      <c r="AJ60" s="869"/>
      <c r="AK60" s="869"/>
      <c r="AL60" s="869"/>
      <c r="AM60" s="869"/>
      <c r="AN60" s="869"/>
      <c r="AO60" s="864"/>
      <c r="AP60" s="404" t="s">
        <v>63</v>
      </c>
      <c r="AQ60" s="403">
        <v>-2515</v>
      </c>
      <c r="AR60" s="403">
        <v>-2488</v>
      </c>
      <c r="AS60" s="403">
        <v>-2538</v>
      </c>
      <c r="AT60" s="403">
        <v>-2062</v>
      </c>
      <c r="AU60" s="885">
        <v>-2290</v>
      </c>
      <c r="AV60" s="885">
        <v>-2075</v>
      </c>
      <c r="AW60" s="885">
        <v>-1934</v>
      </c>
      <c r="AX60" s="885">
        <v>-1876</v>
      </c>
      <c r="AY60" s="885">
        <v>-1665</v>
      </c>
      <c r="AZ60" s="885">
        <v>-1643</v>
      </c>
      <c r="BA60" s="885">
        <v>-1641</v>
      </c>
      <c r="BB60" s="885">
        <v>-1543</v>
      </c>
      <c r="BC60" s="403">
        <v>-1216</v>
      </c>
    </row>
    <row r="61" spans="1:55" ht="13.5" customHeight="1" thickBot="1">
      <c r="O61" s="402" t="s">
        <v>62</v>
      </c>
      <c r="P61" s="401">
        <v>27672</v>
      </c>
      <c r="Q61" s="401">
        <v>28891</v>
      </c>
      <c r="R61" s="401">
        <v>28811</v>
      </c>
      <c r="S61" s="401">
        <v>28302</v>
      </c>
      <c r="T61" s="401">
        <v>27089</v>
      </c>
      <c r="U61" s="401">
        <v>25906</v>
      </c>
      <c r="V61" s="401">
        <v>24236</v>
      </c>
      <c r="W61" s="401">
        <v>22530</v>
      </c>
      <c r="X61" s="401">
        <v>20954</v>
      </c>
      <c r="Y61" s="401">
        <v>19492</v>
      </c>
      <c r="Z61" s="401">
        <v>17756</v>
      </c>
      <c r="AA61" s="401">
        <v>16013</v>
      </c>
      <c r="AB61" s="862"/>
      <c r="AC61" s="862"/>
      <c r="AD61" s="862"/>
      <c r="AE61" s="862"/>
      <c r="AF61" s="862"/>
      <c r="AG61" s="862"/>
      <c r="AH61" s="862"/>
      <c r="AI61" s="883"/>
      <c r="AJ61" s="883"/>
      <c r="AK61" s="883"/>
      <c r="AL61" s="862"/>
      <c r="AM61" s="862"/>
      <c r="AN61" s="862"/>
      <c r="AO61" s="864"/>
      <c r="AP61" s="402" t="s">
        <v>62</v>
      </c>
      <c r="AQ61" s="401">
        <v>29189</v>
      </c>
      <c r="AR61" s="401">
        <v>28353</v>
      </c>
      <c r="AS61" s="401">
        <v>28108</v>
      </c>
      <c r="AT61" s="401">
        <v>27672</v>
      </c>
      <c r="AU61" s="884">
        <v>26904</v>
      </c>
      <c r="AV61" s="884">
        <v>27205</v>
      </c>
      <c r="AW61" s="884">
        <v>26497</v>
      </c>
      <c r="AX61" s="884">
        <v>28891</v>
      </c>
      <c r="AY61" s="884">
        <v>28400</v>
      </c>
      <c r="AZ61" s="884">
        <v>27654</v>
      </c>
      <c r="BA61" s="884">
        <v>26561</v>
      </c>
      <c r="BB61" s="884">
        <v>28811</v>
      </c>
      <c r="BC61" s="401">
        <v>28222</v>
      </c>
    </row>
    <row r="62" spans="1:55" ht="13.5" customHeight="1" thickBot="1">
      <c r="O62" s="246" t="s">
        <v>61</v>
      </c>
      <c r="P62" s="33">
        <f>SUM(P55:P61)</f>
        <v>31528</v>
      </c>
      <c r="Q62" s="33">
        <f>SUM(Q55:Q61)</f>
        <v>32901</v>
      </c>
      <c r="R62" s="33">
        <f>SUM(R55:R61)</f>
        <v>33316</v>
      </c>
      <c r="S62" s="33">
        <f>SUM(S56:S61)</f>
        <v>32410</v>
      </c>
      <c r="T62" s="33">
        <f>SUM(T56:T61)</f>
        <v>31032</v>
      </c>
      <c r="U62" s="33">
        <v>29837</v>
      </c>
      <c r="V62" s="33">
        <v>29209</v>
      </c>
      <c r="W62" s="33">
        <v>28005</v>
      </c>
      <c r="X62" s="33">
        <v>26120</v>
      </c>
      <c r="Y62" s="33">
        <v>24538</v>
      </c>
      <c r="Z62" s="33">
        <v>22420</v>
      </c>
      <c r="AA62" s="33">
        <v>17803</v>
      </c>
      <c r="AB62" s="862"/>
      <c r="AC62" s="862"/>
      <c r="AD62" s="862"/>
      <c r="AE62" s="862"/>
      <c r="AF62" s="862"/>
      <c r="AG62" s="862"/>
      <c r="AH62" s="862"/>
      <c r="AI62" s="883"/>
      <c r="AJ62" s="883"/>
      <c r="AK62" s="883"/>
      <c r="AL62" s="862"/>
      <c r="AM62" s="862"/>
      <c r="AN62" s="862"/>
      <c r="AO62" s="864"/>
      <c r="AP62" s="529" t="s">
        <v>61</v>
      </c>
      <c r="AQ62" s="522">
        <v>32553</v>
      </c>
      <c r="AR62" s="522">
        <v>31759</v>
      </c>
      <c r="AS62" s="522">
        <v>31476</v>
      </c>
      <c r="AT62" s="522">
        <f t="shared" ref="AT62:BA62" si="14">SUM(AT55:AT61)</f>
        <v>31528</v>
      </c>
      <c r="AU62" s="530">
        <f t="shared" si="14"/>
        <v>30537</v>
      </c>
      <c r="AV62" s="530">
        <f t="shared" si="14"/>
        <v>31054</v>
      </c>
      <c r="AW62" s="530">
        <f t="shared" si="14"/>
        <v>30495</v>
      </c>
      <c r="AX62" s="530">
        <f t="shared" si="14"/>
        <v>32901</v>
      </c>
      <c r="AY62" s="530">
        <f t="shared" si="14"/>
        <v>32615</v>
      </c>
      <c r="AZ62" s="530">
        <f t="shared" si="14"/>
        <v>31891</v>
      </c>
      <c r="BA62" s="530">
        <f t="shared" si="14"/>
        <v>30972</v>
      </c>
      <c r="BB62" s="530">
        <v>33316</v>
      </c>
      <c r="BC62" s="522">
        <v>32298</v>
      </c>
    </row>
    <row r="63" spans="1:55" ht="13.5" customHeight="1">
      <c r="A63" s="882"/>
      <c r="B63" s="882"/>
      <c r="C63" s="882"/>
      <c r="D63" s="882"/>
      <c r="E63" s="882"/>
      <c r="F63" s="882"/>
      <c r="G63" s="882"/>
      <c r="H63" s="877"/>
      <c r="I63" s="877"/>
      <c r="O63" s="246" t="s">
        <v>60</v>
      </c>
      <c r="P63" s="33">
        <f t="shared" ref="P63:U63" si="15">P52+P62</f>
        <v>554848</v>
      </c>
      <c r="Q63" s="33">
        <f t="shared" si="15"/>
        <v>551408</v>
      </c>
      <c r="R63" s="33">
        <f t="shared" si="15"/>
        <v>581612</v>
      </c>
      <c r="S63" s="33">
        <f t="shared" si="15"/>
        <v>615659</v>
      </c>
      <c r="T63" s="33">
        <f t="shared" si="15"/>
        <v>646868</v>
      </c>
      <c r="U63" s="33">
        <f t="shared" si="15"/>
        <v>669342</v>
      </c>
      <c r="V63" s="33">
        <v>630434</v>
      </c>
      <c r="W63" s="33">
        <v>668178</v>
      </c>
      <c r="X63" s="33">
        <v>716204</v>
      </c>
      <c r="Y63" s="33">
        <v>580839</v>
      </c>
      <c r="Z63" s="33">
        <v>507544</v>
      </c>
      <c r="AA63" s="33">
        <v>474074</v>
      </c>
      <c r="AB63" s="875"/>
      <c r="AC63" s="875"/>
      <c r="AD63" s="875"/>
      <c r="AE63" s="875"/>
      <c r="AF63" s="875"/>
      <c r="AG63" s="875"/>
      <c r="AH63" s="875"/>
      <c r="AI63" s="876"/>
      <c r="AJ63" s="876"/>
      <c r="AK63" s="876"/>
      <c r="AL63" s="875"/>
      <c r="AM63" s="875"/>
      <c r="AN63" s="875"/>
      <c r="AO63" s="881"/>
      <c r="AP63" s="246" t="s">
        <v>60</v>
      </c>
      <c r="AQ63" s="33">
        <v>574774</v>
      </c>
      <c r="AR63" s="33">
        <v>587287</v>
      </c>
      <c r="AS63" s="33">
        <v>600394</v>
      </c>
      <c r="AT63" s="33">
        <f t="shared" ref="AT63:BA63" si="16">AT52+AT62</f>
        <v>554848</v>
      </c>
      <c r="AU63" s="528">
        <f t="shared" si="16"/>
        <v>585855</v>
      </c>
      <c r="AV63" s="528">
        <f t="shared" si="16"/>
        <v>582875</v>
      </c>
      <c r="AW63" s="528">
        <f t="shared" si="16"/>
        <v>590173</v>
      </c>
      <c r="AX63" s="528">
        <f t="shared" si="16"/>
        <v>551408</v>
      </c>
      <c r="AY63" s="528">
        <f t="shared" si="16"/>
        <v>572767</v>
      </c>
      <c r="AZ63" s="528">
        <f t="shared" si="16"/>
        <v>570053</v>
      </c>
      <c r="BA63" s="528">
        <f t="shared" si="16"/>
        <v>580189</v>
      </c>
      <c r="BB63" s="528">
        <v>581612</v>
      </c>
      <c r="BC63" s="33">
        <v>580594</v>
      </c>
    </row>
    <row r="64" spans="1:55" ht="13.5" customHeight="1">
      <c r="A64" s="880"/>
      <c r="B64" s="880"/>
      <c r="C64" s="880"/>
      <c r="D64" s="880"/>
      <c r="E64" s="880"/>
      <c r="F64" s="880"/>
      <c r="G64" s="880"/>
      <c r="H64" s="880"/>
      <c r="I64" s="880"/>
      <c r="J64" s="879"/>
      <c r="K64" s="879"/>
      <c r="L64" s="879"/>
      <c r="M64" s="879"/>
      <c r="N64" s="879"/>
      <c r="AB64" s="875"/>
      <c r="AC64" s="875"/>
      <c r="AD64" s="875"/>
      <c r="AE64" s="875"/>
      <c r="AF64" s="875"/>
      <c r="AG64" s="875"/>
      <c r="AH64" s="875"/>
      <c r="AI64" s="876"/>
      <c r="AJ64" s="876"/>
      <c r="AK64" s="876"/>
      <c r="AL64" s="875"/>
      <c r="AM64" s="875"/>
      <c r="AN64" s="875"/>
      <c r="AO64" s="332"/>
      <c r="AX64" s="873"/>
      <c r="AY64" s="873"/>
    </row>
    <row r="65" spans="1:55" ht="13.5" customHeight="1">
      <c r="A65" s="878"/>
      <c r="B65" s="878"/>
      <c r="C65" s="878"/>
      <c r="D65" s="878"/>
      <c r="E65" s="878"/>
      <c r="F65" s="878"/>
      <c r="G65" s="878"/>
      <c r="H65" s="877"/>
      <c r="I65" s="877"/>
      <c r="AB65" s="875"/>
      <c r="AC65" s="875"/>
      <c r="AD65" s="875"/>
      <c r="AE65" s="875"/>
      <c r="AF65" s="875"/>
      <c r="AG65" s="875"/>
      <c r="AH65" s="875"/>
      <c r="AI65" s="876"/>
      <c r="AJ65" s="876"/>
      <c r="AK65" s="876"/>
      <c r="AL65" s="875"/>
      <c r="AM65" s="875"/>
      <c r="AN65" s="875"/>
      <c r="AO65" s="874"/>
    </row>
    <row r="66" spans="1:55" ht="13.5" customHeight="1">
      <c r="A66" s="870"/>
      <c r="B66" s="870"/>
      <c r="C66" s="870"/>
      <c r="D66" s="870"/>
      <c r="E66" s="870"/>
      <c r="F66" s="870"/>
      <c r="G66" s="870"/>
      <c r="H66" s="861"/>
      <c r="I66" s="861"/>
      <c r="U66" s="873"/>
      <c r="AB66" s="871"/>
      <c r="AC66" s="871"/>
      <c r="AD66" s="871"/>
      <c r="AE66" s="871"/>
      <c r="AF66" s="871"/>
      <c r="AG66" s="871"/>
      <c r="AH66" s="871"/>
      <c r="AI66" s="872"/>
      <c r="AJ66" s="872"/>
      <c r="AK66" s="872"/>
      <c r="AL66" s="871"/>
      <c r="AM66" s="871"/>
      <c r="AN66" s="871"/>
    </row>
    <row r="67" spans="1:55" ht="13.5" customHeight="1">
      <c r="A67" s="870"/>
      <c r="B67" s="870"/>
      <c r="C67" s="870"/>
      <c r="D67" s="870"/>
      <c r="E67" s="870"/>
      <c r="F67" s="870"/>
      <c r="G67" s="870"/>
      <c r="H67" s="861"/>
      <c r="I67" s="861"/>
      <c r="AP67" s="866"/>
      <c r="AQ67" s="866"/>
      <c r="AR67" s="866"/>
      <c r="AT67" s="866"/>
      <c r="AU67" s="866"/>
      <c r="AV67" s="866"/>
      <c r="AW67" s="866"/>
      <c r="AX67" s="866"/>
      <c r="AY67" s="866"/>
      <c r="AZ67" s="866"/>
      <c r="BA67" s="866"/>
      <c r="BB67" s="866"/>
      <c r="BC67" s="865"/>
    </row>
    <row r="68" spans="1:55" ht="13.5" customHeight="1">
      <c r="A68" s="869"/>
      <c r="B68" s="869"/>
      <c r="C68" s="869"/>
      <c r="D68" s="869"/>
      <c r="E68" s="869"/>
      <c r="F68" s="869"/>
      <c r="G68" s="869"/>
      <c r="H68" s="861"/>
      <c r="I68" s="861"/>
      <c r="AB68" s="867"/>
      <c r="AC68" s="867"/>
      <c r="AD68" s="867"/>
      <c r="AE68" s="867"/>
      <c r="AF68" s="867"/>
      <c r="AG68" s="867"/>
      <c r="AH68" s="867"/>
      <c r="AI68" s="868"/>
      <c r="AJ68" s="868"/>
      <c r="AK68" s="868"/>
      <c r="AL68" s="867"/>
      <c r="AM68" s="867"/>
      <c r="AN68" s="867"/>
      <c r="AP68" s="866"/>
      <c r="AQ68" s="866"/>
      <c r="AR68" s="866"/>
      <c r="AT68" s="866"/>
      <c r="AU68" s="866"/>
      <c r="AV68" s="866"/>
      <c r="AW68" s="866"/>
      <c r="AX68" s="866"/>
      <c r="AY68" s="866"/>
      <c r="AZ68" s="866"/>
      <c r="BA68" s="866"/>
      <c r="BB68" s="866"/>
      <c r="BC68" s="865"/>
    </row>
    <row r="69" spans="1:55" ht="13.5" customHeight="1">
      <c r="A69" s="862"/>
      <c r="B69" s="862"/>
      <c r="C69" s="862"/>
      <c r="D69" s="862"/>
      <c r="E69" s="862"/>
      <c r="F69" s="862"/>
      <c r="G69" s="862"/>
      <c r="H69" s="861"/>
      <c r="I69" s="861"/>
      <c r="AO69" s="864"/>
    </row>
    <row r="70" spans="1:55" ht="13.5" customHeight="1">
      <c r="A70" s="863"/>
      <c r="B70" s="863"/>
      <c r="C70" s="863"/>
      <c r="D70" s="863"/>
      <c r="E70" s="863"/>
      <c r="F70" s="863"/>
      <c r="G70" s="863"/>
      <c r="H70" s="861"/>
      <c r="I70" s="861"/>
    </row>
    <row r="71" spans="1:55" ht="20.100000000000001" customHeight="1">
      <c r="A71" s="862"/>
      <c r="B71" s="862"/>
      <c r="C71" s="862"/>
      <c r="D71" s="862"/>
      <c r="E71" s="862"/>
      <c r="F71" s="862"/>
      <c r="G71" s="862"/>
      <c r="H71" s="861"/>
      <c r="I71" s="861"/>
    </row>
    <row r="72" spans="1:55" ht="20.100000000000001" customHeight="1">
      <c r="A72" s="862"/>
      <c r="B72" s="862"/>
      <c r="C72" s="862"/>
      <c r="D72" s="862"/>
      <c r="E72" s="862"/>
      <c r="F72" s="862"/>
      <c r="G72" s="862"/>
      <c r="H72" s="861"/>
      <c r="I72" s="861"/>
    </row>
    <row r="73" spans="1:55" ht="20.100000000000001" customHeight="1"/>
    <row r="74" spans="1:55" ht="20.100000000000001" customHeight="1"/>
    <row r="75" spans="1:55" ht="20.100000000000001" customHeight="1"/>
    <row r="76" spans="1:55" ht="20.100000000000001" customHeight="1"/>
    <row r="77" spans="1:55" ht="20.100000000000001" customHeight="1"/>
    <row r="78" spans="1:55" ht="20.100000000000001" customHeight="1"/>
    <row r="79" spans="1:55" ht="20.100000000000001" customHeight="1"/>
    <row r="80" spans="1:55"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20.100000000000001" customHeight="1"/>
    <row r="107" ht="20.100000000000001" customHeight="1"/>
    <row r="108" ht="20.100000000000001" customHeight="1"/>
    <row r="109" ht="20.100000000000001" customHeight="1"/>
    <row r="110" ht="20.100000000000001" customHeight="1"/>
    <row r="111" ht="20.100000000000001" customHeight="1"/>
    <row r="112" ht="20.100000000000001" customHeight="1"/>
    <row r="113" ht="20.100000000000001" customHeight="1"/>
    <row r="114" ht="20.100000000000001" customHeight="1"/>
    <row r="115" ht="20.100000000000001" customHeight="1"/>
    <row r="116" ht="20.100000000000001" customHeight="1"/>
    <row r="117" ht="20.100000000000001" customHeight="1"/>
    <row r="118" ht="20.100000000000001" customHeight="1"/>
    <row r="119" ht="20.100000000000001" customHeight="1"/>
    <row r="120" ht="20.100000000000001" customHeight="1"/>
    <row r="121" ht="20.100000000000001" customHeight="1"/>
    <row r="122" ht="20.100000000000001" customHeight="1"/>
    <row r="123" ht="20.100000000000001" customHeight="1"/>
    <row r="124" ht="20.100000000000001" customHeight="1"/>
    <row r="125" ht="20.100000000000001" customHeight="1"/>
    <row r="126" ht="20.100000000000001" customHeight="1"/>
    <row r="127" ht="20.100000000000001" customHeight="1"/>
    <row r="128" ht="20.100000000000001" customHeight="1"/>
    <row r="129" ht="20.100000000000001" customHeight="1"/>
    <row r="130" ht="20.100000000000001" customHeight="1"/>
    <row r="131" ht="20.100000000000001" customHeight="1"/>
    <row r="132" ht="20.100000000000001" customHeight="1"/>
    <row r="133" ht="20.100000000000001" customHeight="1"/>
    <row r="134" ht="20.100000000000001" customHeight="1"/>
    <row r="135" ht="20.100000000000001" customHeight="1"/>
    <row r="136" ht="20.100000000000001" customHeight="1"/>
    <row r="137" ht="20.100000000000001" customHeight="1"/>
    <row r="138" ht="20.100000000000001" customHeight="1"/>
    <row r="139" ht="20.100000000000001" customHeight="1"/>
    <row r="140" ht="20.100000000000001" customHeight="1"/>
    <row r="141" ht="20.100000000000001" customHeight="1"/>
    <row r="142" ht="20.100000000000001" customHeight="1"/>
    <row r="143" ht="20.100000000000001" customHeight="1"/>
    <row r="144" ht="20.100000000000001" customHeight="1"/>
    <row r="145" ht="20.100000000000001" customHeight="1"/>
    <row r="146" ht="20.100000000000001" customHeight="1"/>
    <row r="147" ht="20.100000000000001" customHeight="1"/>
    <row r="148" ht="20.100000000000001" customHeight="1"/>
    <row r="149" ht="20.100000000000001" customHeight="1"/>
    <row r="150" ht="20.100000000000001" customHeight="1"/>
    <row r="151" ht="20.100000000000001" customHeight="1"/>
    <row r="152" ht="20.100000000000001" customHeight="1"/>
    <row r="153" ht="20.100000000000001" customHeight="1"/>
    <row r="154" ht="20.100000000000001" customHeight="1"/>
    <row r="155" ht="20.100000000000001" customHeight="1"/>
    <row r="156" ht="20.100000000000001" customHeight="1"/>
    <row r="157" ht="20.100000000000001" customHeight="1"/>
    <row r="158" ht="20.100000000000001" customHeight="1"/>
    <row r="159" ht="20.100000000000001" customHeight="1"/>
    <row r="160" ht="20.100000000000001" customHeight="1"/>
    <row r="161" ht="20.100000000000001" customHeight="1"/>
    <row r="162" ht="20.100000000000001" customHeight="1"/>
    <row r="163" ht="20.100000000000001" customHeight="1"/>
    <row r="164" ht="20.100000000000001" customHeight="1"/>
    <row r="165" ht="20.100000000000001" customHeight="1"/>
    <row r="166" ht="20.100000000000001" customHeight="1"/>
    <row r="167" ht="20.100000000000001" customHeight="1"/>
    <row r="168" ht="20.100000000000001" customHeight="1"/>
    <row r="169" ht="20.100000000000001" customHeight="1"/>
    <row r="170" ht="20.100000000000001" customHeight="1"/>
    <row r="171" ht="20.100000000000001" customHeight="1"/>
    <row r="172" ht="20.100000000000001" customHeight="1"/>
    <row r="173" ht="20.100000000000001" customHeight="1"/>
    <row r="174" ht="20.100000000000001" customHeight="1"/>
    <row r="175" ht="20.100000000000001" customHeight="1"/>
    <row r="176" ht="20.100000000000001" customHeight="1"/>
    <row r="177" ht="20.100000000000001" customHeight="1"/>
    <row r="178" ht="20.100000000000001" customHeight="1"/>
    <row r="179" ht="20.100000000000001" customHeight="1"/>
    <row r="180" ht="20.100000000000001" customHeight="1"/>
    <row r="181" ht="20.100000000000001" customHeight="1"/>
    <row r="182" ht="20.100000000000001" customHeight="1"/>
    <row r="183" ht="20.100000000000001" customHeight="1"/>
    <row r="184" ht="20.100000000000001" customHeight="1"/>
    <row r="185" ht="20.100000000000001" customHeight="1"/>
    <row r="186" ht="20.100000000000001" customHeight="1"/>
    <row r="187" ht="20.100000000000001" customHeight="1"/>
    <row r="188" ht="20.100000000000001" customHeight="1"/>
    <row r="189" ht="20.100000000000001" customHeight="1"/>
    <row r="190" ht="20.100000000000001" customHeight="1"/>
    <row r="191" ht="20.100000000000001" customHeight="1"/>
    <row r="192" ht="20.100000000000001" customHeight="1"/>
    <row r="193" ht="20.100000000000001" customHeight="1"/>
    <row r="194" ht="20.100000000000001" customHeight="1"/>
    <row r="195" ht="20.100000000000001" customHeight="1"/>
    <row r="196" ht="20.100000000000001" customHeight="1"/>
    <row r="197" ht="20.100000000000001" customHeight="1"/>
    <row r="198" ht="20.100000000000001" customHeight="1"/>
    <row r="199" ht="20.100000000000001" customHeight="1"/>
    <row r="200" ht="20.100000000000001" customHeight="1"/>
    <row r="201" ht="20.100000000000001" customHeight="1"/>
    <row r="202" ht="20.100000000000001" customHeight="1"/>
    <row r="203" ht="20.100000000000001" customHeight="1"/>
    <row r="204" ht="20.100000000000001" customHeight="1"/>
    <row r="205" ht="20.100000000000001" customHeight="1"/>
    <row r="206" ht="20.100000000000001" customHeight="1"/>
    <row r="207" ht="20.100000000000001" customHeight="1"/>
    <row r="208" ht="20.100000000000001" customHeight="1"/>
    <row r="209" ht="20.100000000000001" customHeight="1"/>
    <row r="210" ht="20.100000000000001" customHeight="1"/>
    <row r="211" ht="20.100000000000001" customHeight="1"/>
    <row r="212" ht="20.100000000000001" customHeight="1"/>
    <row r="213" ht="20.100000000000001" customHeight="1"/>
    <row r="214" ht="20.100000000000001" customHeight="1"/>
    <row r="215" ht="20.100000000000001" customHeight="1"/>
    <row r="216" ht="20.100000000000001" customHeight="1"/>
    <row r="217" ht="20.100000000000001" customHeight="1"/>
    <row r="218" ht="20.100000000000001" customHeight="1"/>
    <row r="219" ht="20.100000000000001" customHeight="1"/>
    <row r="220" ht="20.100000000000001" customHeight="1"/>
    <row r="221" ht="20.100000000000001" customHeight="1"/>
    <row r="222" ht="20.100000000000001" customHeight="1"/>
    <row r="223" ht="20.100000000000001" customHeight="1"/>
    <row r="224"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row r="277" ht="20.100000000000001" customHeight="1"/>
    <row r="278" ht="20.100000000000001" customHeight="1"/>
    <row r="279" ht="20.100000000000001" customHeight="1"/>
    <row r="280" ht="20.100000000000001" customHeight="1"/>
    <row r="281" ht="20.100000000000001" customHeight="1"/>
    <row r="282" ht="20.100000000000001" customHeight="1"/>
    <row r="283" ht="20.100000000000001" customHeight="1"/>
    <row r="284" ht="20.100000000000001" customHeight="1"/>
    <row r="285" ht="20.100000000000001" customHeight="1"/>
    <row r="286" ht="20.100000000000001" customHeight="1"/>
    <row r="287" ht="20.100000000000001" customHeight="1"/>
    <row r="288" ht="20.100000000000001" customHeight="1"/>
    <row r="289" ht="20.100000000000001" customHeight="1"/>
    <row r="290" ht="20.100000000000001" customHeight="1"/>
    <row r="291" ht="20.100000000000001" customHeight="1"/>
    <row r="292" ht="20.100000000000001" customHeight="1"/>
    <row r="293" ht="20.100000000000001" customHeight="1"/>
    <row r="294" ht="20.100000000000001" customHeight="1"/>
    <row r="295" ht="20.100000000000001" customHeight="1"/>
    <row r="296" ht="20.100000000000001" customHeight="1"/>
    <row r="297" ht="20.100000000000001" customHeight="1"/>
    <row r="298" ht="20.100000000000001" customHeight="1"/>
    <row r="299" ht="20.100000000000001" customHeight="1"/>
    <row r="300" ht="20.100000000000001" customHeight="1"/>
    <row r="301" ht="20.100000000000001" customHeight="1"/>
    <row r="302" ht="20.100000000000001" customHeight="1"/>
    <row r="303" ht="20.100000000000001" customHeight="1"/>
    <row r="304" ht="20.100000000000001" customHeight="1"/>
    <row r="305" ht="20.100000000000001" customHeight="1"/>
    <row r="306" ht="20.100000000000001" customHeight="1"/>
    <row r="307" ht="20.100000000000001" customHeight="1"/>
    <row r="308" ht="20.100000000000001" customHeight="1"/>
    <row r="309" ht="20.100000000000001" customHeight="1"/>
    <row r="310" ht="20.100000000000001" customHeight="1"/>
    <row r="311" ht="20.100000000000001" customHeight="1"/>
    <row r="312" ht="20.100000000000001" customHeight="1"/>
    <row r="313" ht="20.100000000000001" customHeight="1"/>
    <row r="314" ht="20.100000000000001" customHeight="1"/>
    <row r="315" ht="20.100000000000001" customHeight="1"/>
    <row r="316" ht="20.100000000000001" customHeight="1"/>
    <row r="317" ht="20.100000000000001" customHeight="1"/>
    <row r="318" ht="20.100000000000001" customHeight="1"/>
    <row r="319" ht="20.100000000000001" customHeight="1"/>
    <row r="320" ht="20.100000000000001" customHeight="1"/>
    <row r="321" ht="20.100000000000001" customHeight="1"/>
    <row r="322" ht="20.100000000000001" customHeight="1"/>
    <row r="323" ht="20.100000000000001" customHeight="1"/>
    <row r="324" ht="20.100000000000001" customHeight="1"/>
    <row r="325" ht="20.100000000000001" customHeight="1"/>
    <row r="326" ht="20.100000000000001" customHeight="1"/>
    <row r="327" ht="20.100000000000001" customHeight="1"/>
    <row r="328" ht="20.100000000000001" customHeight="1"/>
    <row r="329" ht="20.100000000000001" customHeight="1"/>
    <row r="330" ht="20.100000000000001" customHeight="1"/>
    <row r="331" ht="20.100000000000001" customHeight="1"/>
    <row r="332" ht="20.100000000000001" customHeight="1"/>
  </sheetData>
  <sheetProtection sort="0"/>
  <mergeCells count="5">
    <mergeCell ref="O1:AA1"/>
    <mergeCell ref="A20:A21"/>
    <mergeCell ref="A22:A23"/>
    <mergeCell ref="A52:N52"/>
    <mergeCell ref="AB52:AO53"/>
  </mergeCells>
  <printOptions horizontalCentered="1"/>
  <pageMargins left="0.70866141732283472" right="0.70866141732283472" top="0.74803149606299213" bottom="0.74803149606299213" header="0.31496062992125984" footer="0.31496062992125984"/>
  <pageSetup paperSize="9" scale="70" orientation="portrait" r:id="rId1"/>
  <colBreaks count="3" manualBreakCount="3">
    <brk id="14" max="69" man="1"/>
    <brk id="27" max="1048575" man="1"/>
    <brk id="41" max="69" man="1"/>
  </colBreaks>
  <ignoredErrors>
    <ignoredError sqref="C5 A30:N37 AL28:AM46 A39:N39 B38:N38 A51:N52 B50:N50 A41:N49 B40:N40" numberStoredAsText="1"/>
    <ignoredError sqref="D11:N24 AF16:AO16"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C40AC4-A86D-4E46-AFB3-DBF7DD6D5E22}">
  <sheetPr>
    <tabColor theme="8" tint="0.59999389629810485"/>
  </sheetPr>
  <dimension ref="A1:S53"/>
  <sheetViews>
    <sheetView zoomScaleNormal="100" workbookViewId="0">
      <selection activeCell="A15" sqref="A15"/>
    </sheetView>
  </sheetViews>
  <sheetFormatPr defaultRowHeight="13.2"/>
  <cols>
    <col min="1" max="1" width="19.88671875" style="217" customWidth="1"/>
    <col min="2" max="3" width="5.5546875" style="217" customWidth="1"/>
    <col min="4" max="4" width="5.109375" style="217" customWidth="1"/>
    <col min="5" max="6" width="5.44140625" style="217" customWidth="1"/>
    <col min="7" max="7" width="4.33203125" style="217" customWidth="1"/>
    <col min="8" max="12" width="5.5546875" style="217" customWidth="1"/>
    <col min="13" max="13" width="4.33203125" style="217" customWidth="1"/>
    <col min="14" max="14" width="6.5546875" style="217" customWidth="1"/>
    <col min="15" max="15" width="6.33203125" style="217" customWidth="1"/>
    <col min="16" max="16" width="4.33203125" style="217" customWidth="1"/>
    <col min="17" max="18" width="5.6640625" style="217" customWidth="1"/>
    <col min="19" max="19" width="5" style="217" customWidth="1"/>
    <col min="20" max="16384" width="8.88671875" style="217"/>
  </cols>
  <sheetData>
    <row r="1" spans="1:19" ht="26.25" customHeight="1">
      <c r="A1" s="1963" t="s">
        <v>1205</v>
      </c>
      <c r="B1" s="1963" t="s">
        <v>58</v>
      </c>
      <c r="C1" s="1963" t="s">
        <v>58</v>
      </c>
      <c r="D1" s="1963" t="s">
        <v>58</v>
      </c>
      <c r="E1" s="1963" t="s">
        <v>58</v>
      </c>
      <c r="F1" s="1963" t="s">
        <v>58</v>
      </c>
      <c r="G1" s="1963" t="s">
        <v>58</v>
      </c>
      <c r="H1" s="1963" t="s">
        <v>58</v>
      </c>
      <c r="I1" s="1963" t="s">
        <v>58</v>
      </c>
      <c r="J1" s="1963" t="s">
        <v>58</v>
      </c>
      <c r="K1" s="1963" t="s">
        <v>58</v>
      </c>
      <c r="L1" s="1963" t="s">
        <v>58</v>
      </c>
      <c r="M1" s="1963" t="s">
        <v>58</v>
      </c>
      <c r="N1" s="1963" t="s">
        <v>58</v>
      </c>
      <c r="O1" s="1963" t="s">
        <v>58</v>
      </c>
      <c r="P1" s="1963" t="s">
        <v>58</v>
      </c>
      <c r="Q1" s="1963" t="s">
        <v>58</v>
      </c>
      <c r="R1" s="1963" t="s">
        <v>58</v>
      </c>
      <c r="S1" s="1963" t="s">
        <v>58</v>
      </c>
    </row>
    <row r="2" spans="1:19" ht="4.5" customHeight="1">
      <c r="A2" s="1177"/>
      <c r="B2" s="1176"/>
      <c r="C2" s="1175"/>
      <c r="D2" s="1174"/>
      <c r="E2" s="1176"/>
      <c r="F2" s="1175"/>
      <c r="G2" s="1174"/>
      <c r="H2" s="1176"/>
      <c r="I2" s="1175"/>
      <c r="J2" s="1174"/>
      <c r="K2" s="1176"/>
      <c r="L2" s="1175"/>
      <c r="M2" s="1174"/>
      <c r="N2" s="1176"/>
      <c r="O2" s="1175"/>
      <c r="P2" s="1174"/>
      <c r="Q2" s="1176"/>
      <c r="R2" s="1175"/>
      <c r="S2" s="1174"/>
    </row>
    <row r="3" spans="1:19" ht="27" customHeight="1">
      <c r="A3" s="1173"/>
      <c r="B3" s="1964" t="s">
        <v>1200</v>
      </c>
      <c r="C3" s="1965" t="s">
        <v>58</v>
      </c>
      <c r="D3" s="1966" t="s">
        <v>58</v>
      </c>
      <c r="E3" s="1964" t="s">
        <v>1199</v>
      </c>
      <c r="F3" s="1965" t="s">
        <v>58</v>
      </c>
      <c r="G3" s="1966" t="s">
        <v>58</v>
      </c>
      <c r="H3" s="1964" t="s">
        <v>1198</v>
      </c>
      <c r="I3" s="1965" t="s">
        <v>58</v>
      </c>
      <c r="J3" s="1966" t="s">
        <v>58</v>
      </c>
      <c r="K3" s="1964" t="s">
        <v>1197</v>
      </c>
      <c r="L3" s="1965" t="s">
        <v>58</v>
      </c>
      <c r="M3" s="1966" t="s">
        <v>58</v>
      </c>
      <c r="N3" s="1964" t="s">
        <v>1458</v>
      </c>
      <c r="O3" s="1965" t="s">
        <v>58</v>
      </c>
      <c r="P3" s="1966" t="s">
        <v>58</v>
      </c>
      <c r="Q3" s="1967" t="s">
        <v>1196</v>
      </c>
      <c r="R3" s="1968" t="s">
        <v>58</v>
      </c>
      <c r="S3" s="1969" t="s">
        <v>58</v>
      </c>
    </row>
    <row r="4" spans="1:19" ht="10.5" customHeight="1">
      <c r="A4" s="1128"/>
      <c r="B4" s="1171" t="s">
        <v>1466</v>
      </c>
      <c r="C4" s="1170" t="s">
        <v>1204</v>
      </c>
      <c r="D4" s="1172"/>
      <c r="E4" s="1171" t="s">
        <v>1466</v>
      </c>
      <c r="F4" s="1170" t="s">
        <v>1204</v>
      </c>
      <c r="G4" s="1172"/>
      <c r="H4" s="1171" t="s">
        <v>1466</v>
      </c>
      <c r="I4" s="1170" t="s">
        <v>1204</v>
      </c>
      <c r="J4" s="1172"/>
      <c r="K4" s="1171" t="s">
        <v>1466</v>
      </c>
      <c r="L4" s="1170" t="s">
        <v>1204</v>
      </c>
      <c r="M4" s="1172"/>
      <c r="N4" s="1171" t="s">
        <v>1466</v>
      </c>
      <c r="O4" s="1170" t="s">
        <v>1204</v>
      </c>
      <c r="P4" s="1172"/>
      <c r="Q4" s="1171" t="s">
        <v>1466</v>
      </c>
      <c r="R4" s="1170" t="s">
        <v>1204</v>
      </c>
      <c r="S4" s="1127"/>
    </row>
    <row r="5" spans="1:19" ht="10.5" customHeight="1">
      <c r="A5" s="1126"/>
      <c r="B5" s="1125" t="s">
        <v>1203</v>
      </c>
      <c r="C5" s="1124" t="s">
        <v>1203</v>
      </c>
      <c r="D5" s="1123" t="s">
        <v>1195</v>
      </c>
      <c r="E5" s="1125" t="s">
        <v>1203</v>
      </c>
      <c r="F5" s="1124" t="s">
        <v>1203</v>
      </c>
      <c r="G5" s="1123" t="s">
        <v>1195</v>
      </c>
      <c r="H5" s="1125" t="s">
        <v>1203</v>
      </c>
      <c r="I5" s="1124" t="s">
        <v>1203</v>
      </c>
      <c r="J5" s="1123" t="s">
        <v>1195</v>
      </c>
      <c r="K5" s="1125" t="s">
        <v>1203</v>
      </c>
      <c r="L5" s="1124" t="s">
        <v>1203</v>
      </c>
      <c r="M5" s="1123" t="s">
        <v>1195</v>
      </c>
      <c r="N5" s="1125" t="s">
        <v>1203</v>
      </c>
      <c r="O5" s="1124" t="s">
        <v>1203</v>
      </c>
      <c r="P5" s="1123" t="s">
        <v>1195</v>
      </c>
      <c r="Q5" s="1125" t="s">
        <v>1203</v>
      </c>
      <c r="R5" s="1124" t="s">
        <v>1203</v>
      </c>
      <c r="S5" s="1123" t="s">
        <v>1194</v>
      </c>
    </row>
    <row r="6" spans="1:19" ht="10.5" customHeight="1">
      <c r="A6" s="1122" t="s">
        <v>1193</v>
      </c>
      <c r="B6" s="1169"/>
      <c r="C6" s="1168"/>
      <c r="D6" s="1167"/>
      <c r="E6" s="1169"/>
      <c r="F6" s="1168"/>
      <c r="G6" s="1167"/>
      <c r="H6" s="1169"/>
      <c r="I6" s="1168"/>
      <c r="J6" s="1167"/>
      <c r="K6" s="1169"/>
      <c r="L6" s="1168"/>
      <c r="M6" s="1167"/>
      <c r="N6" s="1169"/>
      <c r="O6" s="1168"/>
      <c r="P6" s="1167"/>
      <c r="Q6" s="1169"/>
      <c r="R6" s="1168"/>
      <c r="S6" s="1167"/>
    </row>
    <row r="7" spans="1:19" ht="9" customHeight="1">
      <c r="A7" s="1118" t="s">
        <v>1192</v>
      </c>
      <c r="B7" s="1166">
        <v>540</v>
      </c>
      <c r="C7" s="1165">
        <v>501</v>
      </c>
      <c r="D7" s="1511" t="s">
        <v>928</v>
      </c>
      <c r="E7" s="1166">
        <v>352</v>
      </c>
      <c r="F7" s="1165">
        <v>339</v>
      </c>
      <c r="G7" s="1511" t="s">
        <v>794</v>
      </c>
      <c r="H7" s="1166">
        <v>224</v>
      </c>
      <c r="I7" s="1165">
        <v>211</v>
      </c>
      <c r="J7" s="1511" t="s">
        <v>806</v>
      </c>
      <c r="K7" s="1166">
        <v>16</v>
      </c>
      <c r="L7" s="1165">
        <v>17</v>
      </c>
      <c r="M7" s="1511" t="s">
        <v>795</v>
      </c>
      <c r="N7" s="1166">
        <v>14</v>
      </c>
      <c r="O7" s="1165">
        <v>23</v>
      </c>
      <c r="P7" s="1511" t="s">
        <v>1465</v>
      </c>
      <c r="Q7" s="1166">
        <v>1146</v>
      </c>
      <c r="R7" s="1165">
        <v>1091</v>
      </c>
      <c r="S7" s="1511" t="s">
        <v>922</v>
      </c>
    </row>
    <row r="8" spans="1:19" ht="9" customHeight="1">
      <c r="A8" s="1115" t="s">
        <v>1191</v>
      </c>
      <c r="B8" s="1146">
        <v>278</v>
      </c>
      <c r="C8" s="1159">
        <v>266</v>
      </c>
      <c r="D8" s="1515" t="s">
        <v>922</v>
      </c>
      <c r="E8" s="1160">
        <v>140</v>
      </c>
      <c r="F8" s="1159">
        <v>129</v>
      </c>
      <c r="G8" s="1516" t="s">
        <v>797</v>
      </c>
      <c r="H8" s="1160">
        <v>114</v>
      </c>
      <c r="I8" s="1159">
        <v>98</v>
      </c>
      <c r="J8" s="1516" t="s">
        <v>1464</v>
      </c>
      <c r="K8" s="1160">
        <v>204</v>
      </c>
      <c r="L8" s="1159">
        <v>186</v>
      </c>
      <c r="M8" s="1516" t="s">
        <v>923</v>
      </c>
      <c r="N8" s="1160">
        <v>-7</v>
      </c>
      <c r="O8" s="1159">
        <v>-6</v>
      </c>
      <c r="P8" s="1516" t="s">
        <v>1180</v>
      </c>
      <c r="Q8" s="1160">
        <v>729</v>
      </c>
      <c r="R8" s="1159">
        <v>673</v>
      </c>
      <c r="S8" s="1515" t="s">
        <v>928</v>
      </c>
    </row>
    <row r="9" spans="1:19" ht="18" customHeight="1">
      <c r="A9" s="1115" t="s">
        <v>1190</v>
      </c>
      <c r="B9" s="1091">
        <v>14</v>
      </c>
      <c r="C9" s="1108">
        <v>45</v>
      </c>
      <c r="D9" s="1506" t="s">
        <v>1463</v>
      </c>
      <c r="E9" s="1109">
        <v>60</v>
      </c>
      <c r="F9" s="1108">
        <v>72</v>
      </c>
      <c r="G9" s="1507"/>
      <c r="H9" s="1109">
        <v>144</v>
      </c>
      <c r="I9" s="1108">
        <v>156</v>
      </c>
      <c r="J9" s="1507"/>
      <c r="K9" s="1109">
        <v>23</v>
      </c>
      <c r="L9" s="1108">
        <v>25</v>
      </c>
      <c r="M9" s="1507"/>
      <c r="N9" s="1109">
        <v>33</v>
      </c>
      <c r="O9" s="1108">
        <v>20</v>
      </c>
      <c r="P9" s="1507"/>
      <c r="Q9" s="1109">
        <v>274</v>
      </c>
      <c r="R9" s="1108">
        <v>318</v>
      </c>
      <c r="S9" s="1515" t="s">
        <v>937</v>
      </c>
    </row>
    <row r="10" spans="1:19" ht="9" customHeight="1">
      <c r="A10" s="1110" t="s">
        <v>1188</v>
      </c>
      <c r="B10" s="1146">
        <v>2</v>
      </c>
      <c r="C10" s="1159">
        <v>2</v>
      </c>
      <c r="D10" s="1515"/>
      <c r="E10" s="1160">
        <v>5</v>
      </c>
      <c r="F10" s="1159">
        <v>6</v>
      </c>
      <c r="G10" s="1516"/>
      <c r="H10" s="1160" t="s">
        <v>1201</v>
      </c>
      <c r="I10" s="1159" t="s">
        <v>1201</v>
      </c>
      <c r="J10" s="1516"/>
      <c r="K10" s="1160">
        <v>3</v>
      </c>
      <c r="L10" s="1159">
        <v>-2</v>
      </c>
      <c r="M10" s="1516"/>
      <c r="N10" s="1160">
        <v>13</v>
      </c>
      <c r="O10" s="1159">
        <v>4</v>
      </c>
      <c r="P10" s="1516"/>
      <c r="Q10" s="1160">
        <v>23</v>
      </c>
      <c r="R10" s="1159">
        <v>10</v>
      </c>
      <c r="S10" s="1515" t="s">
        <v>1180</v>
      </c>
    </row>
    <row r="11" spans="1:19" ht="9" customHeight="1">
      <c r="A11" s="1164" t="s">
        <v>1187</v>
      </c>
      <c r="B11" s="1163">
        <v>834</v>
      </c>
      <c r="C11" s="1162">
        <v>814</v>
      </c>
      <c r="D11" s="1161" t="s">
        <v>929</v>
      </c>
      <c r="E11" s="1163">
        <v>557</v>
      </c>
      <c r="F11" s="1162">
        <v>546</v>
      </c>
      <c r="G11" s="1161" t="s">
        <v>929</v>
      </c>
      <c r="H11" s="1163">
        <v>482</v>
      </c>
      <c r="I11" s="1162">
        <v>465</v>
      </c>
      <c r="J11" s="1161" t="s">
        <v>794</v>
      </c>
      <c r="K11" s="1163">
        <v>246</v>
      </c>
      <c r="L11" s="1162">
        <v>226</v>
      </c>
      <c r="M11" s="1161" t="s">
        <v>797</v>
      </c>
      <c r="N11" s="1163">
        <v>53</v>
      </c>
      <c r="O11" s="1162">
        <v>41</v>
      </c>
      <c r="P11" s="1161" t="s">
        <v>1462</v>
      </c>
      <c r="Q11" s="1163">
        <v>2172</v>
      </c>
      <c r="R11" s="1162">
        <v>2092</v>
      </c>
      <c r="S11" s="1161" t="s">
        <v>794</v>
      </c>
    </row>
    <row r="12" spans="1:19" ht="9" customHeight="1">
      <c r="A12" s="1164" t="s">
        <v>1186</v>
      </c>
      <c r="B12" s="1163">
        <v>-439</v>
      </c>
      <c r="C12" s="1162">
        <v>-453</v>
      </c>
      <c r="D12" s="1161" t="s">
        <v>807</v>
      </c>
      <c r="E12" s="1163">
        <v>-251</v>
      </c>
      <c r="F12" s="1162">
        <v>-257</v>
      </c>
      <c r="G12" s="1161" t="s">
        <v>800</v>
      </c>
      <c r="H12" s="1163">
        <v>-182</v>
      </c>
      <c r="I12" s="1162">
        <v>-196</v>
      </c>
      <c r="J12" s="1161" t="s">
        <v>930</v>
      </c>
      <c r="K12" s="1163">
        <v>-123</v>
      </c>
      <c r="L12" s="1162">
        <v>-125</v>
      </c>
      <c r="M12" s="1161" t="s">
        <v>800</v>
      </c>
      <c r="N12" s="1163">
        <v>-94</v>
      </c>
      <c r="O12" s="1162">
        <v>-57</v>
      </c>
      <c r="P12" s="1161" t="s">
        <v>1212</v>
      </c>
      <c r="Q12" s="1163">
        <v>-1089</v>
      </c>
      <c r="R12" s="1162">
        <v>-1088</v>
      </c>
      <c r="S12" s="1161" t="s">
        <v>798</v>
      </c>
    </row>
    <row r="13" spans="1:19" ht="9" customHeight="1">
      <c r="A13" s="1110" t="s">
        <v>1185</v>
      </c>
      <c r="B13" s="1146">
        <v>2</v>
      </c>
      <c r="C13" s="1159">
        <v>-226</v>
      </c>
      <c r="D13" s="1516" t="s">
        <v>1180</v>
      </c>
      <c r="E13" s="1160">
        <v>-2</v>
      </c>
      <c r="F13" s="1159">
        <v>-237</v>
      </c>
      <c r="G13" s="1516" t="s">
        <v>1461</v>
      </c>
      <c r="H13" s="1152">
        <v>4</v>
      </c>
      <c r="I13" s="1151">
        <v>-229</v>
      </c>
      <c r="J13" s="1516" t="s">
        <v>1180</v>
      </c>
      <c r="K13" s="1160">
        <v>-3</v>
      </c>
      <c r="L13" s="1159">
        <v>-2</v>
      </c>
      <c r="M13" s="1516" t="s">
        <v>1459</v>
      </c>
      <c r="N13" s="1160">
        <v>1</v>
      </c>
      <c r="O13" s="1159">
        <v>-4</v>
      </c>
      <c r="P13" s="1516" t="s">
        <v>1180</v>
      </c>
      <c r="Q13" s="1160">
        <v>2</v>
      </c>
      <c r="R13" s="1159">
        <v>-698</v>
      </c>
      <c r="S13" s="1515" t="s">
        <v>1180</v>
      </c>
    </row>
    <row r="14" spans="1:19" ht="9" customHeight="1">
      <c r="A14" s="1087" t="s">
        <v>1184</v>
      </c>
      <c r="B14" s="1085">
        <v>397</v>
      </c>
      <c r="C14" s="1084">
        <v>135</v>
      </c>
      <c r="D14" s="1086" t="s">
        <v>1202</v>
      </c>
      <c r="E14" s="1085">
        <v>304</v>
      </c>
      <c r="F14" s="1084">
        <v>52</v>
      </c>
      <c r="G14" s="1086" t="s">
        <v>1202</v>
      </c>
      <c r="H14" s="1085">
        <v>304</v>
      </c>
      <c r="I14" s="1084">
        <v>40</v>
      </c>
      <c r="J14" s="1086" t="s">
        <v>1202</v>
      </c>
      <c r="K14" s="1085">
        <v>120</v>
      </c>
      <c r="L14" s="1084">
        <v>99</v>
      </c>
      <c r="M14" s="1086" t="s">
        <v>935</v>
      </c>
      <c r="N14" s="1085">
        <v>-40</v>
      </c>
      <c r="O14" s="1084">
        <v>-20</v>
      </c>
      <c r="P14" s="1086" t="s">
        <v>1202</v>
      </c>
      <c r="Q14" s="1085">
        <v>1085</v>
      </c>
      <c r="R14" s="1084">
        <v>306</v>
      </c>
      <c r="S14" s="1086" t="s">
        <v>1202</v>
      </c>
    </row>
    <row r="15" spans="1:19" ht="9" customHeight="1">
      <c r="A15" s="1937" t="s">
        <v>1597</v>
      </c>
      <c r="B15" s="1158">
        <v>52.6</v>
      </c>
      <c r="C15" s="1157">
        <v>55.7</v>
      </c>
      <c r="D15" s="1512"/>
      <c r="E15" s="1156">
        <v>45</v>
      </c>
      <c r="F15" s="1155">
        <v>47</v>
      </c>
      <c r="G15" s="1512"/>
      <c r="H15" s="1156">
        <v>38</v>
      </c>
      <c r="I15" s="1155">
        <v>42</v>
      </c>
      <c r="J15" s="1512"/>
      <c r="K15" s="1156">
        <v>50</v>
      </c>
      <c r="L15" s="1155">
        <v>55.3</v>
      </c>
      <c r="M15" s="1512"/>
      <c r="N15" s="1156"/>
      <c r="O15" s="1155"/>
      <c r="P15" s="1512"/>
      <c r="Q15" s="1156">
        <v>50.138121546961322</v>
      </c>
      <c r="R15" s="1155">
        <v>52.007648183556412</v>
      </c>
      <c r="S15" s="1511"/>
    </row>
    <row r="16" spans="1:19" ht="9" customHeight="1">
      <c r="A16" s="1938" t="s">
        <v>1593</v>
      </c>
      <c r="B16" s="1154">
        <v>16.004184813868147</v>
      </c>
      <c r="C16" s="1153">
        <v>5.2726939916016988</v>
      </c>
      <c r="D16" s="1516"/>
      <c r="E16" s="1152">
        <v>15</v>
      </c>
      <c r="F16" s="1151">
        <v>2.2824207201953497</v>
      </c>
      <c r="G16" s="1516"/>
      <c r="H16" s="1152">
        <v>13.2</v>
      </c>
      <c r="I16" s="1151">
        <v>1.6</v>
      </c>
      <c r="J16" s="1516"/>
      <c r="K16" s="1152">
        <v>24.417926179476073</v>
      </c>
      <c r="L16" s="1151">
        <v>20.844611790662675</v>
      </c>
      <c r="M16" s="1516"/>
      <c r="N16" s="1152"/>
      <c r="O16" s="1151"/>
      <c r="P16" s="1516"/>
      <c r="Q16" s="1150" t="s">
        <v>1460</v>
      </c>
      <c r="R16" s="1149" t="s">
        <v>1294</v>
      </c>
      <c r="S16" s="1515"/>
    </row>
    <row r="17" spans="1:19" ht="9" customHeight="1">
      <c r="A17" s="1092" t="s">
        <v>1182</v>
      </c>
      <c r="B17" s="1147">
        <v>7463</v>
      </c>
      <c r="C17" s="1145">
        <v>7424</v>
      </c>
      <c r="D17" s="1516" t="s">
        <v>801</v>
      </c>
      <c r="E17" s="1147">
        <v>6152</v>
      </c>
      <c r="F17" s="1145">
        <v>6346</v>
      </c>
      <c r="G17" s="1516" t="s">
        <v>807</v>
      </c>
      <c r="H17" s="1147">
        <v>6827</v>
      </c>
      <c r="I17" s="1145">
        <v>7207</v>
      </c>
      <c r="J17" s="1516" t="s">
        <v>802</v>
      </c>
      <c r="K17" s="1147">
        <v>1498</v>
      </c>
      <c r="L17" s="1145">
        <v>1446</v>
      </c>
      <c r="M17" s="1516" t="s">
        <v>794</v>
      </c>
      <c r="N17" s="1147">
        <v>1736</v>
      </c>
      <c r="O17" s="1145">
        <v>1782</v>
      </c>
      <c r="P17" s="1516" t="s">
        <v>807</v>
      </c>
      <c r="Q17" s="1147">
        <v>23676</v>
      </c>
      <c r="R17" s="1145">
        <v>24205</v>
      </c>
      <c r="S17" s="1515" t="s">
        <v>800</v>
      </c>
    </row>
    <row r="18" spans="1:19" ht="9" customHeight="1">
      <c r="A18" s="1092" t="s">
        <v>1181</v>
      </c>
      <c r="B18" s="1147">
        <v>46062</v>
      </c>
      <c r="C18" s="1148">
        <v>45695</v>
      </c>
      <c r="D18" s="1516" t="s">
        <v>801</v>
      </c>
      <c r="E18" s="1147">
        <v>40055</v>
      </c>
      <c r="F18" s="1145">
        <v>41375</v>
      </c>
      <c r="G18" s="1516" t="s">
        <v>807</v>
      </c>
      <c r="H18" s="1147">
        <v>45027</v>
      </c>
      <c r="I18" s="1145">
        <v>47863</v>
      </c>
      <c r="J18" s="1516" t="s">
        <v>795</v>
      </c>
      <c r="K18" s="1147">
        <v>5625</v>
      </c>
      <c r="L18" s="1145">
        <v>5587</v>
      </c>
      <c r="M18" s="1516" t="s">
        <v>801</v>
      </c>
      <c r="N18" s="1146">
        <v>13790</v>
      </c>
      <c r="O18" s="1145">
        <v>14080</v>
      </c>
      <c r="P18" s="1516" t="s">
        <v>800</v>
      </c>
      <c r="Q18" s="1146">
        <v>150559</v>
      </c>
      <c r="R18" s="1145">
        <v>154600</v>
      </c>
      <c r="S18" s="1515" t="s">
        <v>807</v>
      </c>
    </row>
    <row r="19" spans="1:19" ht="12" customHeight="1">
      <c r="A19" s="1144" t="s">
        <v>1179</v>
      </c>
      <c r="B19" s="1143">
        <v>7100</v>
      </c>
      <c r="C19" s="1142">
        <v>7282</v>
      </c>
      <c r="D19" s="1514" t="s">
        <v>800</v>
      </c>
      <c r="E19" s="1143">
        <v>4255</v>
      </c>
      <c r="F19" s="1142">
        <v>4266</v>
      </c>
      <c r="G19" s="1514" t="s">
        <v>798</v>
      </c>
      <c r="H19" s="1143">
        <v>1600</v>
      </c>
      <c r="I19" s="1142">
        <v>1623</v>
      </c>
      <c r="J19" s="1514" t="s">
        <v>805</v>
      </c>
      <c r="K19" s="1143">
        <v>2737</v>
      </c>
      <c r="L19" s="1142">
        <v>2735</v>
      </c>
      <c r="M19" s="1514" t="s">
        <v>798</v>
      </c>
      <c r="N19" s="1143">
        <v>12188</v>
      </c>
      <c r="O19" s="1142">
        <v>12048</v>
      </c>
      <c r="P19" s="1514" t="s">
        <v>801</v>
      </c>
      <c r="Q19" s="1143">
        <v>27880</v>
      </c>
      <c r="R19" s="1142">
        <v>27954</v>
      </c>
      <c r="S19" s="1513" t="s">
        <v>798</v>
      </c>
    </row>
    <row r="20" spans="1:19" ht="9" customHeight="1">
      <c r="A20" s="1141" t="s">
        <v>1178</v>
      </c>
      <c r="B20" s="1140"/>
      <c r="C20" s="1139"/>
      <c r="D20" s="1135"/>
      <c r="E20" s="1140"/>
      <c r="F20" s="1139"/>
      <c r="G20" s="1135"/>
      <c r="H20" s="1140"/>
      <c r="I20" s="1139"/>
      <c r="J20" s="1135"/>
      <c r="K20" s="1140"/>
      <c r="L20" s="1139"/>
      <c r="M20" s="1135"/>
      <c r="N20" s="1140"/>
      <c r="O20" s="1139"/>
      <c r="P20" s="1135"/>
      <c r="Q20" s="1140"/>
      <c r="R20" s="1139"/>
      <c r="S20" s="1138"/>
    </row>
    <row r="21" spans="1:19" ht="9" customHeight="1">
      <c r="A21" s="1082" t="s">
        <v>1177</v>
      </c>
      <c r="B21" s="1137">
        <v>156</v>
      </c>
      <c r="C21" s="1136">
        <v>155</v>
      </c>
      <c r="D21" s="1135" t="s">
        <v>801</v>
      </c>
      <c r="E21" s="1137">
        <v>84.9</v>
      </c>
      <c r="F21" s="1136">
        <v>85.7</v>
      </c>
      <c r="G21" s="1135" t="s">
        <v>805</v>
      </c>
      <c r="H21" s="1137">
        <v>68.8</v>
      </c>
      <c r="I21" s="1136">
        <v>77.2</v>
      </c>
      <c r="J21" s="1135" t="s">
        <v>792</v>
      </c>
      <c r="K21" s="1137">
        <v>9</v>
      </c>
      <c r="L21" s="1136">
        <v>8.8000000000000007</v>
      </c>
      <c r="M21" s="1135" t="s">
        <v>929</v>
      </c>
      <c r="N21" s="1137">
        <v>1.5</v>
      </c>
      <c r="O21" s="1136">
        <v>1</v>
      </c>
      <c r="P21" s="1135" t="s">
        <v>1459</v>
      </c>
      <c r="Q21" s="1137">
        <v>320.2</v>
      </c>
      <c r="R21" s="1136">
        <v>327.7</v>
      </c>
      <c r="S21" s="1135" t="s">
        <v>800</v>
      </c>
    </row>
    <row r="22" spans="1:19" ht="9" customHeight="1">
      <c r="A22" s="1078" t="s">
        <v>1176</v>
      </c>
      <c r="B22" s="1134">
        <v>80.8</v>
      </c>
      <c r="C22" s="1133">
        <v>80.5</v>
      </c>
      <c r="D22" s="1132" t="s">
        <v>798</v>
      </c>
      <c r="E22" s="1134">
        <v>47.4</v>
      </c>
      <c r="F22" s="1133">
        <v>46.5</v>
      </c>
      <c r="G22" s="1132" t="s">
        <v>929</v>
      </c>
      <c r="H22" s="1134">
        <v>52.3</v>
      </c>
      <c r="I22" s="1133">
        <v>52</v>
      </c>
      <c r="J22" s="1132" t="s">
        <v>801</v>
      </c>
      <c r="K22" s="1134">
        <v>10.6</v>
      </c>
      <c r="L22" s="1133">
        <v>10.8</v>
      </c>
      <c r="M22" s="1132" t="s">
        <v>800</v>
      </c>
      <c r="N22" s="1134">
        <v>-1.0999999999999943</v>
      </c>
      <c r="O22" s="1133">
        <v>-1.3000000000000114</v>
      </c>
      <c r="P22" s="1132" t="s">
        <v>932</v>
      </c>
      <c r="Q22" s="1134">
        <v>190</v>
      </c>
      <c r="R22" s="1133">
        <v>188.5</v>
      </c>
      <c r="S22" s="1132" t="s">
        <v>801</v>
      </c>
    </row>
    <row r="23" spans="1:19" ht="10.5" customHeight="1">
      <c r="A23" s="1950" t="s">
        <v>1175</v>
      </c>
      <c r="B23" s="1951" t="s">
        <v>58</v>
      </c>
      <c r="C23" s="1951" t="s">
        <v>58</v>
      </c>
      <c r="D23" s="1951" t="s">
        <v>58</v>
      </c>
      <c r="E23" s="1951" t="s">
        <v>58</v>
      </c>
      <c r="F23" s="1951" t="s">
        <v>58</v>
      </c>
      <c r="G23" s="1951" t="s">
        <v>58</v>
      </c>
      <c r="H23" s="1951" t="s">
        <v>58</v>
      </c>
      <c r="I23" s="1951" t="s">
        <v>58</v>
      </c>
      <c r="J23" s="1951" t="s">
        <v>58</v>
      </c>
      <c r="K23" s="1951" t="s">
        <v>58</v>
      </c>
      <c r="L23" s="1951" t="s">
        <v>58</v>
      </c>
      <c r="M23" s="1951" t="s">
        <v>58</v>
      </c>
      <c r="N23" s="1951" t="s">
        <v>58</v>
      </c>
      <c r="O23" s="1951" t="s">
        <v>58</v>
      </c>
      <c r="P23" s="1951" t="s">
        <v>58</v>
      </c>
      <c r="Q23" s="1951" t="s">
        <v>58</v>
      </c>
      <c r="R23" s="1951" t="s">
        <v>58</v>
      </c>
      <c r="S23" s="1951" t="s">
        <v>58</v>
      </c>
    </row>
    <row r="24" spans="1:19" ht="9.75" customHeight="1">
      <c r="A24" s="1952"/>
      <c r="B24" s="1952" t="s">
        <v>58</v>
      </c>
      <c r="C24" s="1952" t="s">
        <v>58</v>
      </c>
      <c r="D24" s="1952" t="s">
        <v>58</v>
      </c>
      <c r="E24" s="1952" t="s">
        <v>58</v>
      </c>
      <c r="F24" s="1952" t="s">
        <v>58</v>
      </c>
      <c r="G24" s="1952" t="s">
        <v>58</v>
      </c>
      <c r="H24" s="1952" t="s">
        <v>58</v>
      </c>
      <c r="I24" s="1952" t="s">
        <v>58</v>
      </c>
      <c r="J24" s="1952" t="s">
        <v>58</v>
      </c>
      <c r="K24" s="1952" t="s">
        <v>58</v>
      </c>
      <c r="L24" s="1952" t="s">
        <v>58</v>
      </c>
      <c r="M24" s="1952" t="s">
        <v>58</v>
      </c>
      <c r="N24" s="1952" t="s">
        <v>58</v>
      </c>
      <c r="O24" s="1952" t="s">
        <v>58</v>
      </c>
      <c r="P24" s="1952" t="s">
        <v>58</v>
      </c>
      <c r="Q24" s="1952" t="s">
        <v>58</v>
      </c>
      <c r="R24" s="1952" t="s">
        <v>58</v>
      </c>
      <c r="S24" s="1952" t="s">
        <v>58</v>
      </c>
    </row>
    <row r="25" spans="1:19" ht="9.75" customHeight="1">
      <c r="A25" s="1953"/>
      <c r="B25" s="1953" t="s">
        <v>58</v>
      </c>
      <c r="C25" s="1953" t="s">
        <v>58</v>
      </c>
      <c r="D25" s="1953" t="s">
        <v>58</v>
      </c>
      <c r="E25" s="1953" t="s">
        <v>58</v>
      </c>
      <c r="F25" s="1953" t="s">
        <v>58</v>
      </c>
      <c r="G25" s="1953" t="s">
        <v>58</v>
      </c>
      <c r="H25" s="1953" t="s">
        <v>58</v>
      </c>
      <c r="I25" s="1953" t="s">
        <v>58</v>
      </c>
      <c r="J25" s="1953" t="s">
        <v>58</v>
      </c>
      <c r="K25" s="1953" t="s">
        <v>58</v>
      </c>
      <c r="L25" s="1953" t="s">
        <v>58</v>
      </c>
      <c r="M25" s="1953" t="s">
        <v>58</v>
      </c>
      <c r="N25" s="1953" t="s">
        <v>58</v>
      </c>
      <c r="O25" s="1953" t="s">
        <v>58</v>
      </c>
      <c r="P25" s="1953" t="s">
        <v>58</v>
      </c>
      <c r="Q25" s="1953" t="s">
        <v>58</v>
      </c>
      <c r="R25" s="1953" t="s">
        <v>58</v>
      </c>
      <c r="S25" s="1953" t="s">
        <v>58</v>
      </c>
    </row>
    <row r="26" spans="1:19" ht="10.5" customHeight="1">
      <c r="A26" s="1962"/>
      <c r="B26" s="1962" t="s">
        <v>58</v>
      </c>
      <c r="C26" s="1962" t="s">
        <v>58</v>
      </c>
      <c r="D26" s="1962" t="s">
        <v>58</v>
      </c>
      <c r="E26" s="1962" t="s">
        <v>58</v>
      </c>
      <c r="F26" s="1962" t="s">
        <v>58</v>
      </c>
      <c r="G26" s="1962" t="s">
        <v>58</v>
      </c>
      <c r="H26" s="1962" t="s">
        <v>58</v>
      </c>
      <c r="I26" s="1962" t="s">
        <v>58</v>
      </c>
      <c r="J26" s="1962" t="s">
        <v>58</v>
      </c>
      <c r="K26" s="1962" t="s">
        <v>58</v>
      </c>
      <c r="L26" s="1962" t="s">
        <v>58</v>
      </c>
      <c r="M26" s="1962" t="s">
        <v>58</v>
      </c>
      <c r="N26" s="1962" t="s">
        <v>58</v>
      </c>
      <c r="O26" s="1962" t="s">
        <v>58</v>
      </c>
      <c r="P26" s="1962" t="s">
        <v>58</v>
      </c>
      <c r="Q26" s="1962" t="s">
        <v>58</v>
      </c>
      <c r="R26" s="1962" t="s">
        <v>58</v>
      </c>
      <c r="S26" s="1962" t="s">
        <v>58</v>
      </c>
    </row>
    <row r="27" spans="1:19" ht="10.5" customHeight="1">
      <c r="A27" s="1962"/>
      <c r="B27" s="1962" t="s">
        <v>58</v>
      </c>
      <c r="C27" s="1962" t="s">
        <v>58</v>
      </c>
      <c r="D27" s="1962" t="s">
        <v>58</v>
      </c>
      <c r="E27" s="1962" t="s">
        <v>58</v>
      </c>
      <c r="F27" s="1962" t="s">
        <v>58</v>
      </c>
      <c r="G27" s="1962" t="s">
        <v>58</v>
      </c>
      <c r="H27" s="1962" t="s">
        <v>58</v>
      </c>
      <c r="I27" s="1962" t="s">
        <v>58</v>
      </c>
      <c r="J27" s="1962" t="s">
        <v>58</v>
      </c>
      <c r="K27" s="1962" t="s">
        <v>58</v>
      </c>
      <c r="L27" s="1962" t="s">
        <v>58</v>
      </c>
      <c r="M27" s="1962" t="s">
        <v>58</v>
      </c>
      <c r="N27" s="1962" t="s">
        <v>58</v>
      </c>
      <c r="O27" s="1962" t="s">
        <v>58</v>
      </c>
      <c r="P27" s="1962" t="s">
        <v>58</v>
      </c>
      <c r="Q27" s="1962" t="s">
        <v>58</v>
      </c>
      <c r="R27" s="1962" t="s">
        <v>58</v>
      </c>
      <c r="S27" s="1962" t="s">
        <v>58</v>
      </c>
    </row>
    <row r="28" spans="1:19" ht="19.5" customHeight="1">
      <c r="A28" s="1962"/>
      <c r="B28" s="1962" t="s">
        <v>58</v>
      </c>
      <c r="C28" s="1962" t="s">
        <v>58</v>
      </c>
      <c r="D28" s="1962" t="s">
        <v>58</v>
      </c>
      <c r="E28" s="1962" t="s">
        <v>58</v>
      </c>
      <c r="F28" s="1962" t="s">
        <v>58</v>
      </c>
      <c r="G28" s="1962" t="s">
        <v>58</v>
      </c>
      <c r="H28" s="1962" t="s">
        <v>58</v>
      </c>
      <c r="I28" s="1962" t="s">
        <v>58</v>
      </c>
      <c r="J28" s="1962" t="s">
        <v>58</v>
      </c>
      <c r="K28" s="1962" t="s">
        <v>58</v>
      </c>
      <c r="L28" s="1962" t="s">
        <v>58</v>
      </c>
      <c r="M28" s="1962" t="s">
        <v>58</v>
      </c>
      <c r="N28" s="1962" t="s">
        <v>58</v>
      </c>
      <c r="O28" s="1962" t="s">
        <v>58</v>
      </c>
      <c r="P28" s="1962" t="s">
        <v>58</v>
      </c>
      <c r="Q28" s="1962" t="s">
        <v>58</v>
      </c>
      <c r="R28" s="1962" t="s">
        <v>58</v>
      </c>
      <c r="S28" s="1962" t="s">
        <v>58</v>
      </c>
    </row>
    <row r="29" spans="1:19" ht="6.75" customHeight="1">
      <c r="A29" s="1131"/>
      <c r="B29" s="1954"/>
      <c r="C29" s="1954" t="s">
        <v>58</v>
      </c>
      <c r="D29" s="1954" t="s">
        <v>58</v>
      </c>
      <c r="E29" s="1954" t="s">
        <v>58</v>
      </c>
      <c r="F29" s="1954" t="s">
        <v>58</v>
      </c>
      <c r="G29" s="1954" t="s">
        <v>58</v>
      </c>
      <c r="H29" s="1954" t="s">
        <v>58</v>
      </c>
      <c r="I29" s="1954" t="s">
        <v>58</v>
      </c>
      <c r="J29" s="1954" t="s">
        <v>58</v>
      </c>
      <c r="K29" s="1954" t="s">
        <v>58</v>
      </c>
      <c r="L29" s="1954" t="s">
        <v>58</v>
      </c>
      <c r="M29" s="1954" t="s">
        <v>58</v>
      </c>
      <c r="N29" s="1954" t="s">
        <v>58</v>
      </c>
      <c r="O29" s="1954" t="s">
        <v>58</v>
      </c>
      <c r="P29" s="1954" t="s">
        <v>58</v>
      </c>
      <c r="Q29" s="1954" t="s">
        <v>58</v>
      </c>
      <c r="R29" s="1954" t="s">
        <v>58</v>
      </c>
      <c r="S29" s="1954" t="s">
        <v>58</v>
      </c>
    </row>
    <row r="30" spans="1:19" ht="5.25" customHeight="1">
      <c r="A30" s="1130"/>
      <c r="B30" s="1955" t="s">
        <v>58</v>
      </c>
      <c r="C30" s="1955" t="s">
        <v>58</v>
      </c>
      <c r="D30" s="1955" t="s">
        <v>58</v>
      </c>
      <c r="E30" s="1955" t="s">
        <v>58</v>
      </c>
      <c r="F30" s="1955" t="s">
        <v>58</v>
      </c>
      <c r="G30" s="1955" t="s">
        <v>58</v>
      </c>
      <c r="H30" s="1955" t="s">
        <v>58</v>
      </c>
      <c r="I30" s="1955" t="s">
        <v>58</v>
      </c>
      <c r="J30" s="1955" t="s">
        <v>58</v>
      </c>
      <c r="K30" s="1955" t="s">
        <v>58</v>
      </c>
      <c r="L30" s="1955" t="s">
        <v>58</v>
      </c>
      <c r="M30" s="1955" t="s">
        <v>58</v>
      </c>
      <c r="N30" s="1955" t="s">
        <v>58</v>
      </c>
      <c r="O30" s="1955" t="s">
        <v>58</v>
      </c>
      <c r="P30" s="1955" t="s">
        <v>58</v>
      </c>
      <c r="Q30" s="1955" t="s">
        <v>58</v>
      </c>
      <c r="R30" s="1955" t="s">
        <v>58</v>
      </c>
      <c r="S30" s="1955" t="s">
        <v>58</v>
      </c>
    </row>
    <row r="31" spans="1:19" ht="28.5" customHeight="1">
      <c r="A31" s="1129"/>
      <c r="B31" s="1956" t="s">
        <v>1200</v>
      </c>
      <c r="C31" s="1957" t="s">
        <v>58</v>
      </c>
      <c r="D31" s="1958" t="s">
        <v>58</v>
      </c>
      <c r="E31" s="1956" t="s">
        <v>1199</v>
      </c>
      <c r="F31" s="1957" t="s">
        <v>58</v>
      </c>
      <c r="G31" s="1958" t="s">
        <v>58</v>
      </c>
      <c r="H31" s="1956" t="s">
        <v>1198</v>
      </c>
      <c r="I31" s="1957" t="s">
        <v>58</v>
      </c>
      <c r="J31" s="1958" t="s">
        <v>58</v>
      </c>
      <c r="K31" s="1956" t="s">
        <v>1197</v>
      </c>
      <c r="L31" s="1957" t="s">
        <v>58</v>
      </c>
      <c r="M31" s="1958" t="s">
        <v>58</v>
      </c>
      <c r="N31" s="1956" t="s">
        <v>1458</v>
      </c>
      <c r="O31" s="1957" t="s">
        <v>58</v>
      </c>
      <c r="P31" s="1958" t="s">
        <v>58</v>
      </c>
      <c r="Q31" s="1959" t="s">
        <v>1196</v>
      </c>
      <c r="R31" s="1960" t="s">
        <v>58</v>
      </c>
      <c r="S31" s="1961" t="s">
        <v>58</v>
      </c>
    </row>
    <row r="32" spans="1:19" ht="10.5" customHeight="1">
      <c r="A32" s="1128"/>
      <c r="B32" s="1948" t="s">
        <v>1457</v>
      </c>
      <c r="C32" s="1949" t="s">
        <v>58</v>
      </c>
      <c r="D32" s="1127"/>
      <c r="E32" s="1948" t="s">
        <v>1457</v>
      </c>
      <c r="F32" s="1949" t="s">
        <v>58</v>
      </c>
      <c r="G32" s="1127"/>
      <c r="H32" s="1948" t="s">
        <v>1457</v>
      </c>
      <c r="I32" s="1949" t="s">
        <v>58</v>
      </c>
      <c r="J32" s="1127"/>
      <c r="K32" s="1948" t="s">
        <v>1457</v>
      </c>
      <c r="L32" s="1949" t="s">
        <v>58</v>
      </c>
      <c r="M32" s="1127"/>
      <c r="N32" s="1948" t="s">
        <v>1457</v>
      </c>
      <c r="O32" s="1949" t="s">
        <v>58</v>
      </c>
      <c r="P32" s="1127"/>
      <c r="Q32" s="1948" t="s">
        <v>1457</v>
      </c>
      <c r="R32" s="1949" t="s">
        <v>58</v>
      </c>
      <c r="S32" s="1127"/>
    </row>
    <row r="33" spans="1:19" ht="10.5" customHeight="1">
      <c r="A33" s="1126"/>
      <c r="B33" s="1125">
        <v>2020</v>
      </c>
      <c r="C33" s="1124">
        <v>2019</v>
      </c>
      <c r="D33" s="1123" t="s">
        <v>1195</v>
      </c>
      <c r="E33" s="1125">
        <v>2020</v>
      </c>
      <c r="F33" s="1124">
        <v>2019</v>
      </c>
      <c r="G33" s="1123" t="s">
        <v>1195</v>
      </c>
      <c r="H33" s="1125">
        <v>2020</v>
      </c>
      <c r="I33" s="1124">
        <v>2019</v>
      </c>
      <c r="J33" s="1123" t="s">
        <v>1195</v>
      </c>
      <c r="K33" s="1125">
        <v>2020</v>
      </c>
      <c r="L33" s="1124">
        <v>2019</v>
      </c>
      <c r="M33" s="1123" t="s">
        <v>1195</v>
      </c>
      <c r="N33" s="1125">
        <v>2020</v>
      </c>
      <c r="O33" s="1124">
        <v>2019</v>
      </c>
      <c r="P33" s="1123" t="s">
        <v>1195</v>
      </c>
      <c r="Q33" s="1125">
        <v>2020</v>
      </c>
      <c r="R33" s="1124">
        <v>2019</v>
      </c>
      <c r="S33" s="1123" t="s">
        <v>1194</v>
      </c>
    </row>
    <row r="34" spans="1:19" ht="10.5" customHeight="1">
      <c r="A34" s="1122" t="s">
        <v>1193</v>
      </c>
      <c r="B34" s="1121"/>
      <c r="C34" s="1120"/>
      <c r="D34" s="1119"/>
      <c r="E34" s="1121"/>
      <c r="F34" s="1120"/>
      <c r="G34" s="1119"/>
      <c r="H34" s="1121"/>
      <c r="I34" s="1120"/>
      <c r="J34" s="1119"/>
      <c r="K34" s="1121"/>
      <c r="L34" s="1120"/>
      <c r="M34" s="1119"/>
      <c r="N34" s="1121"/>
      <c r="O34" s="1120"/>
      <c r="P34" s="1119"/>
      <c r="Q34" s="1121"/>
      <c r="R34" s="1120"/>
      <c r="S34" s="1119"/>
    </row>
    <row r="35" spans="1:19" ht="9" customHeight="1">
      <c r="A35" s="1118" t="s">
        <v>1192</v>
      </c>
      <c r="B35" s="1117">
        <v>1558</v>
      </c>
      <c r="C35" s="1102">
        <v>1582</v>
      </c>
      <c r="D35" s="1511" t="s">
        <v>800</v>
      </c>
      <c r="E35" s="1116">
        <v>1037</v>
      </c>
      <c r="F35" s="1102">
        <v>1018</v>
      </c>
      <c r="G35" s="1511" t="s">
        <v>929</v>
      </c>
      <c r="H35" s="1116">
        <v>652</v>
      </c>
      <c r="I35" s="1102">
        <v>634</v>
      </c>
      <c r="J35" s="1511" t="s">
        <v>804</v>
      </c>
      <c r="K35" s="1116">
        <v>51</v>
      </c>
      <c r="L35" s="1102">
        <v>40</v>
      </c>
      <c r="M35" s="1512" t="s">
        <v>1456</v>
      </c>
      <c r="N35" s="1116">
        <v>48</v>
      </c>
      <c r="O35" s="1102">
        <v>-64</v>
      </c>
      <c r="P35" s="1512" t="s">
        <v>798</v>
      </c>
      <c r="Q35" s="1116">
        <v>3346</v>
      </c>
      <c r="R35" s="1102">
        <v>3210</v>
      </c>
      <c r="S35" s="1511" t="s">
        <v>794</v>
      </c>
    </row>
    <row r="36" spans="1:19" ht="9" customHeight="1">
      <c r="A36" s="1115" t="s">
        <v>1191</v>
      </c>
      <c r="B36" s="1091">
        <v>836</v>
      </c>
      <c r="C36" s="1108">
        <v>895</v>
      </c>
      <c r="D36" s="1507" t="s">
        <v>930</v>
      </c>
      <c r="E36" s="1109">
        <v>423</v>
      </c>
      <c r="F36" s="1108">
        <v>433</v>
      </c>
      <c r="G36" s="1507" t="s">
        <v>800</v>
      </c>
      <c r="H36" s="1109">
        <v>333</v>
      </c>
      <c r="I36" s="1108">
        <v>333</v>
      </c>
      <c r="J36" s="1507" t="s">
        <v>798</v>
      </c>
      <c r="K36" s="1109">
        <v>591</v>
      </c>
      <c r="L36" s="1108">
        <v>567</v>
      </c>
      <c r="M36" s="1507" t="s">
        <v>794</v>
      </c>
      <c r="N36" s="1109">
        <v>-16</v>
      </c>
      <c r="O36" s="1108">
        <v>8</v>
      </c>
      <c r="P36" s="1507" t="s">
        <v>798</v>
      </c>
      <c r="Q36" s="1109">
        <v>2167</v>
      </c>
      <c r="R36" s="1108">
        <v>2236</v>
      </c>
      <c r="S36" s="1508" t="s">
        <v>807</v>
      </c>
    </row>
    <row r="37" spans="1:19" ht="18.75" customHeight="1">
      <c r="A37" s="1115" t="s">
        <v>1190</v>
      </c>
      <c r="B37" s="1091">
        <v>72</v>
      </c>
      <c r="C37" s="1108">
        <v>149</v>
      </c>
      <c r="D37" s="1507" t="s">
        <v>1455</v>
      </c>
      <c r="E37" s="1109">
        <v>202</v>
      </c>
      <c r="F37" s="1108">
        <v>126</v>
      </c>
      <c r="G37" s="1507"/>
      <c r="H37" s="1109">
        <v>367</v>
      </c>
      <c r="I37" s="1108">
        <v>215</v>
      </c>
      <c r="J37" s="1507"/>
      <c r="K37" s="1109">
        <v>81</v>
      </c>
      <c r="L37" s="1108">
        <v>72</v>
      </c>
      <c r="M37" s="1507"/>
      <c r="N37" s="1109">
        <v>-21</v>
      </c>
      <c r="O37" s="1108">
        <v>196</v>
      </c>
      <c r="P37" s="1507"/>
      <c r="Q37" s="1109">
        <v>701</v>
      </c>
      <c r="R37" s="1108">
        <v>758</v>
      </c>
      <c r="S37" s="1508"/>
    </row>
    <row r="38" spans="1:19" ht="9" customHeight="1">
      <c r="A38" s="1110" t="s">
        <v>1188</v>
      </c>
      <c r="B38" s="1091">
        <v>6</v>
      </c>
      <c r="C38" s="1108">
        <v>3</v>
      </c>
      <c r="D38" s="1507" t="s">
        <v>1180</v>
      </c>
      <c r="E38" s="1109">
        <v>16</v>
      </c>
      <c r="F38" s="1108">
        <v>17</v>
      </c>
      <c r="G38" s="1507"/>
      <c r="H38" s="1109" t="s">
        <v>1201</v>
      </c>
      <c r="I38" s="1108">
        <v>1</v>
      </c>
      <c r="J38" s="1507"/>
      <c r="K38" s="1109">
        <v>7</v>
      </c>
      <c r="L38" s="1108">
        <v>45</v>
      </c>
      <c r="M38" s="1507"/>
      <c r="N38" s="1109">
        <v>22</v>
      </c>
      <c r="O38" s="1108">
        <v>71</v>
      </c>
      <c r="P38" s="1507"/>
      <c r="Q38" s="1109">
        <v>51</v>
      </c>
      <c r="R38" s="1108">
        <v>137</v>
      </c>
      <c r="S38" s="1508"/>
    </row>
    <row r="39" spans="1:19" ht="9" customHeight="1">
      <c r="A39" s="1114" t="s">
        <v>1187</v>
      </c>
      <c r="B39" s="1113">
        <v>2472</v>
      </c>
      <c r="C39" s="1112">
        <v>2629</v>
      </c>
      <c r="D39" s="1111" t="s">
        <v>795</v>
      </c>
      <c r="E39" s="1113">
        <v>1678</v>
      </c>
      <c r="F39" s="1112">
        <v>1594</v>
      </c>
      <c r="G39" s="1111" t="s">
        <v>922</v>
      </c>
      <c r="H39" s="1113">
        <v>1352</v>
      </c>
      <c r="I39" s="1112">
        <v>1183</v>
      </c>
      <c r="J39" s="1111" t="s">
        <v>931</v>
      </c>
      <c r="K39" s="1113">
        <v>730</v>
      </c>
      <c r="L39" s="1112">
        <v>724</v>
      </c>
      <c r="M39" s="1111" t="s">
        <v>801</v>
      </c>
      <c r="N39" s="1113">
        <v>33</v>
      </c>
      <c r="O39" s="1112">
        <v>211</v>
      </c>
      <c r="P39" s="1111" t="s">
        <v>1454</v>
      </c>
      <c r="Q39" s="1113">
        <v>6265</v>
      </c>
      <c r="R39" s="1112">
        <v>6341</v>
      </c>
      <c r="S39" s="1111" t="s">
        <v>805</v>
      </c>
    </row>
    <row r="40" spans="1:19" ht="9" customHeight="1">
      <c r="A40" s="1114" t="s">
        <v>1186</v>
      </c>
      <c r="B40" s="1113">
        <v>-1363</v>
      </c>
      <c r="C40" s="1112">
        <v>-1505</v>
      </c>
      <c r="D40" s="1111" t="s">
        <v>793</v>
      </c>
      <c r="E40" s="1113">
        <v>-805</v>
      </c>
      <c r="F40" s="1112">
        <v>-847</v>
      </c>
      <c r="G40" s="1111" t="s">
        <v>802</v>
      </c>
      <c r="H40" s="1113">
        <v>-646</v>
      </c>
      <c r="I40" s="1112">
        <v>-735</v>
      </c>
      <c r="J40" s="1111" t="s">
        <v>936</v>
      </c>
      <c r="K40" s="1113">
        <v>-374</v>
      </c>
      <c r="L40" s="1112">
        <v>-432</v>
      </c>
      <c r="M40" s="1111" t="s">
        <v>799</v>
      </c>
      <c r="N40" s="1113">
        <v>-237</v>
      </c>
      <c r="O40" s="1112">
        <v>-1288</v>
      </c>
      <c r="P40" s="1111" t="s">
        <v>1453</v>
      </c>
      <c r="Q40" s="1113">
        <v>-3425</v>
      </c>
      <c r="R40" s="1112">
        <v>-4807</v>
      </c>
      <c r="S40" s="1111" t="s">
        <v>1452</v>
      </c>
    </row>
    <row r="41" spans="1:19" ht="9" customHeight="1">
      <c r="A41" s="1110" t="s">
        <v>1185</v>
      </c>
      <c r="B41" s="1091">
        <v>-262</v>
      </c>
      <c r="C41" s="1108">
        <v>-102</v>
      </c>
      <c r="D41" s="1507"/>
      <c r="E41" s="1109">
        <v>-301</v>
      </c>
      <c r="F41" s="1108">
        <v>-110</v>
      </c>
      <c r="G41" s="1507"/>
      <c r="H41" s="1109">
        <v>-277</v>
      </c>
      <c r="I41" s="1108">
        <v>-206</v>
      </c>
      <c r="J41" s="1507"/>
      <c r="K41" s="1109">
        <v>-5</v>
      </c>
      <c r="L41" s="1108">
        <v>-2</v>
      </c>
      <c r="M41" s="1507"/>
      <c r="N41" s="1109">
        <v>-5</v>
      </c>
      <c r="O41" s="1108">
        <v>-14</v>
      </c>
      <c r="P41" s="1507"/>
      <c r="Q41" s="1109">
        <v>-850</v>
      </c>
      <c r="R41" s="1108">
        <v>-434</v>
      </c>
      <c r="S41" s="1506" t="s">
        <v>1211</v>
      </c>
    </row>
    <row r="42" spans="1:19" ht="9" customHeight="1">
      <c r="A42" s="1107" t="s">
        <v>1184</v>
      </c>
      <c r="B42" s="1106">
        <v>847</v>
      </c>
      <c r="C42" s="1105">
        <v>1022</v>
      </c>
      <c r="D42" s="1104" t="s">
        <v>1013</v>
      </c>
      <c r="E42" s="1106">
        <v>572</v>
      </c>
      <c r="F42" s="1105">
        <v>637</v>
      </c>
      <c r="G42" s="1104" t="s">
        <v>803</v>
      </c>
      <c r="H42" s="1106">
        <v>429</v>
      </c>
      <c r="I42" s="1105">
        <v>242</v>
      </c>
      <c r="J42" s="1104" t="s">
        <v>1451</v>
      </c>
      <c r="K42" s="1106">
        <v>351</v>
      </c>
      <c r="L42" s="1105">
        <v>290</v>
      </c>
      <c r="M42" s="1104" t="s">
        <v>935</v>
      </c>
      <c r="N42" s="1106">
        <v>-209</v>
      </c>
      <c r="O42" s="1105">
        <v>-1091</v>
      </c>
      <c r="P42" s="1104" t="s">
        <v>798</v>
      </c>
      <c r="Q42" s="1106">
        <v>1990</v>
      </c>
      <c r="R42" s="1105">
        <v>1100</v>
      </c>
      <c r="S42" s="1104" t="s">
        <v>1450</v>
      </c>
    </row>
    <row r="43" spans="1:19" ht="9" customHeight="1">
      <c r="A43" s="1937" t="s">
        <v>1597</v>
      </c>
      <c r="B43" s="1103">
        <v>55</v>
      </c>
      <c r="C43" s="1102">
        <v>57</v>
      </c>
      <c r="D43" s="1510"/>
      <c r="E43" s="1101">
        <v>48</v>
      </c>
      <c r="F43" s="1100">
        <v>53</v>
      </c>
      <c r="G43" s="1510"/>
      <c r="H43" s="1101">
        <v>47.8</v>
      </c>
      <c r="I43" s="1100">
        <v>62.1</v>
      </c>
      <c r="J43" s="1510"/>
      <c r="K43" s="1101">
        <v>51.2</v>
      </c>
      <c r="L43" s="1100">
        <v>59.7</v>
      </c>
      <c r="M43" s="1510"/>
      <c r="N43" s="1101"/>
      <c r="O43" s="1100"/>
      <c r="P43" s="1510"/>
      <c r="Q43" s="1101">
        <v>54.668794892258575</v>
      </c>
      <c r="R43" s="1100">
        <v>75.808232140041</v>
      </c>
      <c r="S43" s="1509"/>
    </row>
    <row r="44" spans="1:19" ht="9" customHeight="1">
      <c r="A44" s="1938" t="s">
        <v>1593</v>
      </c>
      <c r="B44" s="1099">
        <v>11.125994312660605</v>
      </c>
      <c r="C44" s="1095">
        <v>11.696839867560703</v>
      </c>
      <c r="D44" s="1507"/>
      <c r="E44" s="1099">
        <v>9</v>
      </c>
      <c r="F44" s="1095">
        <v>9.7827960212213174</v>
      </c>
      <c r="G44" s="1507"/>
      <c r="H44" s="1096">
        <v>5.9</v>
      </c>
      <c r="I44" s="1095">
        <v>3</v>
      </c>
      <c r="J44" s="1507"/>
      <c r="K44" s="1098">
        <v>23</v>
      </c>
      <c r="L44" s="1097">
        <v>17.107573389591082</v>
      </c>
      <c r="M44" s="1507"/>
      <c r="N44" s="1096"/>
      <c r="O44" s="1095"/>
      <c r="P44" s="1507"/>
      <c r="Q44" s="1094" t="s">
        <v>1449</v>
      </c>
      <c r="R44" s="1093" t="s">
        <v>1183</v>
      </c>
      <c r="S44" s="1508"/>
    </row>
    <row r="45" spans="1:19" ht="9" customHeight="1">
      <c r="A45" s="1092" t="s">
        <v>1182</v>
      </c>
      <c r="B45" s="1089">
        <v>7463</v>
      </c>
      <c r="C45" s="1088">
        <v>8831</v>
      </c>
      <c r="D45" s="1507" t="s">
        <v>932</v>
      </c>
      <c r="E45" s="1089">
        <v>6152</v>
      </c>
      <c r="F45" s="1088">
        <v>6525</v>
      </c>
      <c r="G45" s="1507" t="s">
        <v>795</v>
      </c>
      <c r="H45" s="1089">
        <v>6827</v>
      </c>
      <c r="I45" s="1088">
        <v>7852</v>
      </c>
      <c r="J45" s="1507" t="s">
        <v>799</v>
      </c>
      <c r="K45" s="1089">
        <v>1498</v>
      </c>
      <c r="L45" s="1088">
        <v>1708</v>
      </c>
      <c r="M45" s="1507" t="s">
        <v>936</v>
      </c>
      <c r="N45" s="1089">
        <v>1736</v>
      </c>
      <c r="O45" s="1088">
        <v>1582</v>
      </c>
      <c r="P45" s="1507" t="s">
        <v>923</v>
      </c>
      <c r="Q45" s="1091">
        <v>23676</v>
      </c>
      <c r="R45" s="1088">
        <v>26498</v>
      </c>
      <c r="S45" s="1506" t="s">
        <v>792</v>
      </c>
    </row>
    <row r="46" spans="1:19" ht="9" customHeight="1">
      <c r="A46" s="1092" t="s">
        <v>1181</v>
      </c>
      <c r="B46" s="1089">
        <v>46062</v>
      </c>
      <c r="C46" s="1088">
        <v>45376</v>
      </c>
      <c r="D46" s="1507" t="s">
        <v>929</v>
      </c>
      <c r="E46" s="1089">
        <v>40055</v>
      </c>
      <c r="F46" s="1088">
        <v>45737</v>
      </c>
      <c r="G46" s="1507" t="s">
        <v>936</v>
      </c>
      <c r="H46" s="1089">
        <v>45027</v>
      </c>
      <c r="I46" s="1088">
        <v>47454</v>
      </c>
      <c r="J46" s="1507" t="s">
        <v>802</v>
      </c>
      <c r="K46" s="1089">
        <v>5625</v>
      </c>
      <c r="L46" s="1088">
        <v>5539</v>
      </c>
      <c r="M46" s="1507" t="s">
        <v>929</v>
      </c>
      <c r="N46" s="1091">
        <v>13790</v>
      </c>
      <c r="O46" s="1088">
        <v>12243</v>
      </c>
      <c r="P46" s="1507" t="s">
        <v>796</v>
      </c>
      <c r="Q46" s="1091">
        <v>150559</v>
      </c>
      <c r="R46" s="1088">
        <v>156349</v>
      </c>
      <c r="S46" s="1506" t="s">
        <v>926</v>
      </c>
    </row>
    <row r="47" spans="1:19" ht="12" customHeight="1">
      <c r="A47" s="1090" t="s">
        <v>1179</v>
      </c>
      <c r="B47" s="1089">
        <v>7100</v>
      </c>
      <c r="C47" s="1088">
        <v>7750</v>
      </c>
      <c r="D47" s="1507" t="s">
        <v>1132</v>
      </c>
      <c r="E47" s="1089">
        <v>4255</v>
      </c>
      <c r="F47" s="1088">
        <v>4324</v>
      </c>
      <c r="G47" s="1507" t="s">
        <v>800</v>
      </c>
      <c r="H47" s="1089">
        <v>1600</v>
      </c>
      <c r="I47" s="1088">
        <v>1833</v>
      </c>
      <c r="J47" s="1507" t="s">
        <v>799</v>
      </c>
      <c r="K47" s="1089">
        <v>2737</v>
      </c>
      <c r="L47" s="1088">
        <v>2774</v>
      </c>
      <c r="M47" s="1507" t="s">
        <v>805</v>
      </c>
      <c r="N47" s="1089">
        <v>12188</v>
      </c>
      <c r="O47" s="1088">
        <v>12788</v>
      </c>
      <c r="P47" s="1507" t="s">
        <v>802</v>
      </c>
      <c r="Q47" s="1089">
        <v>27880</v>
      </c>
      <c r="R47" s="1088">
        <v>29469</v>
      </c>
      <c r="S47" s="1506" t="s">
        <v>802</v>
      </c>
    </row>
    <row r="48" spans="1:19" ht="9" customHeight="1">
      <c r="A48" s="1087" t="s">
        <v>1178</v>
      </c>
      <c r="B48" s="1085"/>
      <c r="C48" s="1084"/>
      <c r="D48" s="1086"/>
      <c r="E48" s="1085"/>
      <c r="F48" s="1084"/>
      <c r="G48" s="1086"/>
      <c r="H48" s="1085"/>
      <c r="I48" s="1084"/>
      <c r="J48" s="1086"/>
      <c r="K48" s="1085"/>
      <c r="L48" s="1084"/>
      <c r="M48" s="1086"/>
      <c r="N48" s="1085"/>
      <c r="O48" s="1084"/>
      <c r="P48" s="1086"/>
      <c r="Q48" s="1085"/>
      <c r="R48" s="1084"/>
      <c r="S48" s="1083"/>
    </row>
    <row r="49" spans="1:19" ht="9" customHeight="1">
      <c r="A49" s="1082" t="s">
        <v>1177</v>
      </c>
      <c r="B49" s="1081">
        <v>156</v>
      </c>
      <c r="C49" s="1080">
        <v>152.4</v>
      </c>
      <c r="D49" s="1079" t="s">
        <v>929</v>
      </c>
      <c r="E49" s="1081">
        <v>84.9</v>
      </c>
      <c r="F49" s="1080">
        <v>83.1</v>
      </c>
      <c r="G49" s="1079" t="s">
        <v>929</v>
      </c>
      <c r="H49" s="1081">
        <v>68.8</v>
      </c>
      <c r="I49" s="1080">
        <v>82</v>
      </c>
      <c r="J49" s="1079" t="s">
        <v>1137</v>
      </c>
      <c r="K49" s="1081">
        <v>9</v>
      </c>
      <c r="L49" s="1080">
        <v>8.1</v>
      </c>
      <c r="M49" s="1079" t="s">
        <v>927</v>
      </c>
      <c r="N49" s="1081">
        <v>1.5</v>
      </c>
      <c r="O49" s="1080">
        <v>2.6999999999999886</v>
      </c>
      <c r="P49" s="1079" t="s">
        <v>1189</v>
      </c>
      <c r="Q49" s="1081">
        <v>320.2</v>
      </c>
      <c r="R49" s="1080">
        <v>328.3</v>
      </c>
      <c r="S49" s="1079" t="s">
        <v>800</v>
      </c>
    </row>
    <row r="50" spans="1:19" ht="9" customHeight="1">
      <c r="A50" s="1078" t="s">
        <v>1176</v>
      </c>
      <c r="B50" s="1077">
        <v>80.8</v>
      </c>
      <c r="C50" s="1076">
        <v>76.2</v>
      </c>
      <c r="D50" s="1075" t="s">
        <v>806</v>
      </c>
      <c r="E50" s="1077">
        <v>47.4</v>
      </c>
      <c r="F50" s="1076">
        <v>40.200000000000003</v>
      </c>
      <c r="G50" s="1075" t="s">
        <v>1215</v>
      </c>
      <c r="H50" s="1077">
        <v>52.3</v>
      </c>
      <c r="I50" s="1076">
        <v>42.3</v>
      </c>
      <c r="J50" s="1075" t="s">
        <v>995</v>
      </c>
      <c r="K50" s="1077">
        <v>10.6</v>
      </c>
      <c r="L50" s="1076">
        <v>10</v>
      </c>
      <c r="M50" s="1075" t="s">
        <v>806</v>
      </c>
      <c r="N50" s="1077">
        <v>-1.0999999999999943</v>
      </c>
      <c r="O50" s="1076">
        <v>-0.39999999999997726</v>
      </c>
      <c r="P50" s="1075" t="s">
        <v>1202</v>
      </c>
      <c r="Q50" s="1077">
        <v>190</v>
      </c>
      <c r="R50" s="1076">
        <v>168.3</v>
      </c>
      <c r="S50" s="1075" t="s">
        <v>796</v>
      </c>
    </row>
    <row r="51" spans="1:19" ht="10.5" customHeight="1">
      <c r="A51" s="1950" t="s">
        <v>1175</v>
      </c>
      <c r="B51" s="1951" t="s">
        <v>58</v>
      </c>
      <c r="C51" s="1951" t="s">
        <v>58</v>
      </c>
      <c r="D51" s="1951" t="s">
        <v>58</v>
      </c>
      <c r="E51" s="1951" t="s">
        <v>58</v>
      </c>
      <c r="F51" s="1951" t="s">
        <v>58</v>
      </c>
      <c r="G51" s="1951" t="s">
        <v>58</v>
      </c>
      <c r="H51" s="1951" t="s">
        <v>58</v>
      </c>
      <c r="I51" s="1951" t="s">
        <v>58</v>
      </c>
      <c r="J51" s="1951" t="s">
        <v>58</v>
      </c>
      <c r="K51" s="1951" t="s">
        <v>58</v>
      </c>
      <c r="L51" s="1951" t="s">
        <v>58</v>
      </c>
      <c r="M51" s="1951" t="s">
        <v>58</v>
      </c>
      <c r="N51" s="1951" t="s">
        <v>58</v>
      </c>
      <c r="O51" s="1951" t="s">
        <v>58</v>
      </c>
      <c r="P51" s="1951" t="s">
        <v>58</v>
      </c>
      <c r="Q51" s="1951" t="s">
        <v>58</v>
      </c>
      <c r="R51" s="1951" t="s">
        <v>58</v>
      </c>
      <c r="S51" s="1951" t="s">
        <v>58</v>
      </c>
    </row>
    <row r="52" spans="1:19" ht="9" customHeight="1">
      <c r="A52" s="1952"/>
      <c r="B52" s="1952" t="s">
        <v>58</v>
      </c>
      <c r="C52" s="1952" t="s">
        <v>58</v>
      </c>
      <c r="D52" s="1952" t="s">
        <v>58</v>
      </c>
      <c r="E52" s="1952" t="s">
        <v>58</v>
      </c>
      <c r="F52" s="1952" t="s">
        <v>58</v>
      </c>
      <c r="G52" s="1952" t="s">
        <v>58</v>
      </c>
      <c r="H52" s="1952" t="s">
        <v>58</v>
      </c>
      <c r="I52" s="1952" t="s">
        <v>58</v>
      </c>
      <c r="J52" s="1952" t="s">
        <v>58</v>
      </c>
      <c r="K52" s="1952" t="s">
        <v>58</v>
      </c>
      <c r="L52" s="1952" t="s">
        <v>58</v>
      </c>
      <c r="M52" s="1952" t="s">
        <v>58</v>
      </c>
      <c r="N52" s="1952" t="s">
        <v>58</v>
      </c>
      <c r="O52" s="1952" t="s">
        <v>58</v>
      </c>
      <c r="P52" s="1952" t="s">
        <v>58</v>
      </c>
      <c r="Q52" s="1952" t="s">
        <v>58</v>
      </c>
      <c r="R52" s="1952" t="s">
        <v>58</v>
      </c>
      <c r="S52" s="1952" t="s">
        <v>58</v>
      </c>
    </row>
    <row r="53" spans="1:19" ht="9" customHeight="1">
      <c r="A53" s="1953"/>
      <c r="B53" s="1953" t="s">
        <v>58</v>
      </c>
      <c r="C53" s="1953" t="s">
        <v>58</v>
      </c>
      <c r="D53" s="1953" t="s">
        <v>58</v>
      </c>
      <c r="E53" s="1953" t="s">
        <v>58</v>
      </c>
      <c r="F53" s="1953" t="s">
        <v>58</v>
      </c>
      <c r="G53" s="1953" t="s">
        <v>58</v>
      </c>
      <c r="H53" s="1953" t="s">
        <v>58</v>
      </c>
      <c r="I53" s="1953" t="s">
        <v>58</v>
      </c>
      <c r="J53" s="1953" t="s">
        <v>58</v>
      </c>
      <c r="K53" s="1953" t="s">
        <v>58</v>
      </c>
      <c r="L53" s="1953" t="s">
        <v>58</v>
      </c>
      <c r="M53" s="1953" t="s">
        <v>58</v>
      </c>
      <c r="N53" s="1953" t="s">
        <v>58</v>
      </c>
      <c r="O53" s="1953" t="s">
        <v>58</v>
      </c>
      <c r="P53" s="1953" t="s">
        <v>58</v>
      </c>
      <c r="Q53" s="1953" t="s">
        <v>58</v>
      </c>
      <c r="R53" s="1953" t="s">
        <v>58</v>
      </c>
      <c r="S53" s="1953" t="s">
        <v>58</v>
      </c>
    </row>
  </sheetData>
  <mergeCells count="29">
    <mergeCell ref="A28:S28"/>
    <mergeCell ref="A1:S1"/>
    <mergeCell ref="B3:D3"/>
    <mergeCell ref="E3:G3"/>
    <mergeCell ref="H3:J3"/>
    <mergeCell ref="K3:M3"/>
    <mergeCell ref="N3:P3"/>
    <mergeCell ref="Q3:S3"/>
    <mergeCell ref="A23:S23"/>
    <mergeCell ref="A24:S24"/>
    <mergeCell ref="A25:S25"/>
    <mergeCell ref="A26:S26"/>
    <mergeCell ref="A27:S27"/>
    <mergeCell ref="B29:S30"/>
    <mergeCell ref="B31:D31"/>
    <mergeCell ref="E31:G31"/>
    <mergeCell ref="H31:J31"/>
    <mergeCell ref="K31:M31"/>
    <mergeCell ref="N31:P31"/>
    <mergeCell ref="Q31:S31"/>
    <mergeCell ref="Q32:R32"/>
    <mergeCell ref="A51:S51"/>
    <mergeCell ref="A52:S52"/>
    <mergeCell ref="A53:S53"/>
    <mergeCell ref="B32:C32"/>
    <mergeCell ref="E32:F32"/>
    <mergeCell ref="H32:I32"/>
    <mergeCell ref="K32:L32"/>
    <mergeCell ref="N32:O32"/>
  </mergeCells>
  <pageMargins left="0.59055118110236204" right="0.59055118110236204" top="1.1023622047244099" bottom="0.59055118110236204" header="0.31496062992126" footer="0.31496062992126"/>
  <pageSetup paperSize="9" scale="75" fitToWidth="0" fitToHeight="0" orientation="portrait" r:id="rId1"/>
  <headerFooter alignWithMargins="0"/>
  <ignoredErrors>
    <ignoredError sqref="B5:S22 D35:S50"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E6E29-74B1-4C5F-BA00-BBD8BC99E52F}">
  <sheetPr>
    <tabColor theme="3" tint="0.59999389629810485"/>
  </sheetPr>
  <dimension ref="A1:N330"/>
  <sheetViews>
    <sheetView view="pageBreakPreview" zoomScale="120" zoomScaleNormal="100" zoomScaleSheetLayoutView="120" workbookViewId="0">
      <selection activeCell="I59" sqref="I59"/>
    </sheetView>
  </sheetViews>
  <sheetFormatPr defaultColWidth="9.109375" defaultRowHeight="10.199999999999999"/>
  <cols>
    <col min="1" max="1" width="28.6640625" style="339" customWidth="1"/>
    <col min="2" max="6" width="10.109375" style="339" customWidth="1"/>
    <col min="7" max="7" width="10.44140625" style="339" customWidth="1"/>
    <col min="8" max="10" width="6.5546875" style="339" customWidth="1"/>
    <col min="11" max="11" width="5.5546875" style="339" hidden="1" customWidth="1"/>
    <col min="12" max="12" width="5.44140625" style="339" hidden="1" customWidth="1"/>
    <col min="13" max="13" width="5.33203125" style="339" hidden="1" customWidth="1"/>
    <col min="14" max="16384" width="9.109375" style="339"/>
  </cols>
  <sheetData>
    <row r="1" spans="1:13" ht="13.5" customHeight="1">
      <c r="A1" s="113" t="s">
        <v>1430</v>
      </c>
      <c r="G1" s="113"/>
    </row>
    <row r="2" spans="1:13" ht="13.5" customHeight="1">
      <c r="A2" s="112"/>
    </row>
    <row r="3" spans="1:13" ht="13.5" customHeight="1" thickBot="1">
      <c r="A3" s="110" t="s">
        <v>131</v>
      </c>
      <c r="B3" s="420" t="s">
        <v>1429</v>
      </c>
      <c r="C3" s="420" t="s">
        <v>1253</v>
      </c>
      <c r="D3" s="420" t="s">
        <v>1052</v>
      </c>
      <c r="E3" s="420" t="s">
        <v>971</v>
      </c>
      <c r="F3" s="420" t="s">
        <v>912</v>
      </c>
      <c r="G3" s="421" t="s">
        <v>1428</v>
      </c>
    </row>
    <row r="4" spans="1:13" ht="13.5" customHeight="1">
      <c r="A4" s="109" t="s">
        <v>227</v>
      </c>
      <c r="B4" s="422">
        <v>1091</v>
      </c>
      <c r="C4" s="422">
        <v>1109</v>
      </c>
      <c r="D4" s="422">
        <v>1108</v>
      </c>
      <c r="E4" s="422">
        <v>1083</v>
      </c>
      <c r="F4" s="422">
        <v>1071</v>
      </c>
      <c r="G4" s="422">
        <v>3210</v>
      </c>
    </row>
    <row r="5" spans="1:13" ht="13.5" customHeight="1">
      <c r="A5" s="109" t="s">
        <v>226</v>
      </c>
      <c r="B5" s="423">
        <v>16</v>
      </c>
      <c r="C5" s="423">
        <v>-16.7</v>
      </c>
      <c r="D5" s="423">
        <v>28</v>
      </c>
      <c r="E5" s="423">
        <v>-2.8002057472533686</v>
      </c>
      <c r="F5" s="423">
        <v>-1.0347423374705462</v>
      </c>
      <c r="G5" s="423">
        <v>26.274999999999991</v>
      </c>
      <c r="H5" s="650"/>
      <c r="I5" s="650"/>
      <c r="J5" s="202"/>
      <c r="K5" s="649"/>
      <c r="L5" s="649"/>
      <c r="M5" s="649"/>
    </row>
    <row r="6" spans="1:13" ht="13.5" customHeight="1">
      <c r="A6" s="341" t="s">
        <v>225</v>
      </c>
      <c r="B6" s="639">
        <v>17</v>
      </c>
      <c r="C6" s="639">
        <v>-8</v>
      </c>
      <c r="D6" s="639">
        <v>5</v>
      </c>
      <c r="E6" s="639">
        <v>-8</v>
      </c>
      <c r="F6" s="639">
        <v>-9</v>
      </c>
      <c r="G6" s="639">
        <v>-67</v>
      </c>
      <c r="H6" s="202"/>
      <c r="I6" s="202"/>
      <c r="J6" s="202"/>
      <c r="K6" s="649"/>
      <c r="L6" s="649"/>
      <c r="M6" s="649"/>
    </row>
    <row r="7" spans="1:13" ht="13.5" customHeight="1">
      <c r="A7" s="341" t="s">
        <v>224</v>
      </c>
      <c r="B7" s="639">
        <v>3</v>
      </c>
      <c r="C7" s="639">
        <v>-31</v>
      </c>
      <c r="D7" s="639">
        <v>22</v>
      </c>
      <c r="E7" s="639">
        <v>-12</v>
      </c>
      <c r="F7" s="639">
        <v>3</v>
      </c>
      <c r="G7" s="639">
        <v>-16</v>
      </c>
      <c r="H7" s="643"/>
      <c r="I7" s="643"/>
      <c r="J7" s="643"/>
      <c r="K7" s="648"/>
      <c r="L7" s="648"/>
      <c r="M7" s="647"/>
    </row>
    <row r="8" spans="1:13" ht="13.5" customHeight="1">
      <c r="A8" s="341" t="s">
        <v>1053</v>
      </c>
      <c r="B8" s="639">
        <v>-4</v>
      </c>
      <c r="C8" s="639">
        <v>22.3</v>
      </c>
      <c r="D8" s="639">
        <v>0.99999999999999989</v>
      </c>
      <c r="E8" s="639">
        <v>17.199794252746631</v>
      </c>
      <c r="F8" s="639">
        <v>4.9652576625294538</v>
      </c>
      <c r="G8" s="639">
        <v>109.27499999999999</v>
      </c>
      <c r="H8" s="643"/>
      <c r="I8" s="643"/>
      <c r="J8" s="643"/>
      <c r="K8" s="648"/>
      <c r="L8" s="648"/>
      <c r="M8" s="647"/>
    </row>
    <row r="9" spans="1:13" ht="13.5" customHeight="1">
      <c r="A9" s="109" t="s">
        <v>223</v>
      </c>
      <c r="B9" s="423">
        <v>-8</v>
      </c>
      <c r="C9" s="423">
        <v>18</v>
      </c>
      <c r="D9" s="423">
        <v>9</v>
      </c>
      <c r="E9" s="423">
        <v>13</v>
      </c>
      <c r="F9" s="423">
        <v>9</v>
      </c>
      <c r="G9" s="423">
        <v>128</v>
      </c>
      <c r="H9" s="643"/>
      <c r="I9" s="643"/>
      <c r="J9" s="643"/>
      <c r="K9" s="615"/>
      <c r="L9" s="615"/>
      <c r="M9" s="646"/>
    </row>
    <row r="10" spans="1:13" ht="13.5" customHeight="1">
      <c r="A10" s="341" t="s">
        <v>222</v>
      </c>
      <c r="B10" s="639">
        <v>-4</v>
      </c>
      <c r="C10" s="639">
        <v>22</v>
      </c>
      <c r="D10" s="639">
        <v>8</v>
      </c>
      <c r="E10" s="639">
        <v>13</v>
      </c>
      <c r="F10" s="639">
        <v>10</v>
      </c>
      <c r="G10" s="639">
        <v>146</v>
      </c>
      <c r="H10" s="643"/>
      <c r="I10" s="643"/>
      <c r="J10" s="643"/>
      <c r="K10" s="645"/>
      <c r="L10" s="645"/>
      <c r="M10" s="644"/>
    </row>
    <row r="11" spans="1:13" ht="13.5" customHeight="1">
      <c r="A11" s="341" t="s">
        <v>221</v>
      </c>
      <c r="B11" s="639">
        <v>-4</v>
      </c>
      <c r="C11" s="639">
        <v>-4</v>
      </c>
      <c r="D11" s="639">
        <v>1</v>
      </c>
      <c r="E11" s="639">
        <v>0</v>
      </c>
      <c r="F11" s="639">
        <v>-1</v>
      </c>
      <c r="G11" s="639">
        <v>-18</v>
      </c>
      <c r="H11" s="643"/>
      <c r="I11" s="643"/>
      <c r="J11" s="643"/>
      <c r="K11" s="642"/>
      <c r="L11" s="642"/>
      <c r="M11" s="641"/>
    </row>
    <row r="12" spans="1:13" ht="13.5" customHeight="1">
      <c r="A12" s="341" t="s">
        <v>220</v>
      </c>
      <c r="B12" s="639">
        <v>12</v>
      </c>
      <c r="C12" s="639">
        <v>0</v>
      </c>
      <c r="D12" s="639">
        <v>-12</v>
      </c>
      <c r="E12" s="639">
        <v>0</v>
      </c>
      <c r="F12" s="639">
        <v>14</v>
      </c>
      <c r="G12" s="639">
        <v>12</v>
      </c>
      <c r="H12" s="640"/>
      <c r="I12" s="640"/>
      <c r="J12" s="202"/>
      <c r="K12" s="608"/>
      <c r="L12" s="608"/>
      <c r="M12" s="1383"/>
    </row>
    <row r="13" spans="1:13" ht="13.5" customHeight="1">
      <c r="A13" s="341" t="s">
        <v>1057</v>
      </c>
      <c r="B13" s="639">
        <v>35</v>
      </c>
      <c r="C13" s="639">
        <v>-19.3</v>
      </c>
      <c r="D13" s="639">
        <v>-24</v>
      </c>
      <c r="E13" s="639">
        <v>14.800205747253369</v>
      </c>
      <c r="F13" s="639">
        <v>-9.9652576625294529</v>
      </c>
      <c r="G13" s="639">
        <v>-30.274999999999991</v>
      </c>
      <c r="H13" s="638"/>
      <c r="I13" s="638"/>
      <c r="J13" s="637"/>
      <c r="K13" s="608"/>
      <c r="L13" s="608"/>
      <c r="M13" s="1383"/>
    </row>
    <row r="14" spans="1:13" ht="13.5" customHeight="1">
      <c r="A14" s="430" t="s">
        <v>1056</v>
      </c>
      <c r="B14" s="639">
        <v>0</v>
      </c>
      <c r="C14" s="639">
        <v>2</v>
      </c>
      <c r="D14" s="639">
        <v>-2</v>
      </c>
      <c r="E14" s="639">
        <v>0</v>
      </c>
      <c r="F14" s="639">
        <v>0</v>
      </c>
      <c r="G14" s="639">
        <v>-2</v>
      </c>
      <c r="H14" s="638"/>
      <c r="I14" s="638"/>
      <c r="J14" s="637"/>
      <c r="K14" s="608"/>
      <c r="L14" s="608"/>
      <c r="M14" s="1383"/>
    </row>
    <row r="15" spans="1:13" ht="13.5" customHeight="1">
      <c r="A15" s="341" t="s">
        <v>1055</v>
      </c>
      <c r="B15" s="639"/>
      <c r="C15" s="639"/>
      <c r="D15" s="639"/>
      <c r="E15" s="639"/>
      <c r="F15" s="639"/>
      <c r="G15" s="639">
        <v>-1</v>
      </c>
      <c r="H15" s="638"/>
      <c r="I15" s="638"/>
      <c r="J15" s="637"/>
      <c r="K15" s="608"/>
      <c r="L15" s="608"/>
      <c r="M15" s="1383"/>
    </row>
    <row r="16" spans="1:13" ht="13.5" customHeight="1" thickBot="1">
      <c r="A16" s="340" t="s">
        <v>1054</v>
      </c>
      <c r="B16" s="636">
        <v>29</v>
      </c>
      <c r="C16" s="636">
        <v>-20</v>
      </c>
      <c r="D16" s="636">
        <v>-19</v>
      </c>
      <c r="E16" s="636">
        <v>-10</v>
      </c>
      <c r="F16" s="636">
        <v>-9</v>
      </c>
      <c r="G16" s="635">
        <v>-113</v>
      </c>
      <c r="H16" s="634"/>
      <c r="I16" s="634"/>
      <c r="K16" s="608"/>
      <c r="L16" s="608"/>
      <c r="M16" s="1383"/>
    </row>
    <row r="17" spans="1:13" ht="17.25" customHeight="1">
      <c r="A17" s="591" t="s">
        <v>219</v>
      </c>
      <c r="B17" s="422">
        <v>1146</v>
      </c>
      <c r="C17" s="422">
        <v>1091</v>
      </c>
      <c r="D17" s="422">
        <v>1109</v>
      </c>
      <c r="E17" s="422">
        <v>1108</v>
      </c>
      <c r="F17" s="422">
        <v>1083</v>
      </c>
      <c r="G17" s="422">
        <v>3346</v>
      </c>
      <c r="H17" s="610"/>
      <c r="I17" s="610"/>
      <c r="K17" s="608"/>
      <c r="L17" s="608"/>
      <c r="M17" s="1383"/>
    </row>
    <row r="18" spans="1:13" ht="13.5" customHeight="1">
      <c r="A18" s="513"/>
      <c r="G18" s="111"/>
      <c r="H18" s="202"/>
      <c r="I18" s="202"/>
      <c r="J18" s="202"/>
      <c r="K18" s="607"/>
      <c r="L18" s="607"/>
      <c r="M18" s="1382"/>
    </row>
    <row r="19" spans="1:13" ht="13.5" customHeight="1" thickBot="1">
      <c r="A19" s="110" t="s">
        <v>132</v>
      </c>
      <c r="B19" s="420" t="s">
        <v>1429</v>
      </c>
      <c r="C19" s="420" t="s">
        <v>1253</v>
      </c>
      <c r="D19" s="420" t="s">
        <v>1052</v>
      </c>
      <c r="E19" s="420" t="s">
        <v>971</v>
      </c>
      <c r="F19" s="420" t="s">
        <v>912</v>
      </c>
      <c r="G19" s="421" t="s">
        <v>1428</v>
      </c>
      <c r="H19" s="202"/>
      <c r="I19" s="202"/>
      <c r="J19" s="202"/>
      <c r="K19" s="608"/>
      <c r="L19" s="608"/>
      <c r="M19" s="1378"/>
    </row>
    <row r="20" spans="1:13" ht="13.5" customHeight="1">
      <c r="A20" s="109" t="s">
        <v>227</v>
      </c>
      <c r="B20" s="589">
        <v>501</v>
      </c>
      <c r="C20" s="589">
        <v>517</v>
      </c>
      <c r="D20" s="589">
        <v>523</v>
      </c>
      <c r="E20" s="589">
        <v>539</v>
      </c>
      <c r="F20" s="589">
        <v>529</v>
      </c>
      <c r="G20" s="589">
        <v>1582</v>
      </c>
      <c r="H20" s="202"/>
      <c r="I20" s="202"/>
      <c r="J20" s="202"/>
      <c r="K20" s="608"/>
      <c r="L20" s="608"/>
      <c r="M20" s="1378"/>
    </row>
    <row r="21" spans="1:13" ht="13.5" customHeight="1">
      <c r="A21" s="109" t="s">
        <v>226</v>
      </c>
      <c r="B21" s="589">
        <v>12</v>
      </c>
      <c r="C21" s="589">
        <v>-18</v>
      </c>
      <c r="D21" s="589">
        <v>20</v>
      </c>
      <c r="E21" s="589">
        <v>-19</v>
      </c>
      <c r="F21" s="589">
        <v>-4</v>
      </c>
      <c r="G21" s="590">
        <v>-48</v>
      </c>
      <c r="K21" s="609"/>
      <c r="L21" s="609"/>
      <c r="M21" s="1378"/>
    </row>
    <row r="22" spans="1:13" ht="13.5" customHeight="1">
      <c r="A22" s="341" t="s">
        <v>225</v>
      </c>
      <c r="B22" s="629">
        <v>7</v>
      </c>
      <c r="C22" s="629">
        <v>-3</v>
      </c>
      <c r="D22" s="629">
        <v>8</v>
      </c>
      <c r="E22" s="629">
        <v>-13</v>
      </c>
      <c r="F22" s="629">
        <v>-5</v>
      </c>
      <c r="G22" s="598">
        <v>-51</v>
      </c>
      <c r="K22" s="607"/>
      <c r="L22" s="607"/>
      <c r="M22" s="1379"/>
    </row>
    <row r="23" spans="1:13" ht="13.5" customHeight="1">
      <c r="A23" s="341" t="s">
        <v>224</v>
      </c>
      <c r="B23" s="629">
        <v>5</v>
      </c>
      <c r="C23" s="629">
        <v>-15</v>
      </c>
      <c r="D23" s="629">
        <v>12</v>
      </c>
      <c r="E23" s="629">
        <v>-6</v>
      </c>
      <c r="F23" s="629">
        <v>1</v>
      </c>
      <c r="G23" s="598">
        <v>3</v>
      </c>
      <c r="H23" s="632"/>
      <c r="I23" s="632"/>
      <c r="K23" s="608"/>
      <c r="L23" s="608"/>
      <c r="M23" s="1378"/>
    </row>
    <row r="24" spans="1:13" ht="13.5" customHeight="1">
      <c r="A24" s="109" t="s">
        <v>223</v>
      </c>
      <c r="B24" s="589">
        <v>8</v>
      </c>
      <c r="C24" s="589">
        <v>2</v>
      </c>
      <c r="D24" s="589">
        <v>5</v>
      </c>
      <c r="E24" s="589">
        <v>6</v>
      </c>
      <c r="F24" s="589">
        <v>5</v>
      </c>
      <c r="G24" s="590">
        <v>69</v>
      </c>
      <c r="H24" s="612"/>
      <c r="I24" s="612"/>
      <c r="K24" s="607"/>
      <c r="L24" s="607"/>
      <c r="M24" s="1382"/>
    </row>
    <row r="25" spans="1:13" ht="13.5" customHeight="1">
      <c r="A25" s="341" t="s">
        <v>222</v>
      </c>
      <c r="B25" s="629">
        <v>10</v>
      </c>
      <c r="C25" s="629">
        <v>6</v>
      </c>
      <c r="D25" s="629">
        <v>4</v>
      </c>
      <c r="E25" s="629">
        <v>6</v>
      </c>
      <c r="F25" s="629">
        <v>6</v>
      </c>
      <c r="G25" s="598">
        <v>82</v>
      </c>
      <c r="H25" s="612"/>
      <c r="I25" s="612"/>
      <c r="K25" s="606"/>
      <c r="L25" s="606"/>
      <c r="M25" s="1378"/>
    </row>
    <row r="26" spans="1:13" ht="13.5" customHeight="1">
      <c r="A26" s="341" t="s">
        <v>221</v>
      </c>
      <c r="B26" s="629">
        <v>-2</v>
      </c>
      <c r="C26" s="629">
        <v>-4</v>
      </c>
      <c r="D26" s="629">
        <v>1</v>
      </c>
      <c r="E26" s="629">
        <v>0</v>
      </c>
      <c r="F26" s="629">
        <v>-1</v>
      </c>
      <c r="G26" s="598">
        <v>-13</v>
      </c>
      <c r="H26" s="629"/>
      <c r="I26" s="612"/>
      <c r="K26" s="605"/>
      <c r="L26" s="605"/>
      <c r="M26" s="1381"/>
    </row>
    <row r="27" spans="1:13" ht="13.5" customHeight="1">
      <c r="A27" s="341" t="s">
        <v>220</v>
      </c>
      <c r="B27" s="629">
        <v>5</v>
      </c>
      <c r="C27" s="629">
        <v>0</v>
      </c>
      <c r="D27" s="629">
        <v>-5</v>
      </c>
      <c r="E27" s="629">
        <v>0</v>
      </c>
      <c r="F27" s="629">
        <v>6</v>
      </c>
      <c r="G27" s="598">
        <v>5</v>
      </c>
      <c r="H27" s="612"/>
      <c r="I27" s="612"/>
      <c r="K27" s="603"/>
      <c r="L27" s="603"/>
      <c r="M27" s="1378"/>
    </row>
    <row r="28" spans="1:13" ht="13.5" customHeight="1">
      <c r="A28" s="341" t="s">
        <v>2</v>
      </c>
      <c r="B28" s="629">
        <v>14</v>
      </c>
      <c r="C28" s="629">
        <v>0</v>
      </c>
      <c r="D28" s="629">
        <v>-26</v>
      </c>
      <c r="E28" s="629">
        <v>-3</v>
      </c>
      <c r="F28" s="629">
        <v>3</v>
      </c>
      <c r="G28" s="598">
        <v>-50</v>
      </c>
      <c r="H28" s="610"/>
      <c r="I28" s="610"/>
      <c r="K28" s="603"/>
      <c r="L28" s="603"/>
      <c r="M28" s="1378"/>
    </row>
    <row r="29" spans="1:13" ht="13.5" customHeight="1" thickBot="1">
      <c r="A29" s="340" t="s">
        <v>1054</v>
      </c>
      <c r="B29" s="628">
        <v>8</v>
      </c>
      <c r="C29" s="628">
        <v>-5</v>
      </c>
      <c r="D29" s="628">
        <v>-5</v>
      </c>
      <c r="E29" s="628">
        <v>-3</v>
      </c>
      <c r="F29" s="628">
        <v>-2</v>
      </c>
      <c r="G29" s="593">
        <v>-32</v>
      </c>
      <c r="H29" s="612"/>
      <c r="I29" s="612"/>
      <c r="K29" s="603"/>
      <c r="L29" s="603"/>
      <c r="M29" s="1378"/>
    </row>
    <row r="30" spans="1:13" ht="17.25" customHeight="1">
      <c r="A30" s="591" t="s">
        <v>219</v>
      </c>
      <c r="B30" s="589">
        <v>540</v>
      </c>
      <c r="C30" s="589">
        <v>501</v>
      </c>
      <c r="D30" s="589">
        <v>517</v>
      </c>
      <c r="E30" s="589">
        <v>523</v>
      </c>
      <c r="F30" s="589">
        <v>539</v>
      </c>
      <c r="G30" s="589">
        <v>1558</v>
      </c>
      <c r="H30" s="612"/>
      <c r="I30" s="612"/>
      <c r="K30" s="597"/>
      <c r="L30" s="597"/>
      <c r="M30" s="1379"/>
    </row>
    <row r="31" spans="1:13" ht="13.5" customHeight="1">
      <c r="A31" s="588"/>
      <c r="B31" s="111"/>
      <c r="C31" s="111"/>
      <c r="D31" s="111"/>
      <c r="E31" s="111"/>
      <c r="F31" s="111"/>
      <c r="G31" s="111"/>
      <c r="K31" s="600"/>
      <c r="L31" s="600"/>
      <c r="M31" s="1378"/>
    </row>
    <row r="32" spans="1:13" ht="13.5" customHeight="1" thickBot="1">
      <c r="A32" s="110" t="s">
        <v>968</v>
      </c>
      <c r="B32" s="420" t="s">
        <v>1429</v>
      </c>
      <c r="C32" s="420" t="s">
        <v>1253</v>
      </c>
      <c r="D32" s="420" t="s">
        <v>1052</v>
      </c>
      <c r="E32" s="420" t="s">
        <v>971</v>
      </c>
      <c r="F32" s="420" t="s">
        <v>912</v>
      </c>
      <c r="G32" s="421" t="s">
        <v>1428</v>
      </c>
      <c r="K32" s="600"/>
      <c r="L32" s="600"/>
      <c r="M32" s="1378"/>
    </row>
    <row r="33" spans="1:14" ht="13.5" customHeight="1">
      <c r="A33" s="109" t="s">
        <v>227</v>
      </c>
      <c r="B33" s="627">
        <v>339</v>
      </c>
      <c r="C33" s="627">
        <v>346</v>
      </c>
      <c r="D33" s="627">
        <v>346</v>
      </c>
      <c r="E33" s="627">
        <v>338</v>
      </c>
      <c r="F33" s="627">
        <v>343</v>
      </c>
      <c r="G33" s="626">
        <v>1018</v>
      </c>
      <c r="K33" s="600"/>
      <c r="L33" s="600"/>
      <c r="M33" s="1378"/>
    </row>
    <row r="34" spans="1:14" ht="13.5" customHeight="1">
      <c r="A34" s="109" t="s">
        <v>226</v>
      </c>
      <c r="B34" s="590">
        <v>-4</v>
      </c>
      <c r="C34" s="590">
        <v>-11</v>
      </c>
      <c r="D34" s="590">
        <v>3</v>
      </c>
      <c r="E34" s="590">
        <v>-1</v>
      </c>
      <c r="F34" s="590">
        <v>-2</v>
      </c>
      <c r="G34" s="590">
        <v>-34</v>
      </c>
      <c r="K34" s="600"/>
      <c r="L34" s="600"/>
      <c r="M34" s="1378"/>
    </row>
    <row r="35" spans="1:14" ht="13.5" customHeight="1">
      <c r="A35" s="341" t="s">
        <v>225</v>
      </c>
      <c r="B35" s="598">
        <v>-2</v>
      </c>
      <c r="C35" s="598">
        <v>0</v>
      </c>
      <c r="D35" s="598">
        <v>-3</v>
      </c>
      <c r="E35" s="598">
        <v>0</v>
      </c>
      <c r="F35" s="598">
        <v>-4</v>
      </c>
      <c r="G35" s="598">
        <v>-28</v>
      </c>
      <c r="K35" s="600"/>
      <c r="L35" s="600"/>
      <c r="M35" s="1378"/>
    </row>
    <row r="36" spans="1:14" ht="13.5" customHeight="1">
      <c r="A36" s="341" t="s">
        <v>224</v>
      </c>
      <c r="B36" s="598">
        <v>-2</v>
      </c>
      <c r="C36" s="598">
        <v>-11</v>
      </c>
      <c r="D36" s="598">
        <v>6</v>
      </c>
      <c r="E36" s="598">
        <v>-1</v>
      </c>
      <c r="F36" s="598">
        <v>2</v>
      </c>
      <c r="G36" s="598">
        <v>-6</v>
      </c>
      <c r="K36" s="600"/>
      <c r="L36" s="600"/>
      <c r="M36" s="1377"/>
    </row>
    <row r="37" spans="1:14" ht="13.5" customHeight="1">
      <c r="A37" s="109" t="s">
        <v>223</v>
      </c>
      <c r="B37" s="590">
        <v>-2</v>
      </c>
      <c r="C37" s="590">
        <v>6</v>
      </c>
      <c r="D37" s="590">
        <v>6</v>
      </c>
      <c r="E37" s="590">
        <v>3</v>
      </c>
      <c r="F37" s="590">
        <v>2</v>
      </c>
      <c r="G37" s="590">
        <v>41</v>
      </c>
      <c r="I37" s="113"/>
      <c r="K37" s="597"/>
      <c r="L37" s="597"/>
      <c r="M37" s="1376"/>
    </row>
    <row r="38" spans="1:14" s="342" customFormat="1" ht="13.5" customHeight="1">
      <c r="A38" s="341" t="s">
        <v>222</v>
      </c>
      <c r="B38" s="598">
        <v>0</v>
      </c>
      <c r="C38" s="598">
        <v>7</v>
      </c>
      <c r="D38" s="598">
        <v>6</v>
      </c>
      <c r="E38" s="598">
        <v>3</v>
      </c>
      <c r="F38" s="598">
        <v>2</v>
      </c>
      <c r="G38" s="598">
        <v>45</v>
      </c>
      <c r="H38" s="339"/>
      <c r="I38" s="113"/>
      <c r="J38" s="339"/>
      <c r="K38" s="625"/>
      <c r="L38" s="625"/>
      <c r="M38" s="625"/>
      <c r="N38" s="339"/>
    </row>
    <row r="39" spans="1:14" ht="13.5" customHeight="1">
      <c r="A39" s="341" t="s">
        <v>221</v>
      </c>
      <c r="B39" s="598">
        <v>-2</v>
      </c>
      <c r="C39" s="598">
        <v>-1</v>
      </c>
      <c r="D39" s="598">
        <v>0</v>
      </c>
      <c r="E39" s="598">
        <v>0</v>
      </c>
      <c r="F39" s="598">
        <v>0</v>
      </c>
      <c r="G39" s="598">
        <v>-4</v>
      </c>
      <c r="H39" s="342"/>
      <c r="I39" s="624"/>
      <c r="J39" s="623"/>
      <c r="K39" s="622"/>
      <c r="L39" s="622"/>
      <c r="M39" s="621"/>
      <c r="N39" s="342"/>
    </row>
    <row r="40" spans="1:14" ht="13.5" customHeight="1">
      <c r="A40" s="341" t="s">
        <v>220</v>
      </c>
      <c r="B40" s="598">
        <v>3</v>
      </c>
      <c r="C40" s="598">
        <v>0</v>
      </c>
      <c r="D40" s="598">
        <v>-3</v>
      </c>
      <c r="E40" s="598">
        <v>0</v>
      </c>
      <c r="F40" s="598">
        <v>3</v>
      </c>
      <c r="G40" s="598">
        <v>3</v>
      </c>
      <c r="I40" s="613"/>
      <c r="J40" s="612"/>
      <c r="K40" s="620"/>
      <c r="L40" s="619"/>
      <c r="M40" s="619"/>
    </row>
    <row r="41" spans="1:14" ht="13.5" customHeight="1">
      <c r="A41" s="341" t="s">
        <v>2</v>
      </c>
      <c r="B41" s="598">
        <v>16</v>
      </c>
      <c r="C41" s="598">
        <v>-2</v>
      </c>
      <c r="D41" s="598">
        <v>-6</v>
      </c>
      <c r="E41" s="598">
        <v>6</v>
      </c>
      <c r="F41" s="598">
        <v>-8</v>
      </c>
      <c r="G41" s="598">
        <v>9</v>
      </c>
      <c r="I41" s="613"/>
      <c r="J41" s="612"/>
      <c r="K41" s="618"/>
      <c r="L41" s="617"/>
      <c r="M41" s="616"/>
    </row>
    <row r="42" spans="1:14" ht="13.5" customHeight="1" thickBot="1">
      <c r="A42" s="340" t="s">
        <v>1054</v>
      </c>
      <c r="B42" s="594">
        <v>5</v>
      </c>
      <c r="C42" s="594">
        <v>-4</v>
      </c>
      <c r="D42" s="594">
        <v>-3</v>
      </c>
      <c r="E42" s="594">
        <v>-2</v>
      </c>
      <c r="F42" s="594">
        <v>-1</v>
      </c>
      <c r="G42" s="593">
        <v>-21</v>
      </c>
      <c r="I42" s="613"/>
      <c r="J42" s="612"/>
      <c r="K42" s="615"/>
      <c r="L42" s="615"/>
      <c r="M42" s="614"/>
    </row>
    <row r="43" spans="1:14" ht="17.25" customHeight="1">
      <c r="A43" s="591" t="s">
        <v>219</v>
      </c>
      <c r="B43" s="590">
        <v>352</v>
      </c>
      <c r="C43" s="590">
        <v>339</v>
      </c>
      <c r="D43" s="590">
        <v>346</v>
      </c>
      <c r="E43" s="590">
        <v>346</v>
      </c>
      <c r="F43" s="590">
        <v>338</v>
      </c>
      <c r="G43" s="589">
        <v>1037</v>
      </c>
      <c r="I43" s="613"/>
      <c r="J43" s="612"/>
      <c r="K43" s="608"/>
      <c r="L43" s="608"/>
      <c r="M43" s="1378"/>
    </row>
    <row r="44" spans="1:14" ht="13.5" customHeight="1">
      <c r="A44" s="588"/>
      <c r="B44" s="111"/>
      <c r="C44" s="111"/>
      <c r="D44" s="111"/>
      <c r="E44" s="111"/>
      <c r="F44" s="111"/>
      <c r="G44" s="111"/>
      <c r="I44" s="611"/>
      <c r="J44" s="610"/>
      <c r="K44" s="608"/>
      <c r="L44" s="608"/>
      <c r="M44" s="1378"/>
    </row>
    <row r="45" spans="1:14" ht="13.5" customHeight="1" thickBot="1">
      <c r="A45" s="110" t="s">
        <v>972</v>
      </c>
      <c r="B45" s="420" t="s">
        <v>1429</v>
      </c>
      <c r="C45" s="420" t="s">
        <v>1253</v>
      </c>
      <c r="D45" s="420" t="s">
        <v>1052</v>
      </c>
      <c r="E45" s="420" t="s">
        <v>971</v>
      </c>
      <c r="F45" s="420" t="s">
        <v>912</v>
      </c>
      <c r="G45" s="421" t="s">
        <v>1428</v>
      </c>
      <c r="I45" s="611"/>
      <c r="J45" s="612"/>
      <c r="K45" s="608"/>
      <c r="L45" s="608"/>
      <c r="M45" s="1378"/>
    </row>
    <row r="46" spans="1:14" ht="13.5" customHeight="1">
      <c r="A46" s="109" t="s">
        <v>227</v>
      </c>
      <c r="B46" s="590">
        <v>211</v>
      </c>
      <c r="C46" s="590">
        <v>217</v>
      </c>
      <c r="D46" s="590">
        <v>218</v>
      </c>
      <c r="E46" s="590">
        <v>212</v>
      </c>
      <c r="F46" s="590">
        <v>208</v>
      </c>
      <c r="G46" s="1804">
        <v>634</v>
      </c>
      <c r="I46" s="613"/>
      <c r="J46" s="612"/>
      <c r="K46" s="608"/>
      <c r="L46" s="608"/>
      <c r="M46" s="1378"/>
    </row>
    <row r="47" spans="1:14" ht="13.5" customHeight="1">
      <c r="A47" s="109" t="s">
        <v>226</v>
      </c>
      <c r="B47" s="590">
        <v>12</v>
      </c>
      <c r="C47" s="590">
        <v>-10</v>
      </c>
      <c r="D47" s="590">
        <v>2</v>
      </c>
      <c r="E47" s="590">
        <v>2</v>
      </c>
      <c r="F47" s="590">
        <v>0</v>
      </c>
      <c r="G47" s="1805">
        <v>-1</v>
      </c>
      <c r="I47" s="613"/>
      <c r="J47" s="612"/>
      <c r="K47" s="608"/>
      <c r="L47" s="608"/>
      <c r="M47" s="1378"/>
    </row>
    <row r="48" spans="1:14" ht="13.5" customHeight="1">
      <c r="A48" s="341" t="s">
        <v>225</v>
      </c>
      <c r="B48" s="598">
        <v>12</v>
      </c>
      <c r="C48" s="598">
        <v>-5</v>
      </c>
      <c r="D48" s="598">
        <v>-1</v>
      </c>
      <c r="E48" s="598">
        <v>6</v>
      </c>
      <c r="F48" s="598">
        <v>0</v>
      </c>
      <c r="G48" s="598">
        <v>13</v>
      </c>
      <c r="I48" s="613"/>
      <c r="J48" s="612"/>
      <c r="K48" s="607"/>
      <c r="L48" s="607"/>
      <c r="M48" s="1379"/>
    </row>
    <row r="49" spans="1:13" ht="13.5" customHeight="1">
      <c r="A49" s="341" t="s">
        <v>224</v>
      </c>
      <c r="B49" s="598">
        <v>0</v>
      </c>
      <c r="C49" s="598">
        <v>-5</v>
      </c>
      <c r="D49" s="598">
        <v>3</v>
      </c>
      <c r="E49" s="598">
        <v>-4</v>
      </c>
      <c r="F49" s="598">
        <v>0</v>
      </c>
      <c r="G49" s="598">
        <v>-14</v>
      </c>
      <c r="I49" s="611"/>
      <c r="J49" s="610"/>
      <c r="K49" s="608"/>
      <c r="L49" s="608"/>
      <c r="M49" s="1378"/>
    </row>
    <row r="50" spans="1:13" ht="13.5" customHeight="1">
      <c r="A50" s="109" t="s">
        <v>223</v>
      </c>
      <c r="B50" s="590">
        <v>-15</v>
      </c>
      <c r="C50" s="590">
        <v>9</v>
      </c>
      <c r="D50" s="590">
        <v>-3</v>
      </c>
      <c r="E50" s="590">
        <v>4</v>
      </c>
      <c r="F50" s="590">
        <v>1</v>
      </c>
      <c r="G50" s="590">
        <v>12</v>
      </c>
      <c r="K50" s="608"/>
      <c r="L50" s="608"/>
      <c r="M50" s="1378"/>
    </row>
    <row r="51" spans="1:13" ht="13.5" customHeight="1">
      <c r="A51" s="341" t="s">
        <v>222</v>
      </c>
      <c r="B51" s="598">
        <v>-15</v>
      </c>
      <c r="C51" s="598">
        <v>8</v>
      </c>
      <c r="D51" s="598">
        <v>-3</v>
      </c>
      <c r="E51" s="598">
        <v>4</v>
      </c>
      <c r="F51" s="598">
        <v>1</v>
      </c>
      <c r="G51" s="598">
        <v>10</v>
      </c>
      <c r="K51" s="609"/>
      <c r="L51" s="608"/>
      <c r="M51" s="1378"/>
    </row>
    <row r="52" spans="1:13" ht="13.5" customHeight="1">
      <c r="A52" s="341" t="s">
        <v>221</v>
      </c>
      <c r="B52" s="598">
        <v>0</v>
      </c>
      <c r="C52" s="598">
        <v>1</v>
      </c>
      <c r="D52" s="598">
        <v>0</v>
      </c>
      <c r="E52" s="598">
        <v>0</v>
      </c>
      <c r="F52" s="598">
        <v>0</v>
      </c>
      <c r="G52" s="598">
        <v>2</v>
      </c>
      <c r="K52" s="607"/>
      <c r="L52" s="607"/>
      <c r="M52" s="1379"/>
    </row>
    <row r="53" spans="1:13" ht="13.5" customHeight="1">
      <c r="A53" s="341" t="s">
        <v>220</v>
      </c>
      <c r="B53" s="598">
        <v>3</v>
      </c>
      <c r="C53" s="598">
        <v>0</v>
      </c>
      <c r="D53" s="598">
        <v>-3</v>
      </c>
      <c r="E53" s="598">
        <v>0</v>
      </c>
      <c r="F53" s="598">
        <v>3</v>
      </c>
      <c r="G53" s="598">
        <v>3</v>
      </c>
      <c r="H53" s="587"/>
      <c r="K53" s="608"/>
      <c r="L53" s="608"/>
      <c r="M53" s="1378"/>
    </row>
    <row r="54" spans="1:13" ht="13.5" customHeight="1">
      <c r="A54" s="341" t="s">
        <v>2</v>
      </c>
      <c r="B54" s="598">
        <v>13</v>
      </c>
      <c r="C54" s="598">
        <v>-5</v>
      </c>
      <c r="D54" s="598">
        <v>3</v>
      </c>
      <c r="E54" s="598">
        <v>0</v>
      </c>
      <c r="F54" s="598">
        <v>0</v>
      </c>
      <c r="G54" s="598">
        <v>4</v>
      </c>
      <c r="K54" s="607"/>
      <c r="L54" s="607"/>
      <c r="M54" s="1379"/>
    </row>
    <row r="55" spans="1:13" ht="13.5" customHeight="1" thickBot="1">
      <c r="A55" s="340" t="s">
        <v>1054</v>
      </c>
      <c r="B55" s="594">
        <v>3</v>
      </c>
      <c r="C55" s="594">
        <v>-4</v>
      </c>
      <c r="D55" s="594">
        <v>-3</v>
      </c>
      <c r="E55" s="594">
        <v>-1</v>
      </c>
      <c r="F55" s="594">
        <v>-1</v>
      </c>
      <c r="G55" s="593">
        <v>-18</v>
      </c>
      <c r="K55" s="606"/>
      <c r="L55" s="606"/>
      <c r="M55" s="1378"/>
    </row>
    <row r="56" spans="1:13" ht="17.25" customHeight="1">
      <c r="A56" s="591" t="s">
        <v>219</v>
      </c>
      <c r="B56" s="590">
        <v>224</v>
      </c>
      <c r="C56" s="590">
        <v>211</v>
      </c>
      <c r="D56" s="590">
        <v>217</v>
      </c>
      <c r="E56" s="590">
        <v>218</v>
      </c>
      <c r="F56" s="590">
        <v>212</v>
      </c>
      <c r="G56" s="589">
        <v>652</v>
      </c>
      <c r="K56" s="605"/>
      <c r="L56" s="605"/>
      <c r="M56" s="1380"/>
    </row>
    <row r="57" spans="1:13" ht="13.5" customHeight="1">
      <c r="B57" s="111"/>
      <c r="C57" s="111"/>
      <c r="D57" s="111"/>
      <c r="E57" s="111"/>
      <c r="F57" s="111"/>
      <c r="G57" s="111"/>
      <c r="K57" s="603"/>
      <c r="L57" s="603"/>
      <c r="M57" s="1378"/>
    </row>
    <row r="58" spans="1:13" ht="13.5" customHeight="1" thickBot="1">
      <c r="A58" s="110" t="s">
        <v>599</v>
      </c>
      <c r="B58" s="420" t="s">
        <v>1429</v>
      </c>
      <c r="C58" s="420" t="s">
        <v>1253</v>
      </c>
      <c r="D58" s="420" t="s">
        <v>1052</v>
      </c>
      <c r="E58" s="420" t="s">
        <v>971</v>
      </c>
      <c r="F58" s="420" t="s">
        <v>912</v>
      </c>
      <c r="G58" s="421" t="s">
        <v>1428</v>
      </c>
      <c r="K58" s="603"/>
      <c r="L58" s="603"/>
      <c r="M58" s="1378"/>
    </row>
    <row r="59" spans="1:13" ht="13.5" customHeight="1">
      <c r="A59" s="109" t="s">
        <v>227</v>
      </c>
      <c r="B59" s="590">
        <v>17</v>
      </c>
      <c r="C59" s="590">
        <v>18</v>
      </c>
      <c r="D59" s="590">
        <v>13</v>
      </c>
      <c r="E59" s="590">
        <v>13</v>
      </c>
      <c r="F59" s="590">
        <v>14</v>
      </c>
      <c r="G59" s="590">
        <v>40</v>
      </c>
      <c r="K59" s="603"/>
      <c r="L59" s="603"/>
      <c r="M59" s="1378"/>
    </row>
    <row r="60" spans="1:13" ht="13.5" customHeight="1">
      <c r="A60" s="109" t="s">
        <v>226</v>
      </c>
      <c r="B60" s="590">
        <v>0</v>
      </c>
      <c r="C60" s="590">
        <v>0</v>
      </c>
      <c r="D60" s="590">
        <v>3</v>
      </c>
      <c r="E60" s="590">
        <v>-2</v>
      </c>
      <c r="F60" s="590">
        <v>0</v>
      </c>
      <c r="G60" s="590">
        <v>0</v>
      </c>
      <c r="K60" s="597"/>
      <c r="L60" s="597"/>
      <c r="M60" s="1379"/>
    </row>
    <row r="61" spans="1:13" ht="13.5" customHeight="1">
      <c r="A61" s="341" t="s">
        <v>225</v>
      </c>
      <c r="B61" s="598">
        <v>0</v>
      </c>
      <c r="C61" s="598">
        <v>0</v>
      </c>
      <c r="D61" s="598">
        <v>1</v>
      </c>
      <c r="E61" s="598">
        <v>-1</v>
      </c>
      <c r="F61" s="598">
        <v>0</v>
      </c>
      <c r="G61" s="598">
        <v>-1</v>
      </c>
      <c r="K61" s="600"/>
      <c r="L61" s="600"/>
      <c r="M61" s="1378"/>
    </row>
    <row r="62" spans="1:13" ht="13.5" customHeight="1">
      <c r="A62" s="341" t="s">
        <v>224</v>
      </c>
      <c r="B62" s="598">
        <v>0</v>
      </c>
      <c r="C62" s="598">
        <v>0</v>
      </c>
      <c r="D62" s="598">
        <v>2</v>
      </c>
      <c r="E62" s="598">
        <v>-1</v>
      </c>
      <c r="F62" s="598">
        <v>0</v>
      </c>
      <c r="G62" s="598">
        <v>1</v>
      </c>
      <c r="K62" s="600"/>
      <c r="L62" s="600"/>
      <c r="M62" s="1378"/>
    </row>
    <row r="63" spans="1:13" ht="13.5" customHeight="1">
      <c r="A63" s="109" t="s">
        <v>223</v>
      </c>
      <c r="B63" s="590">
        <v>1</v>
      </c>
      <c r="C63" s="590">
        <v>1</v>
      </c>
      <c r="D63" s="590">
        <v>1</v>
      </c>
      <c r="E63" s="590">
        <v>0</v>
      </c>
      <c r="F63" s="590">
        <v>1</v>
      </c>
      <c r="G63" s="590">
        <v>6</v>
      </c>
      <c r="K63" s="600"/>
      <c r="L63" s="600"/>
      <c r="M63" s="1378"/>
    </row>
    <row r="64" spans="1:13" ht="13.5" customHeight="1">
      <c r="A64" s="341" t="s">
        <v>222</v>
      </c>
      <c r="B64" s="598">
        <v>1</v>
      </c>
      <c r="C64" s="598">
        <v>1</v>
      </c>
      <c r="D64" s="598">
        <v>1</v>
      </c>
      <c r="E64" s="598">
        <v>0</v>
      </c>
      <c r="F64" s="598">
        <v>1</v>
      </c>
      <c r="G64" s="598">
        <v>9</v>
      </c>
      <c r="K64" s="597"/>
      <c r="L64" s="596"/>
      <c r="M64" s="1379"/>
    </row>
    <row r="65" spans="1:13" ht="13.5" customHeight="1">
      <c r="A65" s="341" t="s">
        <v>221</v>
      </c>
      <c r="B65" s="598">
        <v>0</v>
      </c>
      <c r="C65" s="598">
        <v>0</v>
      </c>
      <c r="D65" s="598">
        <v>0</v>
      </c>
      <c r="E65" s="598">
        <v>0</v>
      </c>
      <c r="F65" s="598">
        <v>0</v>
      </c>
      <c r="G65" s="598">
        <v>-3</v>
      </c>
      <c r="K65" s="600"/>
      <c r="L65" s="600"/>
      <c r="M65" s="1378"/>
    </row>
    <row r="66" spans="1:13" ht="13.5" customHeight="1">
      <c r="A66" s="341" t="s">
        <v>220</v>
      </c>
      <c r="B66" s="598">
        <v>1</v>
      </c>
      <c r="C66" s="598">
        <v>0</v>
      </c>
      <c r="D66" s="598">
        <v>-1</v>
      </c>
      <c r="E66" s="598">
        <v>0</v>
      </c>
      <c r="F66" s="598">
        <v>1</v>
      </c>
      <c r="G66" s="598">
        <v>1</v>
      </c>
      <c r="K66" s="600"/>
      <c r="L66" s="600"/>
      <c r="M66" s="1377"/>
    </row>
    <row r="67" spans="1:13" ht="13.5" customHeight="1">
      <c r="A67" s="341" t="s">
        <v>2</v>
      </c>
      <c r="B67" s="598">
        <v>-3</v>
      </c>
      <c r="C67" s="598">
        <v>-2</v>
      </c>
      <c r="D67" s="598">
        <v>2</v>
      </c>
      <c r="E67" s="598">
        <v>2</v>
      </c>
      <c r="F67" s="598">
        <v>-3</v>
      </c>
      <c r="G67" s="598">
        <v>4</v>
      </c>
      <c r="K67" s="597"/>
      <c r="L67" s="596"/>
      <c r="M67" s="1376"/>
    </row>
    <row r="68" spans="1:13" ht="13.5" customHeight="1" thickBot="1">
      <c r="A68" s="340" t="s">
        <v>1054</v>
      </c>
      <c r="B68" s="594">
        <v>0</v>
      </c>
      <c r="C68" s="594">
        <v>0</v>
      </c>
      <c r="D68" s="594">
        <v>0</v>
      </c>
      <c r="E68" s="594">
        <v>0</v>
      </c>
      <c r="F68" s="594">
        <v>0</v>
      </c>
      <c r="G68" s="593">
        <v>-1</v>
      </c>
      <c r="K68" s="592"/>
      <c r="L68" s="592"/>
      <c r="M68" s="592"/>
    </row>
    <row r="69" spans="1:13" ht="17.25" customHeight="1">
      <c r="A69" s="591" t="s">
        <v>219</v>
      </c>
      <c r="B69" s="590">
        <v>16</v>
      </c>
      <c r="C69" s="590">
        <v>17</v>
      </c>
      <c r="D69" s="590">
        <v>18</v>
      </c>
      <c r="E69" s="590">
        <v>13</v>
      </c>
      <c r="F69" s="590">
        <v>13</v>
      </c>
      <c r="G69" s="589">
        <v>51</v>
      </c>
      <c r="K69" s="588"/>
      <c r="L69" s="588"/>
      <c r="M69" s="588"/>
    </row>
    <row r="70" spans="1:13" ht="20.100000000000001" customHeight="1">
      <c r="H70" s="587"/>
    </row>
    <row r="71" spans="1:13" ht="20.100000000000001" customHeight="1"/>
    <row r="72" spans="1:13" ht="20.100000000000001" customHeight="1"/>
    <row r="73" spans="1:13" ht="20.100000000000001" customHeight="1"/>
    <row r="74" spans="1:13" ht="20.100000000000001" customHeight="1"/>
    <row r="75" spans="1:13" ht="20.100000000000001" customHeight="1"/>
    <row r="76" spans="1:13" ht="20.100000000000001" customHeight="1"/>
    <row r="77" spans="1:13" ht="20.100000000000001" customHeight="1"/>
    <row r="78" spans="1:13" ht="20.100000000000001" customHeight="1"/>
    <row r="79" spans="1:13" ht="20.100000000000001" customHeight="1"/>
    <row r="80" spans="1:13"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20.100000000000001" customHeight="1"/>
    <row r="107" ht="20.100000000000001" customHeight="1"/>
    <row r="108" ht="20.100000000000001" customHeight="1"/>
    <row r="109" ht="20.100000000000001" customHeight="1"/>
    <row r="110" ht="20.100000000000001" customHeight="1"/>
    <row r="111" ht="20.100000000000001" customHeight="1"/>
    <row r="112" ht="20.100000000000001" customHeight="1"/>
    <row r="113" ht="20.100000000000001" customHeight="1"/>
    <row r="114" ht="20.100000000000001" customHeight="1"/>
    <row r="115" ht="20.100000000000001" customHeight="1"/>
    <row r="116" ht="20.100000000000001" customHeight="1"/>
    <row r="117" ht="20.100000000000001" customHeight="1"/>
    <row r="118" ht="20.100000000000001" customHeight="1"/>
    <row r="119" ht="20.100000000000001" customHeight="1"/>
    <row r="120" ht="20.100000000000001" customHeight="1"/>
    <row r="121" ht="20.100000000000001" customHeight="1"/>
    <row r="122" ht="20.100000000000001" customHeight="1"/>
    <row r="123" ht="20.100000000000001" customHeight="1"/>
    <row r="124" ht="20.100000000000001" customHeight="1"/>
    <row r="125" ht="20.100000000000001" customHeight="1"/>
    <row r="126" ht="20.100000000000001" customHeight="1"/>
    <row r="127" ht="20.100000000000001" customHeight="1"/>
    <row r="128" ht="20.100000000000001" customHeight="1"/>
    <row r="129" ht="20.100000000000001" customHeight="1"/>
    <row r="130" ht="20.100000000000001" customHeight="1"/>
    <row r="131" ht="20.100000000000001" customHeight="1"/>
    <row r="132" ht="20.100000000000001" customHeight="1"/>
    <row r="133" ht="20.100000000000001" customHeight="1"/>
    <row r="134" ht="20.100000000000001" customHeight="1"/>
    <row r="135" ht="20.100000000000001" customHeight="1"/>
    <row r="136" ht="20.100000000000001" customHeight="1"/>
    <row r="137" ht="20.100000000000001" customHeight="1"/>
    <row r="138" ht="20.100000000000001" customHeight="1"/>
    <row r="139" ht="20.100000000000001" customHeight="1"/>
    <row r="140" ht="20.100000000000001" customHeight="1"/>
    <row r="141" ht="20.100000000000001" customHeight="1"/>
    <row r="142" ht="20.100000000000001" customHeight="1"/>
    <row r="143" ht="20.100000000000001" customHeight="1"/>
    <row r="144" ht="20.100000000000001" customHeight="1"/>
    <row r="145" ht="20.100000000000001" customHeight="1"/>
    <row r="146" ht="20.100000000000001" customHeight="1"/>
    <row r="147" ht="20.100000000000001" customHeight="1"/>
    <row r="148" ht="20.100000000000001" customHeight="1"/>
    <row r="149" ht="20.100000000000001" customHeight="1"/>
    <row r="150" ht="20.100000000000001" customHeight="1"/>
    <row r="151" ht="20.100000000000001" customHeight="1"/>
    <row r="152" ht="20.100000000000001" customHeight="1"/>
    <row r="153" ht="20.100000000000001" customHeight="1"/>
    <row r="154" ht="20.100000000000001" customHeight="1"/>
    <row r="155" ht="20.100000000000001" customHeight="1"/>
    <row r="156" ht="20.100000000000001" customHeight="1"/>
    <row r="157" ht="20.100000000000001" customHeight="1"/>
    <row r="158" ht="20.100000000000001" customHeight="1"/>
    <row r="159" ht="20.100000000000001" customHeight="1"/>
    <row r="160" ht="20.100000000000001" customHeight="1"/>
    <row r="161" ht="20.100000000000001" customHeight="1"/>
    <row r="162" ht="20.100000000000001" customHeight="1"/>
    <row r="163" ht="20.100000000000001" customHeight="1"/>
    <row r="164" ht="20.100000000000001" customHeight="1"/>
    <row r="165" ht="20.100000000000001" customHeight="1"/>
    <row r="166" ht="20.100000000000001" customHeight="1"/>
    <row r="167" ht="20.100000000000001" customHeight="1"/>
    <row r="168" ht="20.100000000000001" customHeight="1"/>
    <row r="169" ht="20.100000000000001" customHeight="1"/>
    <row r="170" ht="20.100000000000001" customHeight="1"/>
    <row r="171" ht="20.100000000000001" customHeight="1"/>
    <row r="172" ht="20.100000000000001" customHeight="1"/>
    <row r="173" ht="20.100000000000001" customHeight="1"/>
    <row r="174" ht="20.100000000000001" customHeight="1"/>
    <row r="175" ht="20.100000000000001" customHeight="1"/>
    <row r="176" ht="20.100000000000001" customHeight="1"/>
    <row r="177" ht="20.100000000000001" customHeight="1"/>
    <row r="178" ht="20.100000000000001" customHeight="1"/>
    <row r="179" ht="20.100000000000001" customHeight="1"/>
    <row r="180" ht="20.100000000000001" customHeight="1"/>
    <row r="181" ht="20.100000000000001" customHeight="1"/>
    <row r="182" ht="20.100000000000001" customHeight="1"/>
    <row r="183" ht="20.100000000000001" customHeight="1"/>
    <row r="184" ht="20.100000000000001" customHeight="1"/>
    <row r="185" ht="20.100000000000001" customHeight="1"/>
    <row r="186" ht="20.100000000000001" customHeight="1"/>
    <row r="187" ht="20.100000000000001" customHeight="1"/>
    <row r="188" ht="20.100000000000001" customHeight="1"/>
    <row r="189" ht="20.100000000000001" customHeight="1"/>
    <row r="190" ht="20.100000000000001" customHeight="1"/>
    <row r="191" ht="20.100000000000001" customHeight="1"/>
    <row r="192" ht="20.100000000000001" customHeight="1"/>
    <row r="193" ht="20.100000000000001" customHeight="1"/>
    <row r="194" ht="20.100000000000001" customHeight="1"/>
    <row r="195" ht="20.100000000000001" customHeight="1"/>
    <row r="196" ht="20.100000000000001" customHeight="1"/>
    <row r="197" ht="20.100000000000001" customHeight="1"/>
    <row r="198" ht="20.100000000000001" customHeight="1"/>
    <row r="199" ht="20.100000000000001" customHeight="1"/>
    <row r="200" ht="20.100000000000001" customHeight="1"/>
    <row r="201" ht="20.100000000000001" customHeight="1"/>
    <row r="202" ht="20.100000000000001" customHeight="1"/>
    <row r="203" ht="20.100000000000001" customHeight="1"/>
    <row r="204" ht="20.100000000000001" customHeight="1"/>
    <row r="205" ht="20.100000000000001" customHeight="1"/>
    <row r="206" ht="20.100000000000001" customHeight="1"/>
    <row r="207" ht="20.100000000000001" customHeight="1"/>
    <row r="208" ht="20.100000000000001" customHeight="1"/>
    <row r="209" ht="20.100000000000001" customHeight="1"/>
    <row r="210" ht="20.100000000000001" customHeight="1"/>
    <row r="211" ht="20.100000000000001" customHeight="1"/>
    <row r="212" ht="20.100000000000001" customHeight="1"/>
    <row r="213" ht="20.100000000000001" customHeight="1"/>
    <row r="214" ht="20.100000000000001" customHeight="1"/>
    <row r="215" ht="20.100000000000001" customHeight="1"/>
    <row r="216" ht="20.100000000000001" customHeight="1"/>
    <row r="217" ht="20.100000000000001" customHeight="1"/>
    <row r="218" ht="20.100000000000001" customHeight="1"/>
    <row r="219" ht="20.100000000000001" customHeight="1"/>
    <row r="220" ht="20.100000000000001" customHeight="1"/>
    <row r="221" ht="20.100000000000001" customHeight="1"/>
    <row r="222" ht="20.100000000000001" customHeight="1"/>
    <row r="223" ht="20.100000000000001" customHeight="1"/>
    <row r="224"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row r="277" ht="20.100000000000001" customHeight="1"/>
    <row r="278" ht="20.100000000000001" customHeight="1"/>
    <row r="279" ht="20.100000000000001" customHeight="1"/>
    <row r="280" ht="20.100000000000001" customHeight="1"/>
    <row r="281" ht="20.100000000000001" customHeight="1"/>
    <row r="282" ht="20.100000000000001" customHeight="1"/>
    <row r="283" ht="20.100000000000001" customHeight="1"/>
    <row r="284" ht="20.100000000000001" customHeight="1"/>
    <row r="285" ht="20.100000000000001" customHeight="1"/>
    <row r="286" ht="20.100000000000001" customHeight="1"/>
    <row r="287" ht="20.100000000000001" customHeight="1"/>
    <row r="288" ht="20.100000000000001" customHeight="1"/>
    <row r="289" ht="20.100000000000001" customHeight="1"/>
    <row r="290" ht="20.100000000000001" customHeight="1"/>
    <row r="291" ht="20.100000000000001" customHeight="1"/>
    <row r="292" ht="20.100000000000001" customHeight="1"/>
    <row r="293" ht="20.100000000000001" customHeight="1"/>
    <row r="294" ht="20.100000000000001" customHeight="1"/>
    <row r="295" ht="20.100000000000001" customHeight="1"/>
    <row r="296" ht="20.100000000000001" customHeight="1"/>
    <row r="297" ht="20.100000000000001" customHeight="1"/>
    <row r="298" ht="20.100000000000001" customHeight="1"/>
    <row r="299" ht="20.100000000000001" customHeight="1"/>
    <row r="300" ht="20.100000000000001" customHeight="1"/>
    <row r="301" ht="20.100000000000001" customHeight="1"/>
    <row r="302" ht="20.100000000000001" customHeight="1"/>
    <row r="303" ht="20.100000000000001" customHeight="1"/>
    <row r="304" ht="20.100000000000001" customHeight="1"/>
    <row r="305" ht="20.100000000000001" customHeight="1"/>
    <row r="306" ht="20.100000000000001" customHeight="1"/>
    <row r="307" ht="20.100000000000001" customHeight="1"/>
    <row r="308" ht="20.100000000000001" customHeight="1"/>
    <row r="309" ht="20.100000000000001" customHeight="1"/>
    <row r="310" ht="20.100000000000001" customHeight="1"/>
    <row r="311" ht="20.100000000000001" customHeight="1"/>
    <row r="312" ht="20.100000000000001" customHeight="1"/>
    <row r="313" ht="20.100000000000001" customHeight="1"/>
    <row r="314" ht="20.100000000000001" customHeight="1"/>
    <row r="315" ht="20.100000000000001" customHeight="1"/>
    <row r="316" ht="20.100000000000001" customHeight="1"/>
    <row r="317" ht="20.100000000000001" customHeight="1"/>
    <row r="318" ht="20.100000000000001" customHeight="1"/>
    <row r="319" ht="20.100000000000001" customHeight="1"/>
    <row r="320" ht="20.100000000000001" customHeight="1"/>
    <row r="321" ht="20.100000000000001" customHeight="1"/>
    <row r="322" ht="20.100000000000001" customHeight="1"/>
    <row r="323" ht="20.100000000000001" customHeight="1"/>
    <row r="324" ht="20.100000000000001" customHeight="1"/>
    <row r="325" ht="20.100000000000001" customHeight="1"/>
    <row r="326" ht="20.100000000000001" customHeight="1"/>
    <row r="327" ht="20.100000000000001" customHeight="1"/>
    <row r="328" ht="20.100000000000001" customHeight="1"/>
    <row r="329" ht="20.100000000000001" customHeight="1"/>
    <row r="330" ht="20.100000000000001" customHeight="1"/>
  </sheetData>
  <printOptions horizontalCentered="1"/>
  <pageMargins left="0.7" right="0.7" top="0.75" bottom="0.75" header="0.3" footer="0.3"/>
  <pageSetup paperSize="9" scale="76"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E08AF-CE49-42B0-B52B-5D98972AED07}">
  <sheetPr>
    <tabColor theme="9" tint="0.59999389629810485"/>
  </sheetPr>
  <dimension ref="A1:T84"/>
  <sheetViews>
    <sheetView view="pageLayout" topLeftCell="A31" zoomScale="85" zoomScaleNormal="100" zoomScaleSheetLayoutView="100" zoomScalePageLayoutView="85" workbookViewId="0">
      <selection activeCell="A5" sqref="A5"/>
    </sheetView>
  </sheetViews>
  <sheetFormatPr defaultColWidth="9.109375" defaultRowHeight="14.4"/>
  <cols>
    <col min="1" max="1" width="23.109375" style="1499" customWidth="1"/>
    <col min="2" max="6" width="6.5546875" style="1499" customWidth="1"/>
    <col min="7" max="8" width="4.88671875" style="1499" customWidth="1"/>
    <col min="9" max="20" width="5" style="1499" customWidth="1"/>
    <col min="21" max="16384" width="9.109375" style="1499"/>
  </cols>
  <sheetData>
    <row r="1" spans="1:20" ht="13.5" customHeight="1" thickBot="1">
      <c r="A1" s="859" t="s">
        <v>110</v>
      </c>
      <c r="B1" s="72"/>
      <c r="C1" s="72"/>
      <c r="D1" s="72"/>
      <c r="E1" s="65"/>
      <c r="F1" s="65"/>
      <c r="G1" s="65"/>
      <c r="H1" s="65"/>
      <c r="I1" s="65"/>
      <c r="J1" s="65"/>
      <c r="K1" s="65"/>
      <c r="L1" s="65"/>
      <c r="M1" s="65"/>
      <c r="N1" s="65"/>
      <c r="O1" s="65"/>
      <c r="P1" s="65"/>
      <c r="Q1" s="64"/>
      <c r="R1" s="64"/>
      <c r="S1" s="64"/>
      <c r="T1" s="64"/>
    </row>
    <row r="2" spans="1:20" ht="13.5" customHeight="1">
      <c r="A2" s="845"/>
      <c r="B2" s="103" t="s">
        <v>233</v>
      </c>
      <c r="C2" s="53" t="s">
        <v>233</v>
      </c>
      <c r="D2" s="53" t="s">
        <v>233</v>
      </c>
      <c r="E2" s="53" t="s">
        <v>233</v>
      </c>
      <c r="F2" s="53" t="s">
        <v>233</v>
      </c>
      <c r="G2" s="103" t="s">
        <v>231</v>
      </c>
      <c r="H2" s="53" t="s">
        <v>215</v>
      </c>
      <c r="I2" s="53" t="s">
        <v>214</v>
      </c>
      <c r="J2" s="53" t="s">
        <v>232</v>
      </c>
      <c r="K2" s="53" t="s">
        <v>231</v>
      </c>
      <c r="L2" s="53" t="s">
        <v>215</v>
      </c>
      <c r="M2" s="53" t="s">
        <v>214</v>
      </c>
      <c r="N2" s="53" t="s">
        <v>232</v>
      </c>
      <c r="O2" s="53" t="s">
        <v>231</v>
      </c>
      <c r="P2" s="53" t="s">
        <v>215</v>
      </c>
      <c r="Q2" s="53" t="s">
        <v>214</v>
      </c>
      <c r="R2" s="53" t="s">
        <v>232</v>
      </c>
      <c r="S2" s="53" t="s">
        <v>231</v>
      </c>
      <c r="T2" s="53" t="s">
        <v>215</v>
      </c>
    </row>
    <row r="3" spans="1:20" ht="13.5" customHeight="1" thickBot="1">
      <c r="A3" s="52" t="s">
        <v>247</v>
      </c>
      <c r="B3" s="101">
        <v>2019</v>
      </c>
      <c r="C3" s="51">
        <v>2018</v>
      </c>
      <c r="D3" s="51">
        <v>2017</v>
      </c>
      <c r="E3" s="51">
        <v>2016</v>
      </c>
      <c r="F3" s="51">
        <v>2015</v>
      </c>
      <c r="G3" s="101">
        <v>2020</v>
      </c>
      <c r="H3" s="51">
        <v>2020</v>
      </c>
      <c r="I3" s="51">
        <v>2020</v>
      </c>
      <c r="J3" s="51">
        <v>2019</v>
      </c>
      <c r="K3" s="51">
        <v>2019</v>
      </c>
      <c r="L3" s="51">
        <v>2019</v>
      </c>
      <c r="M3" s="51">
        <v>2019</v>
      </c>
      <c r="N3" s="51">
        <v>2018</v>
      </c>
      <c r="O3" s="51">
        <v>2018</v>
      </c>
      <c r="P3" s="51">
        <v>2018</v>
      </c>
      <c r="Q3" s="51">
        <v>2018</v>
      </c>
      <c r="R3" s="51">
        <v>2017</v>
      </c>
      <c r="S3" s="51">
        <v>2017</v>
      </c>
      <c r="T3" s="51">
        <v>2017</v>
      </c>
    </row>
    <row r="4" spans="1:20" ht="13.5" customHeight="1">
      <c r="A4" s="845" t="s">
        <v>261</v>
      </c>
      <c r="B4" s="857">
        <v>1455</v>
      </c>
      <c r="C4" s="856">
        <f>+N4+O4+P4+Q4</f>
        <v>1440</v>
      </c>
      <c r="D4" s="856">
        <v>1543</v>
      </c>
      <c r="E4" s="856">
        <v>1369</v>
      </c>
      <c r="F4" s="856">
        <v>1261</v>
      </c>
      <c r="G4" s="857">
        <v>372</v>
      </c>
      <c r="H4" s="856">
        <v>340</v>
      </c>
      <c r="I4" s="856">
        <v>359</v>
      </c>
      <c r="J4" s="856">
        <v>388</v>
      </c>
      <c r="K4" s="856">
        <v>359</v>
      </c>
      <c r="L4" s="856">
        <v>361</v>
      </c>
      <c r="M4" s="856">
        <v>347</v>
      </c>
      <c r="N4" s="856">
        <v>360</v>
      </c>
      <c r="O4" s="856">
        <v>358</v>
      </c>
      <c r="P4" s="856">
        <v>364</v>
      </c>
      <c r="Q4" s="856">
        <v>358</v>
      </c>
      <c r="R4" s="856">
        <v>394</v>
      </c>
      <c r="S4" s="856">
        <v>375</v>
      </c>
      <c r="T4" s="856">
        <v>393</v>
      </c>
    </row>
    <row r="5" spans="1:20" ht="14.4" customHeight="1">
      <c r="A5" s="845" t="s">
        <v>1627</v>
      </c>
      <c r="B5" s="857">
        <v>251</v>
      </c>
      <c r="C5" s="856">
        <f>+N5+O5+P5+Q5</f>
        <v>258</v>
      </c>
      <c r="D5" s="856">
        <v>313</v>
      </c>
      <c r="E5" s="856">
        <v>306</v>
      </c>
      <c r="F5" s="856">
        <v>299</v>
      </c>
      <c r="G5" s="857">
        <v>64</v>
      </c>
      <c r="H5" s="856">
        <v>61</v>
      </c>
      <c r="I5" s="856">
        <v>68</v>
      </c>
      <c r="J5" s="856">
        <v>66</v>
      </c>
      <c r="K5" s="856">
        <v>62</v>
      </c>
      <c r="L5" s="856">
        <v>61</v>
      </c>
      <c r="M5" s="856">
        <v>62</v>
      </c>
      <c r="N5" s="856">
        <v>64</v>
      </c>
      <c r="O5" s="856">
        <v>54</v>
      </c>
      <c r="P5" s="856">
        <v>59</v>
      </c>
      <c r="Q5" s="856">
        <v>81</v>
      </c>
      <c r="R5" s="856">
        <v>83</v>
      </c>
      <c r="S5" s="856">
        <v>77</v>
      </c>
      <c r="T5" s="856">
        <v>74</v>
      </c>
    </row>
    <row r="6" spans="1:20" ht="13.5" customHeight="1">
      <c r="A6" s="1943" t="s">
        <v>1610</v>
      </c>
      <c r="B6" s="857">
        <v>23</v>
      </c>
      <c r="C6" s="856">
        <f>+N6+O6+P6+Q6</f>
        <v>23</v>
      </c>
      <c r="D6" s="856">
        <v>27</v>
      </c>
      <c r="E6" s="856">
        <v>30</v>
      </c>
      <c r="F6" s="856">
        <v>31</v>
      </c>
      <c r="G6" s="857">
        <v>6</v>
      </c>
      <c r="H6" s="856">
        <v>6</v>
      </c>
      <c r="I6" s="856">
        <v>7</v>
      </c>
      <c r="J6" s="856">
        <v>7</v>
      </c>
      <c r="K6" s="856">
        <v>6</v>
      </c>
      <c r="L6" s="856">
        <v>5</v>
      </c>
      <c r="M6" s="856">
        <v>5</v>
      </c>
      <c r="N6" s="856">
        <v>7</v>
      </c>
      <c r="O6" s="856">
        <v>6</v>
      </c>
      <c r="P6" s="856">
        <v>5</v>
      </c>
      <c r="Q6" s="856">
        <v>5</v>
      </c>
      <c r="R6" s="856">
        <v>6</v>
      </c>
      <c r="S6" s="856">
        <v>7</v>
      </c>
      <c r="T6" s="856">
        <v>7</v>
      </c>
    </row>
    <row r="7" spans="1:20" ht="23.25" customHeight="1">
      <c r="A7" s="858" t="s">
        <v>259</v>
      </c>
      <c r="B7" s="857">
        <v>157</v>
      </c>
      <c r="C7" s="856">
        <f>+N7+O7+P7+Q7</f>
        <v>173</v>
      </c>
      <c r="D7" s="856">
        <v>224</v>
      </c>
      <c r="E7" s="856">
        <v>226</v>
      </c>
      <c r="F7" s="856">
        <v>225</v>
      </c>
      <c r="G7" s="857">
        <v>42</v>
      </c>
      <c r="H7" s="856">
        <v>34</v>
      </c>
      <c r="I7" s="856">
        <v>64</v>
      </c>
      <c r="J7" s="856">
        <v>34</v>
      </c>
      <c r="K7" s="856">
        <v>36</v>
      </c>
      <c r="L7" s="856">
        <v>57</v>
      </c>
      <c r="M7" s="856">
        <v>30</v>
      </c>
      <c r="N7" s="856">
        <v>53</v>
      </c>
      <c r="O7" s="856">
        <v>21</v>
      </c>
      <c r="P7" s="856">
        <v>65</v>
      </c>
      <c r="Q7" s="856">
        <v>34</v>
      </c>
      <c r="R7" s="856">
        <v>45</v>
      </c>
      <c r="S7" s="856">
        <v>55</v>
      </c>
      <c r="T7" s="856">
        <v>48</v>
      </c>
    </row>
    <row r="8" spans="1:20" ht="13.5" customHeight="1">
      <c r="A8" s="845" t="s">
        <v>258</v>
      </c>
      <c r="B8" s="857">
        <v>41</v>
      </c>
      <c r="C8" s="856">
        <f>+N8+O8+P8+Q8</f>
        <v>49</v>
      </c>
      <c r="D8" s="856">
        <v>59</v>
      </c>
      <c r="E8" s="856">
        <v>59</v>
      </c>
      <c r="F8" s="856">
        <v>55</v>
      </c>
      <c r="G8" s="857">
        <v>7</v>
      </c>
      <c r="H8" s="856">
        <v>10</v>
      </c>
      <c r="I8" s="856">
        <v>5</v>
      </c>
      <c r="J8" s="856">
        <v>17</v>
      </c>
      <c r="K8" s="856">
        <v>10</v>
      </c>
      <c r="L8" s="856">
        <v>11</v>
      </c>
      <c r="M8" s="856">
        <v>3</v>
      </c>
      <c r="N8" s="856">
        <v>15</v>
      </c>
      <c r="O8" s="856">
        <v>10</v>
      </c>
      <c r="P8" s="856">
        <v>17</v>
      </c>
      <c r="Q8" s="856">
        <v>7</v>
      </c>
      <c r="R8" s="856">
        <v>19</v>
      </c>
      <c r="S8" s="856">
        <v>10</v>
      </c>
      <c r="T8" s="856">
        <v>17</v>
      </c>
    </row>
    <row r="9" spans="1:20" ht="13.5" customHeight="1">
      <c r="A9" s="845" t="s">
        <v>257</v>
      </c>
      <c r="B9" s="857">
        <v>307</v>
      </c>
      <c r="C9" s="856">
        <f>+N9+O9+P9+Q9-1</f>
        <v>302</v>
      </c>
      <c r="D9" s="856">
        <v>307</v>
      </c>
      <c r="E9" s="856">
        <v>297</v>
      </c>
      <c r="F9" s="856">
        <v>307</v>
      </c>
      <c r="G9" s="857">
        <v>68</v>
      </c>
      <c r="H9" s="856">
        <v>69</v>
      </c>
      <c r="I9" s="856">
        <v>77</v>
      </c>
      <c r="J9" s="856">
        <v>74</v>
      </c>
      <c r="K9" s="856">
        <v>70</v>
      </c>
      <c r="L9" s="856">
        <v>77</v>
      </c>
      <c r="M9" s="856">
        <v>86</v>
      </c>
      <c r="N9" s="856">
        <v>72</v>
      </c>
      <c r="O9" s="856">
        <v>73</v>
      </c>
      <c r="P9" s="856">
        <v>82</v>
      </c>
      <c r="Q9" s="856">
        <v>76</v>
      </c>
      <c r="R9" s="856">
        <v>73</v>
      </c>
      <c r="S9" s="856">
        <v>75</v>
      </c>
      <c r="T9" s="856">
        <v>84</v>
      </c>
    </row>
    <row r="10" spans="1:20" ht="13.5" customHeight="1">
      <c r="A10" s="845" t="s">
        <v>256</v>
      </c>
      <c r="B10" s="857">
        <v>220</v>
      </c>
      <c r="C10" s="856">
        <f>+N10+O10+P10+Q10</f>
        <v>218</v>
      </c>
      <c r="D10" s="856">
        <v>228</v>
      </c>
      <c r="E10" s="856">
        <v>226</v>
      </c>
      <c r="F10" s="856">
        <v>271</v>
      </c>
      <c r="G10" s="857">
        <v>41</v>
      </c>
      <c r="H10" s="856">
        <v>36</v>
      </c>
      <c r="I10" s="856">
        <v>47</v>
      </c>
      <c r="J10" s="856">
        <v>46</v>
      </c>
      <c r="K10" s="856">
        <v>67</v>
      </c>
      <c r="L10" s="856">
        <v>50</v>
      </c>
      <c r="M10" s="856">
        <v>57</v>
      </c>
      <c r="N10" s="856">
        <v>49</v>
      </c>
      <c r="O10" s="856">
        <v>57</v>
      </c>
      <c r="P10" s="856">
        <v>58</v>
      </c>
      <c r="Q10" s="856">
        <v>54</v>
      </c>
      <c r="R10" s="856">
        <v>51</v>
      </c>
      <c r="S10" s="856">
        <v>62</v>
      </c>
      <c r="T10" s="856">
        <v>64</v>
      </c>
    </row>
    <row r="11" spans="1:20" ht="13.5" customHeight="1">
      <c r="A11" s="1943" t="s">
        <v>1611</v>
      </c>
      <c r="B11" s="857">
        <v>429</v>
      </c>
      <c r="C11" s="856">
        <f>+N11+O11+P11+Q11</f>
        <v>399</v>
      </c>
      <c r="D11" s="856">
        <v>465</v>
      </c>
      <c r="E11" s="856">
        <v>531</v>
      </c>
      <c r="F11" s="856">
        <v>548</v>
      </c>
      <c r="G11" s="857">
        <v>104</v>
      </c>
      <c r="H11" s="856">
        <v>98</v>
      </c>
      <c r="I11" s="856">
        <v>105</v>
      </c>
      <c r="J11" s="856">
        <v>115</v>
      </c>
      <c r="K11" s="856">
        <v>113</v>
      </c>
      <c r="L11" s="856">
        <v>99</v>
      </c>
      <c r="M11" s="856">
        <v>102</v>
      </c>
      <c r="N11" s="856">
        <v>92</v>
      </c>
      <c r="O11" s="856">
        <v>98</v>
      </c>
      <c r="P11" s="856">
        <v>112</v>
      </c>
      <c r="Q11" s="856">
        <v>97</v>
      </c>
      <c r="R11" s="856">
        <v>115</v>
      </c>
      <c r="S11" s="856">
        <v>113</v>
      </c>
      <c r="T11" s="856">
        <v>115</v>
      </c>
    </row>
    <row r="12" spans="1:20" ht="13.5" customHeight="1">
      <c r="A12" s="845" t="s">
        <v>255</v>
      </c>
      <c r="B12" s="857">
        <v>111</v>
      </c>
      <c r="C12" s="856">
        <f>+N12+O12+P12+Q12</f>
        <v>116</v>
      </c>
      <c r="D12" s="856">
        <v>143</v>
      </c>
      <c r="E12" s="856">
        <v>161</v>
      </c>
      <c r="F12" s="856">
        <v>177</v>
      </c>
      <c r="G12" s="857">
        <v>23</v>
      </c>
      <c r="H12" s="856">
        <v>21</v>
      </c>
      <c r="I12" s="856">
        <v>22</v>
      </c>
      <c r="J12" s="856">
        <v>31</v>
      </c>
      <c r="K12" s="856">
        <v>34</v>
      </c>
      <c r="L12" s="856">
        <v>22</v>
      </c>
      <c r="M12" s="856">
        <v>24</v>
      </c>
      <c r="N12" s="856">
        <v>22</v>
      </c>
      <c r="O12" s="856">
        <v>31</v>
      </c>
      <c r="P12" s="856">
        <v>30</v>
      </c>
      <c r="Q12" s="856">
        <v>33</v>
      </c>
      <c r="R12" s="856">
        <v>32</v>
      </c>
      <c r="S12" s="856">
        <v>36</v>
      </c>
      <c r="T12" s="856">
        <v>36</v>
      </c>
    </row>
    <row r="13" spans="1:20" ht="13.5" customHeight="1" thickBot="1">
      <c r="A13" s="845" t="s">
        <v>254</v>
      </c>
      <c r="B13" s="102">
        <v>17</v>
      </c>
      <c r="C13" s="71">
        <f>+N13+O13+P13+Q13+1</f>
        <v>15</v>
      </c>
      <c r="D13" s="71">
        <v>60</v>
      </c>
      <c r="E13" s="71">
        <v>33</v>
      </c>
      <c r="F13" s="71">
        <v>56</v>
      </c>
      <c r="G13" s="102">
        <v>2</v>
      </c>
      <c r="H13" s="71">
        <v>-2</v>
      </c>
      <c r="I13" s="71">
        <v>11</v>
      </c>
      <c r="J13" s="71">
        <v>-3</v>
      </c>
      <c r="K13" s="71">
        <v>-1</v>
      </c>
      <c r="L13" s="71">
        <v>0</v>
      </c>
      <c r="M13" s="71">
        <v>21</v>
      </c>
      <c r="N13" s="71">
        <v>-14</v>
      </c>
      <c r="O13" s="71">
        <v>-5</v>
      </c>
      <c r="P13" s="71">
        <v>8</v>
      </c>
      <c r="Q13" s="71">
        <v>25</v>
      </c>
      <c r="R13" s="71">
        <v>21</v>
      </c>
      <c r="S13" s="71">
        <v>4</v>
      </c>
      <c r="T13" s="71">
        <v>12</v>
      </c>
    </row>
    <row r="14" spans="1:20" ht="15" thickBot="1">
      <c r="A14" s="1187" t="s">
        <v>262</v>
      </c>
      <c r="B14" s="104">
        <v>3011</v>
      </c>
      <c r="C14" s="54">
        <f>+N14+O14+P14+Q14</f>
        <v>2993</v>
      </c>
      <c r="D14" s="54">
        <v>3369</v>
      </c>
      <c r="E14" s="54">
        <v>3238</v>
      </c>
      <c r="F14" s="54">
        <v>3230</v>
      </c>
      <c r="G14" s="104">
        <v>729</v>
      </c>
      <c r="H14" s="54">
        <v>673</v>
      </c>
      <c r="I14" s="54">
        <v>765</v>
      </c>
      <c r="J14" s="54">
        <v>775</v>
      </c>
      <c r="K14" s="54">
        <v>756</v>
      </c>
      <c r="L14" s="54">
        <v>743</v>
      </c>
      <c r="M14" s="54">
        <v>737</v>
      </c>
      <c r="N14" s="54">
        <f>SUM(N4:N13)</f>
        <v>720</v>
      </c>
      <c r="O14" s="54">
        <f>SUM(O4:O13)</f>
        <v>703</v>
      </c>
      <c r="P14" s="54">
        <f>SUM(P4:P13)</f>
        <v>800</v>
      </c>
      <c r="Q14" s="54">
        <v>770</v>
      </c>
      <c r="R14" s="54">
        <v>839</v>
      </c>
      <c r="S14" s="54">
        <v>814</v>
      </c>
      <c r="T14" s="54">
        <v>850</v>
      </c>
    </row>
    <row r="15" spans="1:20" ht="13.5" customHeight="1">
      <c r="A15" s="70"/>
      <c r="B15" s="69"/>
      <c r="C15" s="69"/>
      <c r="D15" s="69"/>
      <c r="E15" s="69"/>
      <c r="F15" s="68"/>
      <c r="G15" s="68"/>
      <c r="H15" s="68"/>
      <c r="I15" s="68"/>
      <c r="J15" s="68"/>
      <c r="K15" s="68"/>
      <c r="L15" s="68"/>
      <c r="M15" s="68"/>
      <c r="N15" s="68"/>
      <c r="O15" s="68"/>
      <c r="P15" s="68"/>
      <c r="Q15" s="68"/>
      <c r="R15" s="68"/>
      <c r="S15" s="68"/>
    </row>
    <row r="16" spans="1:20" ht="17.25" customHeight="1">
      <c r="A16" s="67"/>
      <c r="B16" s="67"/>
      <c r="C16" s="67"/>
      <c r="D16" s="67"/>
      <c r="E16" s="67"/>
      <c r="F16" s="67"/>
      <c r="G16" s="67"/>
      <c r="H16" s="67"/>
      <c r="I16" s="67"/>
      <c r="J16" s="67"/>
      <c r="K16" s="67"/>
      <c r="L16" s="67"/>
      <c r="M16" s="67"/>
      <c r="N16" s="67"/>
      <c r="O16" s="67"/>
      <c r="P16" s="67"/>
      <c r="Q16" s="67"/>
      <c r="R16" s="67"/>
      <c r="S16" s="67"/>
      <c r="T16" s="1500"/>
    </row>
    <row r="17" spans="1:20" ht="13.5" customHeight="1" thickBot="1">
      <c r="A17" s="66" t="s">
        <v>82</v>
      </c>
      <c r="B17" s="65"/>
      <c r="C17" s="65"/>
      <c r="D17" s="65"/>
      <c r="E17" s="65"/>
      <c r="F17" s="65"/>
      <c r="G17" s="65"/>
      <c r="H17" s="65"/>
      <c r="I17" s="65"/>
      <c r="J17" s="65"/>
      <c r="K17" s="65"/>
      <c r="L17" s="65"/>
      <c r="M17" s="65"/>
      <c r="N17" s="65"/>
      <c r="O17" s="65"/>
      <c r="P17" s="65"/>
      <c r="Q17" s="65"/>
      <c r="R17" s="65"/>
      <c r="S17" s="65"/>
      <c r="T17" s="65"/>
    </row>
    <row r="18" spans="1:20" ht="13.5" customHeight="1">
      <c r="A18" s="845"/>
      <c r="B18" s="103" t="s">
        <v>233</v>
      </c>
      <c r="C18" s="53" t="s">
        <v>233</v>
      </c>
      <c r="D18" s="53" t="s">
        <v>233</v>
      </c>
      <c r="E18" s="53" t="s">
        <v>233</v>
      </c>
      <c r="F18" s="53" t="s">
        <v>233</v>
      </c>
      <c r="G18" s="103" t="s">
        <v>231</v>
      </c>
      <c r="H18" s="53" t="s">
        <v>215</v>
      </c>
      <c r="I18" s="53" t="s">
        <v>214</v>
      </c>
      <c r="J18" s="53" t="s">
        <v>232</v>
      </c>
      <c r="K18" s="53" t="s">
        <v>231</v>
      </c>
      <c r="L18" s="53" t="s">
        <v>215</v>
      </c>
      <c r="M18" s="53" t="s">
        <v>214</v>
      </c>
      <c r="N18" s="53" t="s">
        <v>232</v>
      </c>
      <c r="O18" s="53" t="s">
        <v>231</v>
      </c>
      <c r="P18" s="53" t="s">
        <v>215</v>
      </c>
      <c r="Q18" s="53" t="s">
        <v>214</v>
      </c>
      <c r="R18" s="53" t="s">
        <v>232</v>
      </c>
      <c r="S18" s="53" t="s">
        <v>231</v>
      </c>
      <c r="T18" s="53" t="s">
        <v>215</v>
      </c>
    </row>
    <row r="19" spans="1:20" ht="13.5" customHeight="1" thickBot="1">
      <c r="A19" s="52" t="s">
        <v>247</v>
      </c>
      <c r="B19" s="101">
        <v>2019</v>
      </c>
      <c r="C19" s="51">
        <v>2018</v>
      </c>
      <c r="D19" s="51">
        <v>2017</v>
      </c>
      <c r="E19" s="51">
        <v>2016</v>
      </c>
      <c r="F19" s="51">
        <v>2015</v>
      </c>
      <c r="G19" s="101">
        <v>2020</v>
      </c>
      <c r="H19" s="51">
        <v>2020</v>
      </c>
      <c r="I19" s="51">
        <v>2020</v>
      </c>
      <c r="J19" s="51">
        <v>2019</v>
      </c>
      <c r="K19" s="51">
        <v>2019</v>
      </c>
      <c r="L19" s="51">
        <v>2019</v>
      </c>
      <c r="M19" s="51">
        <v>2019</v>
      </c>
      <c r="N19" s="51">
        <v>2018</v>
      </c>
      <c r="O19" s="51">
        <v>2018</v>
      </c>
      <c r="P19" s="51">
        <v>2018</v>
      </c>
      <c r="Q19" s="51">
        <v>2018</v>
      </c>
      <c r="R19" s="51">
        <v>2017</v>
      </c>
      <c r="S19" s="51">
        <v>2017</v>
      </c>
      <c r="T19" s="51">
        <v>2017</v>
      </c>
    </row>
    <row r="20" spans="1:20" ht="13.5" customHeight="1">
      <c r="A20" s="63" t="s">
        <v>253</v>
      </c>
      <c r="B20" s="107">
        <v>-530</v>
      </c>
      <c r="C20" s="62">
        <f>+N20+O20+P20+Q20-1</f>
        <v>-484</v>
      </c>
      <c r="D20" s="62">
        <v>-565</v>
      </c>
      <c r="E20" s="62">
        <v>-573</v>
      </c>
      <c r="F20" s="62">
        <v>-485</v>
      </c>
      <c r="G20" s="107">
        <v>-97</v>
      </c>
      <c r="H20" s="62">
        <v>-122</v>
      </c>
      <c r="I20" s="62">
        <v>-120</v>
      </c>
      <c r="J20" s="62">
        <v>-140</v>
      </c>
      <c r="K20" s="62">
        <v>-125</v>
      </c>
      <c r="L20" s="62">
        <v>-137</v>
      </c>
      <c r="M20" s="62">
        <v>-128</v>
      </c>
      <c r="N20" s="62">
        <v>-120</v>
      </c>
      <c r="O20" s="62">
        <v>-121</v>
      </c>
      <c r="P20" s="62">
        <v>-119</v>
      </c>
      <c r="Q20" s="62">
        <v>-123</v>
      </c>
      <c r="R20" s="62">
        <v>-128</v>
      </c>
      <c r="S20" s="62">
        <v>-151</v>
      </c>
      <c r="T20" s="62">
        <v>-157</v>
      </c>
    </row>
    <row r="21" spans="1:20" ht="13.5" customHeight="1">
      <c r="A21" s="63" t="s">
        <v>252</v>
      </c>
      <c r="B21" s="107">
        <v>-59</v>
      </c>
      <c r="C21" s="62">
        <f>+N21+O21+P21+Q21-1</f>
        <v>-60</v>
      </c>
      <c r="D21" s="62">
        <v>-66</v>
      </c>
      <c r="E21" s="62">
        <v>-79</v>
      </c>
      <c r="F21" s="62">
        <v>-84</v>
      </c>
      <c r="G21" s="107">
        <v>-8</v>
      </c>
      <c r="H21" s="62">
        <v>-8</v>
      </c>
      <c r="I21" s="62">
        <v>-9</v>
      </c>
      <c r="J21" s="62">
        <v>-20</v>
      </c>
      <c r="K21" s="62">
        <v>-13</v>
      </c>
      <c r="L21" s="62">
        <v>-14</v>
      </c>
      <c r="M21" s="62">
        <v>-12</v>
      </c>
      <c r="N21" s="62">
        <v>-26</v>
      </c>
      <c r="O21" s="62">
        <v>-10</v>
      </c>
      <c r="P21" s="62">
        <v>-12</v>
      </c>
      <c r="Q21" s="62">
        <v>-11</v>
      </c>
      <c r="R21" s="62">
        <v>-21</v>
      </c>
      <c r="S21" s="62">
        <v>-14</v>
      </c>
      <c r="T21" s="62">
        <v>-16</v>
      </c>
    </row>
    <row r="22" spans="1:20" ht="23.25" customHeight="1">
      <c r="A22" s="63" t="s">
        <v>251</v>
      </c>
      <c r="B22" s="107">
        <v>-66</v>
      </c>
      <c r="C22" s="62">
        <f>+N22+O22+P22+Q22</f>
        <v>-83</v>
      </c>
      <c r="D22" s="62">
        <v>-101</v>
      </c>
      <c r="E22" s="62">
        <v>-125</v>
      </c>
      <c r="F22" s="62">
        <v>-145</v>
      </c>
      <c r="G22" s="107">
        <v>-13</v>
      </c>
      <c r="H22" s="62">
        <v>-13</v>
      </c>
      <c r="I22" s="62">
        <v>-15</v>
      </c>
      <c r="J22" s="62">
        <v>-16</v>
      </c>
      <c r="K22" s="62">
        <v>-15</v>
      </c>
      <c r="L22" s="62">
        <v>-17</v>
      </c>
      <c r="M22" s="62">
        <v>-18</v>
      </c>
      <c r="N22" s="62">
        <v>-20</v>
      </c>
      <c r="O22" s="62">
        <v>-19</v>
      </c>
      <c r="P22" s="62">
        <v>-22</v>
      </c>
      <c r="Q22" s="62">
        <v>-22</v>
      </c>
      <c r="R22" s="62">
        <v>-24</v>
      </c>
      <c r="S22" s="62">
        <v>-24</v>
      </c>
      <c r="T22" s="62">
        <v>-25</v>
      </c>
    </row>
    <row r="23" spans="1:20" ht="13.5" customHeight="1">
      <c r="A23" s="63" t="s">
        <v>250</v>
      </c>
      <c r="B23" s="107">
        <v>-150</v>
      </c>
      <c r="C23" s="62">
        <f>+N23+O23+P23+Q23</f>
        <v>-312</v>
      </c>
      <c r="D23" s="62">
        <v>-309</v>
      </c>
      <c r="E23" s="62">
        <v>-309</v>
      </c>
      <c r="F23" s="62">
        <v>-373</v>
      </c>
      <c r="G23" s="107">
        <v>-35</v>
      </c>
      <c r="H23" s="62">
        <v>-34</v>
      </c>
      <c r="I23" s="62">
        <v>-27</v>
      </c>
      <c r="J23" s="62">
        <v>-64</v>
      </c>
      <c r="K23" s="62">
        <v>-29</v>
      </c>
      <c r="L23" s="62">
        <v>-27</v>
      </c>
      <c r="M23" s="62">
        <v>-30</v>
      </c>
      <c r="N23" s="62">
        <v>-83</v>
      </c>
      <c r="O23" s="62">
        <v>-71</v>
      </c>
      <c r="P23" s="62">
        <v>-84</v>
      </c>
      <c r="Q23" s="62">
        <v>-74</v>
      </c>
      <c r="R23" s="62">
        <v>-84</v>
      </c>
      <c r="S23" s="62">
        <v>-72</v>
      </c>
      <c r="T23" s="62">
        <v>-76</v>
      </c>
    </row>
    <row r="24" spans="1:20" ht="13.5" customHeight="1">
      <c r="A24" s="63" t="s">
        <v>1107</v>
      </c>
      <c r="B24" s="107">
        <v>-211</v>
      </c>
      <c r="C24" s="62">
        <v>-167</v>
      </c>
      <c r="D24" s="62">
        <v>-222</v>
      </c>
      <c r="E24" s="855">
        <v>-128</v>
      </c>
      <c r="F24" s="62">
        <v>-147</v>
      </c>
      <c r="G24" s="107">
        <v>0</v>
      </c>
      <c r="H24" s="62">
        <v>-49</v>
      </c>
      <c r="I24" s="62">
        <v>-153</v>
      </c>
      <c r="J24" s="62">
        <v>-1</v>
      </c>
      <c r="K24" s="62">
        <v>-2</v>
      </c>
      <c r="L24" s="62">
        <v>-1</v>
      </c>
      <c r="M24" s="62">
        <v>-207</v>
      </c>
      <c r="N24" s="62">
        <v>0</v>
      </c>
      <c r="O24" s="62">
        <v>0</v>
      </c>
      <c r="P24" s="62">
        <v>0</v>
      </c>
      <c r="Q24" s="62">
        <v>-167</v>
      </c>
      <c r="R24" s="62">
        <v>0</v>
      </c>
      <c r="S24" s="62">
        <v>0</v>
      </c>
      <c r="T24" s="62">
        <v>0</v>
      </c>
    </row>
    <row r="25" spans="1:20" ht="13.5" customHeight="1" thickBot="1">
      <c r="A25" s="49" t="s">
        <v>249</v>
      </c>
      <c r="B25" s="106">
        <f>-211-623</f>
        <v>-834</v>
      </c>
      <c r="C25" s="61">
        <v>-460</v>
      </c>
      <c r="D25" s="61">
        <v>-581</v>
      </c>
      <c r="E25" s="61">
        <v>-560</v>
      </c>
      <c r="F25" s="61">
        <v>-398</v>
      </c>
      <c r="G25" s="106">
        <v>-92</v>
      </c>
      <c r="H25" s="61">
        <v>-77</v>
      </c>
      <c r="I25" s="61">
        <v>-95</v>
      </c>
      <c r="J25" s="61">
        <v>-134</v>
      </c>
      <c r="K25" s="61">
        <f>-182-2</f>
        <v>-184</v>
      </c>
      <c r="L25" s="61">
        <v>-108</v>
      </c>
      <c r="M25" s="61">
        <v>-199</v>
      </c>
      <c r="N25" s="61">
        <v>-141</v>
      </c>
      <c r="O25" s="61">
        <v>-102</v>
      </c>
      <c r="P25" s="61">
        <v>-113</v>
      </c>
      <c r="Q25" s="854">
        <v>-106</v>
      </c>
      <c r="R25" s="61">
        <v>-168</v>
      </c>
      <c r="S25" s="61">
        <v>-116</v>
      </c>
      <c r="T25" s="61">
        <v>-159</v>
      </c>
    </row>
    <row r="26" spans="1:20" ht="13.5" customHeight="1" thickBot="1">
      <c r="A26" s="534" t="s">
        <v>248</v>
      </c>
      <c r="B26" s="105">
        <v>-1639</v>
      </c>
      <c r="C26" s="60">
        <f>+N26+O26+P26+Q26</f>
        <v>-1566</v>
      </c>
      <c r="D26" s="60">
        <f>-1622-222</f>
        <v>-1844</v>
      </c>
      <c r="E26" s="60">
        <f>-1646-128</f>
        <v>-1774</v>
      </c>
      <c r="F26" s="60">
        <f>-1485-147</f>
        <v>-1632</v>
      </c>
      <c r="G26" s="105">
        <v>-245</v>
      </c>
      <c r="H26" s="60">
        <v>-303</v>
      </c>
      <c r="I26" s="60">
        <v>-419</v>
      </c>
      <c r="J26" s="60">
        <v>-375</v>
      </c>
      <c r="K26" s="60">
        <v>-366</v>
      </c>
      <c r="L26" s="60">
        <v>-304</v>
      </c>
      <c r="M26" s="60">
        <v>-594</v>
      </c>
      <c r="N26" s="60">
        <f>SUM(N20:N25)</f>
        <v>-390</v>
      </c>
      <c r="O26" s="60">
        <f>SUM(O20:O25)</f>
        <v>-323</v>
      </c>
      <c r="P26" s="60">
        <f>SUM(P20:P25)</f>
        <v>-350</v>
      </c>
      <c r="Q26" s="853">
        <v>-503</v>
      </c>
      <c r="R26" s="60">
        <v>-425</v>
      </c>
      <c r="S26" s="60">
        <v>-377</v>
      </c>
      <c r="T26" s="60">
        <v>-433</v>
      </c>
    </row>
    <row r="27" spans="1:20" ht="13.5" customHeight="1">
      <c r="A27" s="48"/>
      <c r="B27" s="48"/>
      <c r="C27" s="48"/>
      <c r="D27" s="48"/>
      <c r="E27" s="852" t="s">
        <v>0</v>
      </c>
      <c r="F27" s="48"/>
      <c r="G27" s="48"/>
      <c r="H27" s="48"/>
      <c r="I27" s="48"/>
      <c r="J27" s="48"/>
      <c r="K27" s="48"/>
      <c r="L27" s="48"/>
      <c r="M27" s="48"/>
      <c r="N27" s="48"/>
      <c r="O27" s="48"/>
      <c r="P27" s="48"/>
      <c r="Q27" s="48"/>
      <c r="R27" s="48"/>
      <c r="S27" s="48"/>
      <c r="T27" s="1500"/>
    </row>
    <row r="28" spans="1:20" ht="13.5" customHeight="1">
      <c r="A28" s="48"/>
      <c r="B28" s="48"/>
      <c r="C28" s="48"/>
      <c r="D28" s="48"/>
      <c r="E28" s="851" t="s">
        <v>0</v>
      </c>
      <c r="F28" s="850"/>
      <c r="G28" s="850"/>
      <c r="H28" s="48"/>
      <c r="I28" s="48"/>
      <c r="J28" s="48"/>
      <c r="K28" s="48"/>
      <c r="L28" s="48"/>
      <c r="M28" s="48"/>
      <c r="N28" s="48"/>
      <c r="O28" s="48"/>
      <c r="P28" s="48"/>
      <c r="Q28" s="48"/>
      <c r="R28" s="48"/>
      <c r="S28" s="48"/>
    </row>
    <row r="29" spans="1:20" ht="13.5" customHeight="1" thickBot="1">
      <c r="A29" s="244" t="s">
        <v>1106</v>
      </c>
      <c r="B29" s="244"/>
      <c r="C29" s="244"/>
      <c r="D29" s="59"/>
      <c r="E29" s="59"/>
      <c r="F29" s="59"/>
      <c r="G29" s="59"/>
      <c r="H29" s="59"/>
      <c r="I29" s="59"/>
      <c r="J29" s="59"/>
      <c r="K29" s="59"/>
      <c r="L29" s="59"/>
      <c r="M29" s="59"/>
      <c r="N29" s="59"/>
      <c r="O29" s="59"/>
      <c r="P29" s="58"/>
      <c r="Q29" s="58"/>
      <c r="R29" s="58"/>
      <c r="S29" s="58"/>
      <c r="T29" s="58"/>
    </row>
    <row r="30" spans="1:20" ht="17.25" customHeight="1">
      <c r="A30" s="845"/>
      <c r="B30" s="845"/>
      <c r="C30" s="845"/>
      <c r="D30" s="53" t="s">
        <v>233</v>
      </c>
      <c r="E30" s="53" t="s">
        <v>233</v>
      </c>
      <c r="F30" s="53" t="s">
        <v>233</v>
      </c>
      <c r="G30" s="53"/>
      <c r="H30" s="53"/>
      <c r="I30" s="53"/>
      <c r="J30" s="53" t="s">
        <v>232</v>
      </c>
      <c r="K30" s="53" t="s">
        <v>231</v>
      </c>
      <c r="L30" s="53" t="s">
        <v>215</v>
      </c>
      <c r="M30" s="53" t="s">
        <v>214</v>
      </c>
      <c r="N30" s="53" t="s">
        <v>232</v>
      </c>
      <c r="O30" s="53" t="s">
        <v>231</v>
      </c>
      <c r="P30" s="53" t="s">
        <v>215</v>
      </c>
      <c r="Q30" s="53" t="s">
        <v>214</v>
      </c>
      <c r="R30" s="53" t="s">
        <v>232</v>
      </c>
      <c r="S30" s="53" t="s">
        <v>231</v>
      </c>
      <c r="T30" s="53" t="s">
        <v>215</v>
      </c>
    </row>
    <row r="31" spans="1:20" ht="13.5" customHeight="1" thickBot="1">
      <c r="A31" s="52" t="s">
        <v>247</v>
      </c>
      <c r="B31" s="52"/>
      <c r="C31" s="52"/>
      <c r="D31" s="51">
        <v>2017</v>
      </c>
      <c r="E31" s="51">
        <v>2016</v>
      </c>
      <c r="F31" s="51">
        <v>2015</v>
      </c>
      <c r="G31" s="51"/>
      <c r="H31" s="51"/>
      <c r="I31" s="51"/>
      <c r="J31" s="51">
        <v>2017</v>
      </c>
      <c r="K31" s="51">
        <v>2017</v>
      </c>
      <c r="L31" s="51">
        <v>2017</v>
      </c>
      <c r="M31" s="51">
        <v>2017</v>
      </c>
      <c r="N31" s="51">
        <v>2016</v>
      </c>
      <c r="O31" s="51">
        <v>2016</v>
      </c>
      <c r="P31" s="51">
        <v>2016</v>
      </c>
      <c r="Q31" s="51">
        <v>2016</v>
      </c>
      <c r="R31" s="51">
        <v>2015</v>
      </c>
      <c r="S31" s="51">
        <v>2015</v>
      </c>
      <c r="T31" s="51">
        <v>2015</v>
      </c>
    </row>
    <row r="32" spans="1:20" ht="13.5" customHeight="1">
      <c r="A32" s="197" t="s">
        <v>246</v>
      </c>
      <c r="B32" s="197"/>
      <c r="C32" s="197"/>
      <c r="D32" s="196"/>
      <c r="E32" s="196"/>
      <c r="F32" s="62"/>
      <c r="G32" s="62"/>
      <c r="H32" s="62"/>
      <c r="I32" s="62"/>
      <c r="J32" s="62"/>
      <c r="K32" s="62"/>
      <c r="L32" s="62"/>
      <c r="M32" s="62"/>
      <c r="N32" s="196"/>
      <c r="O32" s="196"/>
      <c r="P32" s="196"/>
      <c r="Q32" s="196"/>
      <c r="R32" s="196"/>
      <c r="S32" s="196"/>
      <c r="T32" s="196"/>
    </row>
    <row r="33" spans="1:20" ht="13.5" customHeight="1">
      <c r="A33" s="849" t="s">
        <v>239</v>
      </c>
      <c r="B33" s="849"/>
      <c r="C33" s="849"/>
      <c r="D33" s="502">
        <v>-1</v>
      </c>
      <c r="E33" s="502">
        <v>-1</v>
      </c>
      <c r="F33" s="502" t="s">
        <v>245</v>
      </c>
      <c r="G33" s="502"/>
      <c r="H33" s="502"/>
      <c r="I33" s="502"/>
      <c r="J33" s="502">
        <v>0</v>
      </c>
      <c r="K33" s="502">
        <v>0</v>
      </c>
      <c r="L33" s="502">
        <v>-1</v>
      </c>
      <c r="M33" s="502" t="s">
        <v>59</v>
      </c>
      <c r="N33" s="502">
        <v>-1</v>
      </c>
      <c r="O33" s="502" t="s">
        <v>245</v>
      </c>
      <c r="P33" s="502" t="s">
        <v>245</v>
      </c>
      <c r="Q33" s="502">
        <v>0</v>
      </c>
      <c r="R33" s="502">
        <v>0</v>
      </c>
      <c r="S33" s="502">
        <v>-1</v>
      </c>
      <c r="T33" s="502">
        <v>0</v>
      </c>
    </row>
    <row r="34" spans="1:20" ht="13.5" customHeight="1" thickBot="1">
      <c r="A34" s="49" t="s">
        <v>238</v>
      </c>
      <c r="B34" s="49"/>
      <c r="C34" s="49"/>
      <c r="D34" s="503">
        <v>1</v>
      </c>
      <c r="E34" s="503">
        <v>1</v>
      </c>
      <c r="F34" s="503">
        <v>1</v>
      </c>
      <c r="G34" s="503"/>
      <c r="H34" s="503"/>
      <c r="I34" s="503"/>
      <c r="J34" s="503">
        <v>1</v>
      </c>
      <c r="K34" s="503">
        <v>0</v>
      </c>
      <c r="L34" s="503">
        <v>0</v>
      </c>
      <c r="M34" s="503" t="s">
        <v>59</v>
      </c>
      <c r="N34" s="503">
        <v>1</v>
      </c>
      <c r="O34" s="503" t="s">
        <v>245</v>
      </c>
      <c r="P34" s="503" t="s">
        <v>245</v>
      </c>
      <c r="Q34" s="503">
        <v>0</v>
      </c>
      <c r="R34" s="503">
        <v>0</v>
      </c>
      <c r="S34" s="503">
        <v>1</v>
      </c>
      <c r="T34" s="503" t="s">
        <v>59</v>
      </c>
    </row>
    <row r="35" spans="1:20" ht="13.5" customHeight="1" thickBot="1">
      <c r="A35" s="532" t="s">
        <v>244</v>
      </c>
      <c r="B35" s="55"/>
      <c r="C35" s="55"/>
      <c r="D35" s="504" t="s">
        <v>236</v>
      </c>
      <c r="E35" s="504" t="s">
        <v>236</v>
      </c>
      <c r="F35" s="504">
        <v>1</v>
      </c>
      <c r="G35" s="504"/>
      <c r="H35" s="504"/>
      <c r="I35" s="504"/>
      <c r="J35" s="504">
        <v>1</v>
      </c>
      <c r="K35" s="504">
        <v>0</v>
      </c>
      <c r="L35" s="504">
        <v>-1</v>
      </c>
      <c r="M35" s="504" t="s">
        <v>59</v>
      </c>
      <c r="N35" s="504" t="s">
        <v>236</v>
      </c>
      <c r="O35" s="504" t="s">
        <v>236</v>
      </c>
      <c r="P35" s="504" t="s">
        <v>236</v>
      </c>
      <c r="Q35" s="504">
        <v>0</v>
      </c>
      <c r="R35" s="504">
        <v>0</v>
      </c>
      <c r="S35" s="504" t="s">
        <v>236</v>
      </c>
      <c r="T35" s="504" t="s">
        <v>236</v>
      </c>
    </row>
    <row r="36" spans="1:20" ht="13.5" customHeight="1">
      <c r="A36" s="57"/>
      <c r="B36" s="57"/>
      <c r="C36" s="57"/>
      <c r="D36" s="505"/>
      <c r="E36" s="505"/>
      <c r="F36" s="505"/>
      <c r="G36" s="505"/>
      <c r="H36" s="505"/>
      <c r="I36" s="505"/>
      <c r="J36" s="505"/>
      <c r="K36" s="505"/>
      <c r="L36" s="505"/>
      <c r="M36" s="505"/>
      <c r="N36" s="505"/>
      <c r="O36" s="505"/>
      <c r="P36" s="505"/>
      <c r="Q36" s="505"/>
      <c r="R36" s="505"/>
      <c r="S36" s="505"/>
      <c r="T36" s="505"/>
    </row>
    <row r="37" spans="1:20" ht="13.5" customHeight="1">
      <c r="A37" s="849" t="s">
        <v>241</v>
      </c>
      <c r="B37" s="849"/>
      <c r="C37" s="849"/>
      <c r="D37" s="502">
        <v>-426</v>
      </c>
      <c r="E37" s="502">
        <v>-600</v>
      </c>
      <c r="F37" s="502">
        <v>-605</v>
      </c>
      <c r="G37" s="502"/>
      <c r="H37" s="502"/>
      <c r="I37" s="502"/>
      <c r="J37" s="502">
        <v>-97</v>
      </c>
      <c r="K37" s="502">
        <v>-116</v>
      </c>
      <c r="L37" s="502">
        <v>-111</v>
      </c>
      <c r="M37" s="502">
        <v>-102</v>
      </c>
      <c r="N37" s="502">
        <v>-231</v>
      </c>
      <c r="O37" s="502">
        <v>-119</v>
      </c>
      <c r="P37" s="502">
        <v>-119</v>
      </c>
      <c r="Q37" s="502">
        <v>-131</v>
      </c>
      <c r="R37" s="502">
        <v>-129</v>
      </c>
      <c r="S37" s="502">
        <v>-142</v>
      </c>
      <c r="T37" s="502">
        <v>-206</v>
      </c>
    </row>
    <row r="38" spans="1:20" s="342" customFormat="1" ht="13.5" customHeight="1">
      <c r="A38" s="849" t="s">
        <v>240</v>
      </c>
      <c r="B38" s="849"/>
      <c r="C38" s="849"/>
      <c r="D38" s="502">
        <v>300</v>
      </c>
      <c r="E38" s="502">
        <v>474</v>
      </c>
      <c r="F38" s="502">
        <v>448</v>
      </c>
      <c r="G38" s="502"/>
      <c r="H38" s="502"/>
      <c r="I38" s="502"/>
      <c r="J38" s="502">
        <v>61</v>
      </c>
      <c r="K38" s="502">
        <v>86</v>
      </c>
      <c r="L38" s="502">
        <v>86</v>
      </c>
      <c r="M38" s="502">
        <v>67</v>
      </c>
      <c r="N38" s="502">
        <v>193</v>
      </c>
      <c r="O38" s="502">
        <v>91</v>
      </c>
      <c r="P38" s="502">
        <v>90</v>
      </c>
      <c r="Q38" s="502">
        <v>100</v>
      </c>
      <c r="R38" s="502">
        <v>82</v>
      </c>
      <c r="S38" s="502">
        <v>109</v>
      </c>
      <c r="T38" s="502">
        <v>172</v>
      </c>
    </row>
    <row r="39" spans="1:20" ht="13.5" customHeight="1">
      <c r="A39" s="849" t="s">
        <v>243</v>
      </c>
      <c r="B39" s="849"/>
      <c r="C39" s="849"/>
      <c r="D39" s="502">
        <v>54</v>
      </c>
      <c r="E39" s="502">
        <v>57</v>
      </c>
      <c r="F39" s="502">
        <v>63</v>
      </c>
      <c r="G39" s="502"/>
      <c r="H39" s="502"/>
      <c r="I39" s="502"/>
      <c r="J39" s="502">
        <v>13</v>
      </c>
      <c r="K39" s="502">
        <v>16</v>
      </c>
      <c r="L39" s="502">
        <v>14</v>
      </c>
      <c r="M39" s="502">
        <v>11</v>
      </c>
      <c r="N39" s="502">
        <v>21</v>
      </c>
      <c r="O39" s="502">
        <v>12</v>
      </c>
      <c r="P39" s="502">
        <v>12</v>
      </c>
      <c r="Q39" s="502">
        <v>12</v>
      </c>
      <c r="R39" s="502">
        <v>17</v>
      </c>
      <c r="S39" s="502">
        <v>20</v>
      </c>
      <c r="T39" s="502">
        <v>14</v>
      </c>
    </row>
    <row r="40" spans="1:20" ht="13.5" customHeight="1">
      <c r="A40" s="849" t="s">
        <v>239</v>
      </c>
      <c r="B40" s="849"/>
      <c r="C40" s="849"/>
      <c r="D40" s="502">
        <v>-908</v>
      </c>
      <c r="E40" s="502">
        <v>-1056</v>
      </c>
      <c r="F40" s="502">
        <v>-1074</v>
      </c>
      <c r="G40" s="502"/>
      <c r="H40" s="502"/>
      <c r="I40" s="502"/>
      <c r="J40" s="502">
        <v>-251</v>
      </c>
      <c r="K40" s="502">
        <v>-189</v>
      </c>
      <c r="L40" s="502">
        <v>-215</v>
      </c>
      <c r="M40" s="502">
        <v>-253</v>
      </c>
      <c r="N40" s="502">
        <v>-275</v>
      </c>
      <c r="O40" s="502">
        <v>-293</v>
      </c>
      <c r="P40" s="502">
        <v>-248</v>
      </c>
      <c r="Q40" s="502">
        <v>-240</v>
      </c>
      <c r="R40" s="502">
        <v>-420</v>
      </c>
      <c r="S40" s="502">
        <v>-220</v>
      </c>
      <c r="T40" s="502">
        <v>-220</v>
      </c>
    </row>
    <row r="41" spans="1:20" ht="13.5" customHeight="1" thickBot="1">
      <c r="A41" s="56" t="s">
        <v>238</v>
      </c>
      <c r="B41" s="56"/>
      <c r="C41" s="56"/>
      <c r="D41" s="506">
        <v>642</v>
      </c>
      <c r="E41" s="506">
        <v>639</v>
      </c>
      <c r="F41" s="506">
        <v>693</v>
      </c>
      <c r="G41" s="506"/>
      <c r="H41" s="506"/>
      <c r="I41" s="506"/>
      <c r="J41" s="506">
        <v>202</v>
      </c>
      <c r="K41" s="506">
        <v>122</v>
      </c>
      <c r="L41" s="506">
        <v>147</v>
      </c>
      <c r="M41" s="506">
        <v>171</v>
      </c>
      <c r="N41" s="506">
        <v>165</v>
      </c>
      <c r="O41" s="506">
        <v>174</v>
      </c>
      <c r="P41" s="506">
        <v>148</v>
      </c>
      <c r="Q41" s="506">
        <v>152</v>
      </c>
      <c r="R41" s="506">
        <v>278</v>
      </c>
      <c r="S41" s="506">
        <v>122</v>
      </c>
      <c r="T41" s="506">
        <v>148</v>
      </c>
    </row>
    <row r="42" spans="1:20" ht="13.5" customHeight="1" thickBot="1">
      <c r="A42" s="533" t="s">
        <v>242</v>
      </c>
      <c r="B42" s="55"/>
      <c r="C42" s="55"/>
      <c r="D42" s="504">
        <v>-338</v>
      </c>
      <c r="E42" s="504">
        <v>-486</v>
      </c>
      <c r="F42" s="504">
        <v>-475</v>
      </c>
      <c r="G42" s="504"/>
      <c r="H42" s="504"/>
      <c r="I42" s="504"/>
      <c r="J42" s="504">
        <v>-72</v>
      </c>
      <c r="K42" s="504">
        <v>-81</v>
      </c>
      <c r="L42" s="504">
        <v>-79</v>
      </c>
      <c r="M42" s="504">
        <v>-106</v>
      </c>
      <c r="N42" s="504">
        <v>-127</v>
      </c>
      <c r="O42" s="504">
        <v>-135</v>
      </c>
      <c r="P42" s="504">
        <v>-117</v>
      </c>
      <c r="Q42" s="504">
        <v>-107</v>
      </c>
      <c r="R42" s="504">
        <v>-172</v>
      </c>
      <c r="S42" s="504">
        <v>-111</v>
      </c>
      <c r="T42" s="504">
        <v>-92</v>
      </c>
    </row>
    <row r="43" spans="1:20" ht="17.25" customHeight="1">
      <c r="A43" s="57"/>
      <c r="B43" s="57"/>
      <c r="C43" s="57"/>
      <c r="D43" s="505"/>
      <c r="E43" s="505"/>
      <c r="F43" s="505"/>
      <c r="G43" s="505"/>
      <c r="H43" s="505"/>
      <c r="I43" s="505"/>
      <c r="J43" s="505"/>
      <c r="K43" s="505"/>
      <c r="L43" s="505"/>
      <c r="M43" s="505"/>
      <c r="N43" s="505"/>
      <c r="O43" s="505"/>
      <c r="P43" s="505"/>
      <c r="Q43" s="505"/>
      <c r="R43" s="505"/>
      <c r="S43" s="505"/>
      <c r="T43" s="505"/>
    </row>
    <row r="44" spans="1:20" ht="13.5" customHeight="1">
      <c r="A44" s="849" t="s">
        <v>241</v>
      </c>
      <c r="B44" s="849"/>
      <c r="C44" s="849"/>
      <c r="D44" s="502">
        <v>-9</v>
      </c>
      <c r="E44" s="502">
        <v>-9</v>
      </c>
      <c r="F44" s="502">
        <v>-11</v>
      </c>
      <c r="G44" s="502"/>
      <c r="H44" s="502"/>
      <c r="I44" s="502"/>
      <c r="J44" s="502">
        <v>-5</v>
      </c>
      <c r="K44" s="502">
        <v>-1</v>
      </c>
      <c r="L44" s="502">
        <v>-1</v>
      </c>
      <c r="M44" s="502">
        <v>-2</v>
      </c>
      <c r="N44" s="502">
        <v>-3</v>
      </c>
      <c r="O44" s="502">
        <v>-2</v>
      </c>
      <c r="P44" s="502">
        <v>-2</v>
      </c>
      <c r="Q44" s="502">
        <v>-2</v>
      </c>
      <c r="R44" s="502">
        <v>-2</v>
      </c>
      <c r="S44" s="502">
        <v>-4</v>
      </c>
      <c r="T44" s="502">
        <v>-1</v>
      </c>
    </row>
    <row r="45" spans="1:20" ht="13.5" customHeight="1">
      <c r="A45" s="849" t="s">
        <v>240</v>
      </c>
      <c r="B45" s="849"/>
      <c r="C45" s="849"/>
      <c r="D45" s="502">
        <v>9</v>
      </c>
      <c r="E45" s="502">
        <v>9</v>
      </c>
      <c r="F45" s="502">
        <v>11</v>
      </c>
      <c r="G45" s="502"/>
      <c r="H45" s="502"/>
      <c r="I45" s="502"/>
      <c r="J45" s="502">
        <v>5</v>
      </c>
      <c r="K45" s="502">
        <v>1</v>
      </c>
      <c r="L45" s="502">
        <v>1</v>
      </c>
      <c r="M45" s="502">
        <v>2</v>
      </c>
      <c r="N45" s="502">
        <v>3</v>
      </c>
      <c r="O45" s="502">
        <v>2</v>
      </c>
      <c r="P45" s="502">
        <v>3</v>
      </c>
      <c r="Q45" s="502">
        <v>1</v>
      </c>
      <c r="R45" s="502">
        <v>2</v>
      </c>
      <c r="S45" s="502">
        <v>4</v>
      </c>
      <c r="T45" s="502">
        <v>1</v>
      </c>
    </row>
    <row r="46" spans="1:20" ht="13.5" customHeight="1">
      <c r="A46" s="849" t="s">
        <v>239</v>
      </c>
      <c r="B46" s="849"/>
      <c r="C46" s="849"/>
      <c r="D46" s="502">
        <v>-92</v>
      </c>
      <c r="E46" s="502">
        <v>-96</v>
      </c>
      <c r="F46" s="502">
        <v>-104</v>
      </c>
      <c r="G46" s="502"/>
      <c r="H46" s="502"/>
      <c r="I46" s="502"/>
      <c r="J46" s="502">
        <v>-17</v>
      </c>
      <c r="K46" s="502">
        <v>-15</v>
      </c>
      <c r="L46" s="502">
        <v>-38</v>
      </c>
      <c r="M46" s="502">
        <v>-22</v>
      </c>
      <c r="N46" s="502">
        <v>-23</v>
      </c>
      <c r="O46" s="502">
        <v>-21</v>
      </c>
      <c r="P46" s="502">
        <v>-30</v>
      </c>
      <c r="Q46" s="502">
        <v>-22</v>
      </c>
      <c r="R46" s="502">
        <v>-19</v>
      </c>
      <c r="S46" s="502">
        <v>-17</v>
      </c>
      <c r="T46" s="502">
        <v>-29</v>
      </c>
    </row>
    <row r="47" spans="1:20" ht="13.5" customHeight="1" thickBot="1">
      <c r="A47" s="56" t="s">
        <v>238</v>
      </c>
      <c r="B47" s="56"/>
      <c r="C47" s="56"/>
      <c r="D47" s="506">
        <v>61</v>
      </c>
      <c r="E47" s="506">
        <v>80</v>
      </c>
      <c r="F47" s="506">
        <v>99</v>
      </c>
      <c r="G47" s="506"/>
      <c r="H47" s="506"/>
      <c r="I47" s="506"/>
      <c r="J47" s="506">
        <v>17</v>
      </c>
      <c r="K47" s="506">
        <v>17</v>
      </c>
      <c r="L47" s="506">
        <v>12</v>
      </c>
      <c r="M47" s="506">
        <v>15</v>
      </c>
      <c r="N47" s="506">
        <v>21</v>
      </c>
      <c r="O47" s="506">
        <v>21</v>
      </c>
      <c r="P47" s="506">
        <v>19</v>
      </c>
      <c r="Q47" s="506">
        <v>19</v>
      </c>
      <c r="R47" s="506">
        <v>49</v>
      </c>
      <c r="S47" s="506">
        <v>16</v>
      </c>
      <c r="T47" s="506">
        <v>18</v>
      </c>
    </row>
    <row r="48" spans="1:20" ht="13.5" customHeight="1" thickBot="1">
      <c r="A48" s="531" t="s">
        <v>237</v>
      </c>
      <c r="B48" s="55"/>
      <c r="C48" s="55"/>
      <c r="D48" s="504">
        <v>-31</v>
      </c>
      <c r="E48" s="504">
        <v>-16</v>
      </c>
      <c r="F48" s="504">
        <v>-5</v>
      </c>
      <c r="G48" s="504"/>
      <c r="H48" s="504"/>
      <c r="I48" s="504"/>
      <c r="J48" s="504">
        <v>0</v>
      </c>
      <c r="K48" s="504">
        <v>2</v>
      </c>
      <c r="L48" s="504">
        <v>-26</v>
      </c>
      <c r="M48" s="504">
        <v>-7</v>
      </c>
      <c r="N48" s="504">
        <v>-2</v>
      </c>
      <c r="O48" s="504" t="s">
        <v>236</v>
      </c>
      <c r="P48" s="504">
        <v>-10</v>
      </c>
      <c r="Q48" s="504">
        <v>-4</v>
      </c>
      <c r="R48" s="504">
        <v>30</v>
      </c>
      <c r="S48" s="504">
        <v>-1</v>
      </c>
      <c r="T48" s="504">
        <v>-11</v>
      </c>
    </row>
    <row r="49" spans="1:20" ht="13.5" customHeight="1" thickBot="1">
      <c r="A49" s="55"/>
      <c r="B49" s="55"/>
      <c r="C49" s="55"/>
      <c r="D49" s="504"/>
      <c r="E49" s="504"/>
      <c r="F49" s="504"/>
      <c r="G49" s="504"/>
      <c r="H49" s="504"/>
      <c r="I49" s="504"/>
      <c r="J49" s="504"/>
      <c r="K49" s="504"/>
      <c r="L49" s="504"/>
      <c r="M49" s="504"/>
      <c r="N49" s="504"/>
      <c r="O49" s="504"/>
      <c r="P49" s="504"/>
      <c r="Q49" s="504"/>
      <c r="R49" s="504"/>
      <c r="S49" s="504"/>
      <c r="T49" s="504"/>
    </row>
    <row r="50" spans="1:20" ht="13.5" customHeight="1" thickBot="1">
      <c r="A50" s="533" t="s">
        <v>235</v>
      </c>
      <c r="B50" s="55"/>
      <c r="C50" s="55"/>
      <c r="D50" s="504">
        <v>-369</v>
      </c>
      <c r="E50" s="504">
        <v>-502</v>
      </c>
      <c r="F50" s="504">
        <v>-479</v>
      </c>
      <c r="G50" s="504"/>
      <c r="H50" s="504"/>
      <c r="I50" s="504"/>
      <c r="J50" s="504">
        <v>-71</v>
      </c>
      <c r="K50" s="504">
        <v>-79</v>
      </c>
      <c r="L50" s="504">
        <v>-106</v>
      </c>
      <c r="M50" s="504">
        <v>-113</v>
      </c>
      <c r="N50" s="504">
        <v>-129</v>
      </c>
      <c r="O50" s="504">
        <v>-135</v>
      </c>
      <c r="P50" s="504">
        <v>-127</v>
      </c>
      <c r="Q50" s="504">
        <v>-111</v>
      </c>
      <c r="R50" s="504">
        <v>-142</v>
      </c>
      <c r="S50" s="504">
        <v>-112</v>
      </c>
      <c r="T50" s="504">
        <v>-103</v>
      </c>
    </row>
    <row r="51" spans="1:20" ht="13.5" customHeight="1">
      <c r="A51" s="195"/>
      <c r="B51" s="195"/>
      <c r="C51" s="195"/>
      <c r="D51" s="509"/>
      <c r="E51" s="509"/>
      <c r="F51" s="509"/>
      <c r="G51" s="509"/>
      <c r="H51" s="509"/>
      <c r="I51" s="509"/>
      <c r="J51" s="509"/>
      <c r="K51" s="509"/>
      <c r="L51" s="509"/>
      <c r="M51" s="509"/>
      <c r="N51" s="509"/>
      <c r="O51" s="509"/>
      <c r="P51" s="509"/>
      <c r="Q51" s="509"/>
      <c r="R51" s="509"/>
      <c r="S51" s="509"/>
      <c r="T51" s="508"/>
    </row>
    <row r="52" spans="1:20" ht="13.5" customHeight="1">
      <c r="A52" s="848" t="s">
        <v>234</v>
      </c>
      <c r="B52" s="848"/>
      <c r="C52" s="848"/>
      <c r="D52" s="847"/>
      <c r="E52" s="847"/>
      <c r="F52" s="847"/>
      <c r="G52" s="847"/>
      <c r="H52" s="847"/>
      <c r="I52" s="847"/>
      <c r="J52" s="847"/>
      <c r="K52" s="847"/>
      <c r="L52" s="847"/>
      <c r="M52" s="847"/>
      <c r="N52" s="847"/>
      <c r="O52" s="847"/>
      <c r="P52" s="847"/>
      <c r="Q52" s="846"/>
      <c r="R52" s="846"/>
      <c r="S52" s="846"/>
      <c r="T52" s="846"/>
    </row>
    <row r="53" spans="1:20" ht="13.5" customHeight="1">
      <c r="A53" s="845"/>
      <c r="B53" s="845"/>
      <c r="C53" s="845"/>
      <c r="D53" s="491" t="s">
        <v>233</v>
      </c>
      <c r="E53" s="491" t="s">
        <v>233</v>
      </c>
      <c r="F53" s="491" t="s">
        <v>233</v>
      </c>
      <c r="G53" s="491"/>
      <c r="H53" s="491"/>
      <c r="I53" s="491"/>
      <c r="J53" s="491" t="s">
        <v>232</v>
      </c>
      <c r="K53" s="491" t="s">
        <v>231</v>
      </c>
      <c r="L53" s="491" t="s">
        <v>215</v>
      </c>
      <c r="M53" s="491" t="s">
        <v>214</v>
      </c>
      <c r="N53" s="491" t="s">
        <v>232</v>
      </c>
      <c r="O53" s="491" t="s">
        <v>231</v>
      </c>
      <c r="P53" s="491" t="s">
        <v>215</v>
      </c>
      <c r="Q53" s="491" t="s">
        <v>214</v>
      </c>
      <c r="R53" s="491" t="s">
        <v>232</v>
      </c>
      <c r="S53" s="491" t="s">
        <v>231</v>
      </c>
      <c r="T53" s="491" t="s">
        <v>215</v>
      </c>
    </row>
    <row r="54" spans="1:20" ht="13.5" customHeight="1" thickBot="1">
      <c r="A54" s="52"/>
      <c r="B54" s="52"/>
      <c r="C54" s="52"/>
      <c r="D54" s="507">
        <v>2017</v>
      </c>
      <c r="E54" s="507">
        <v>2016</v>
      </c>
      <c r="F54" s="507">
        <v>2015</v>
      </c>
      <c r="G54" s="507"/>
      <c r="H54" s="507"/>
      <c r="I54" s="507"/>
      <c r="J54" s="507">
        <v>2017</v>
      </c>
      <c r="K54" s="507">
        <v>2017</v>
      </c>
      <c r="L54" s="507">
        <v>2017</v>
      </c>
      <c r="M54" s="507">
        <v>2017</v>
      </c>
      <c r="N54" s="507">
        <v>2016</v>
      </c>
      <c r="O54" s="507">
        <v>2016</v>
      </c>
      <c r="P54" s="507">
        <v>2016</v>
      </c>
      <c r="Q54" s="507">
        <v>2016</v>
      </c>
      <c r="R54" s="507">
        <v>2015</v>
      </c>
      <c r="S54" s="507">
        <v>2015</v>
      </c>
      <c r="T54" s="507">
        <v>2015</v>
      </c>
    </row>
    <row r="55" spans="1:20" ht="13.5" customHeight="1">
      <c r="A55" s="194" t="s">
        <v>230</v>
      </c>
      <c r="B55" s="194"/>
      <c r="C55" s="194"/>
      <c r="D55" s="508">
        <v>12</v>
      </c>
      <c r="E55" s="508">
        <v>15</v>
      </c>
      <c r="F55" s="508">
        <v>14</v>
      </c>
      <c r="G55" s="843"/>
      <c r="H55" s="843"/>
      <c r="I55" s="843"/>
      <c r="J55" s="843">
        <v>9</v>
      </c>
      <c r="K55" s="843">
        <v>10</v>
      </c>
      <c r="L55" s="843">
        <v>13</v>
      </c>
      <c r="M55" s="843">
        <v>14</v>
      </c>
      <c r="N55" s="843">
        <v>16</v>
      </c>
      <c r="O55" s="508">
        <v>16</v>
      </c>
      <c r="P55" s="508">
        <v>15</v>
      </c>
      <c r="Q55" s="508">
        <v>13</v>
      </c>
      <c r="R55" s="508">
        <v>17</v>
      </c>
      <c r="S55" s="508">
        <v>13</v>
      </c>
      <c r="T55" s="508">
        <v>12</v>
      </c>
    </row>
    <row r="56" spans="1:20" ht="17.25" customHeight="1">
      <c r="A56" s="844" t="s">
        <v>229</v>
      </c>
      <c r="B56" s="844"/>
      <c r="C56" s="844"/>
      <c r="D56" s="843">
        <v>15</v>
      </c>
      <c r="E56" s="843">
        <v>12</v>
      </c>
      <c r="F56" s="843">
        <v>13</v>
      </c>
      <c r="G56" s="843"/>
      <c r="H56" s="843"/>
      <c r="I56" s="843"/>
      <c r="J56" s="843">
        <v>20</v>
      </c>
      <c r="K56" s="843">
        <v>12</v>
      </c>
      <c r="L56" s="843">
        <v>11</v>
      </c>
      <c r="M56" s="843">
        <v>16</v>
      </c>
      <c r="N56" s="843">
        <v>15</v>
      </c>
      <c r="O56" s="843">
        <v>7</v>
      </c>
      <c r="P56" s="843">
        <v>13</v>
      </c>
      <c r="Q56" s="843">
        <v>14</v>
      </c>
      <c r="R56" s="843">
        <v>16</v>
      </c>
      <c r="S56" s="843">
        <v>12</v>
      </c>
      <c r="T56" s="843">
        <v>12</v>
      </c>
    </row>
    <row r="57" spans="1:20" ht="13.5" customHeight="1" thickBot="1">
      <c r="A57" s="50" t="s">
        <v>228</v>
      </c>
      <c r="B57" s="50"/>
      <c r="C57" s="50"/>
      <c r="D57" s="510">
        <v>-3</v>
      </c>
      <c r="E57" s="510">
        <v>3</v>
      </c>
      <c r="F57" s="510">
        <v>1</v>
      </c>
      <c r="G57" s="510"/>
      <c r="H57" s="510"/>
      <c r="I57" s="510"/>
      <c r="J57" s="510">
        <v>-11</v>
      </c>
      <c r="K57" s="510">
        <v>-2</v>
      </c>
      <c r="L57" s="510">
        <v>2</v>
      </c>
      <c r="M57" s="510">
        <v>-2</v>
      </c>
      <c r="N57" s="510">
        <v>1</v>
      </c>
      <c r="O57" s="510">
        <v>9</v>
      </c>
      <c r="P57" s="510">
        <v>2</v>
      </c>
      <c r="Q57" s="510">
        <v>-1</v>
      </c>
      <c r="R57" s="510">
        <v>1</v>
      </c>
      <c r="S57" s="510">
        <v>1</v>
      </c>
      <c r="T57" s="510">
        <v>0</v>
      </c>
    </row>
    <row r="58" spans="1:20" ht="9.75" customHeight="1">
      <c r="A58" s="204"/>
      <c r="B58" s="204"/>
      <c r="C58" s="204"/>
      <c r="D58" s="206"/>
      <c r="E58" s="206"/>
      <c r="F58" s="207"/>
      <c r="G58" s="207"/>
      <c r="H58" s="207"/>
      <c r="I58" s="207"/>
      <c r="J58" s="207"/>
      <c r="K58" s="207"/>
      <c r="L58" s="207"/>
      <c r="M58" s="207"/>
      <c r="N58" s="207"/>
      <c r="O58" s="206"/>
      <c r="P58" s="646"/>
      <c r="Q58" s="646"/>
      <c r="R58" s="646"/>
      <c r="S58" s="603"/>
    </row>
    <row r="59" spans="1:20" ht="13.5" hidden="1" customHeight="1">
      <c r="A59" s="204"/>
      <c r="B59" s="204"/>
      <c r="C59" s="204"/>
      <c r="D59" s="206"/>
      <c r="E59" s="206"/>
      <c r="F59" s="207"/>
      <c r="G59" s="207"/>
      <c r="H59" s="207"/>
      <c r="I59" s="207"/>
      <c r="J59" s="207"/>
      <c r="K59" s="207"/>
      <c r="L59" s="207"/>
      <c r="M59" s="207"/>
      <c r="N59" s="207"/>
      <c r="O59" s="206"/>
      <c r="P59" s="646"/>
      <c r="Q59" s="646"/>
      <c r="R59" s="646"/>
      <c r="S59" s="597"/>
    </row>
    <row r="60" spans="1:20" ht="13.5" hidden="1" customHeight="1">
      <c r="A60" s="341"/>
      <c r="B60" s="341"/>
      <c r="C60" s="341"/>
      <c r="D60" s="598"/>
      <c r="E60" s="598"/>
      <c r="F60" s="842"/>
      <c r="G60" s="842"/>
      <c r="H60" s="842"/>
      <c r="I60" s="842"/>
      <c r="J60" s="842"/>
      <c r="K60" s="842"/>
      <c r="L60" s="214"/>
      <c r="M60" s="214"/>
      <c r="N60" s="842"/>
      <c r="O60" s="598"/>
      <c r="P60" s="646"/>
      <c r="Q60" s="646"/>
      <c r="R60" s="646"/>
      <c r="S60" s="600"/>
    </row>
    <row r="61" spans="1:20" ht="13.5" hidden="1" customHeight="1">
      <c r="A61" s="341"/>
      <c r="B61" s="341"/>
      <c r="C61" s="341"/>
      <c r="D61" s="598"/>
      <c r="E61" s="598"/>
      <c r="F61" s="842"/>
      <c r="G61" s="842"/>
      <c r="H61" s="842"/>
      <c r="I61" s="842"/>
      <c r="J61" s="842"/>
      <c r="K61" s="842"/>
      <c r="L61" s="214"/>
      <c r="M61" s="214"/>
      <c r="N61" s="842"/>
      <c r="O61" s="598"/>
      <c r="P61" s="646"/>
      <c r="Q61" s="646"/>
      <c r="R61" s="646"/>
      <c r="S61" s="600"/>
    </row>
    <row r="62" spans="1:20" ht="13.5" hidden="1" customHeight="1">
      <c r="A62" s="204"/>
      <c r="B62" s="204"/>
      <c r="C62" s="204"/>
      <c r="D62" s="206"/>
      <c r="E62" s="206"/>
      <c r="F62" s="207"/>
      <c r="G62" s="207"/>
      <c r="H62" s="207"/>
      <c r="I62" s="207"/>
      <c r="J62" s="207"/>
      <c r="K62" s="207"/>
      <c r="L62" s="207"/>
      <c r="M62" s="207"/>
      <c r="N62" s="207"/>
      <c r="O62" s="206"/>
      <c r="P62" s="646"/>
      <c r="Q62" s="646"/>
      <c r="R62" s="646"/>
      <c r="S62" s="600"/>
    </row>
    <row r="63" spans="1:20" ht="13.5" hidden="1" customHeight="1">
      <c r="A63" s="341"/>
      <c r="B63" s="341"/>
      <c r="C63" s="341"/>
      <c r="D63" s="598"/>
      <c r="E63" s="598"/>
      <c r="F63" s="842"/>
      <c r="G63" s="842"/>
      <c r="H63" s="842"/>
      <c r="I63" s="842"/>
      <c r="J63" s="842"/>
      <c r="K63" s="842"/>
      <c r="L63" s="214"/>
      <c r="M63" s="214"/>
      <c r="N63" s="842"/>
      <c r="O63" s="598"/>
      <c r="P63" s="646"/>
      <c r="Q63" s="646"/>
      <c r="R63" s="646"/>
      <c r="S63" s="597"/>
    </row>
    <row r="64" spans="1:20" ht="13.5" hidden="1" customHeight="1">
      <c r="A64" s="341"/>
      <c r="B64" s="341"/>
      <c r="C64" s="341"/>
      <c r="D64" s="598"/>
      <c r="E64" s="598"/>
      <c r="F64" s="842"/>
      <c r="G64" s="842"/>
      <c r="H64" s="842"/>
      <c r="I64" s="842"/>
      <c r="J64" s="842"/>
      <c r="K64" s="842"/>
      <c r="L64" s="214"/>
      <c r="M64" s="214"/>
      <c r="N64" s="842"/>
      <c r="O64" s="598"/>
      <c r="P64" s="646"/>
      <c r="Q64" s="646"/>
      <c r="R64" s="646"/>
      <c r="S64" s="600"/>
    </row>
    <row r="65" spans="1:19" ht="13.5" hidden="1" customHeight="1">
      <c r="A65" s="341"/>
      <c r="B65" s="341"/>
      <c r="C65" s="341"/>
      <c r="D65" s="598"/>
      <c r="E65" s="598"/>
      <c r="F65" s="842"/>
      <c r="G65" s="842"/>
      <c r="H65" s="842"/>
      <c r="I65" s="842"/>
      <c r="J65" s="842"/>
      <c r="K65" s="842"/>
      <c r="L65" s="214"/>
      <c r="M65" s="214"/>
      <c r="N65" s="842"/>
      <c r="O65" s="598"/>
      <c r="P65" s="646"/>
      <c r="Q65" s="646"/>
      <c r="R65" s="646"/>
      <c r="S65" s="600"/>
    </row>
    <row r="66" spans="1:19" ht="13.5" hidden="1" customHeight="1">
      <c r="A66" s="341"/>
      <c r="B66" s="341"/>
      <c r="C66" s="341"/>
      <c r="D66" s="598"/>
      <c r="E66" s="598"/>
      <c r="F66" s="842"/>
      <c r="G66" s="842"/>
      <c r="H66" s="842"/>
      <c r="I66" s="842"/>
      <c r="J66" s="842"/>
      <c r="K66" s="842"/>
      <c r="L66" s="214"/>
      <c r="M66" s="214"/>
      <c r="N66" s="842"/>
      <c r="O66" s="598"/>
      <c r="P66" s="646"/>
      <c r="Q66" s="646"/>
      <c r="R66" s="646"/>
      <c r="S66" s="597"/>
    </row>
    <row r="67" spans="1:19" ht="13.5" hidden="1" customHeight="1">
      <c r="A67" s="341"/>
      <c r="B67" s="341"/>
      <c r="C67" s="341"/>
      <c r="D67" s="598"/>
      <c r="E67" s="598"/>
      <c r="F67" s="842"/>
      <c r="G67" s="842"/>
      <c r="H67" s="842"/>
      <c r="I67" s="842"/>
      <c r="J67" s="842"/>
      <c r="K67" s="842"/>
      <c r="L67" s="214"/>
      <c r="M67" s="214"/>
      <c r="N67" s="842"/>
      <c r="O67" s="598"/>
      <c r="P67" s="646"/>
      <c r="Q67" s="646"/>
      <c r="R67" s="646"/>
      <c r="S67" s="592"/>
    </row>
    <row r="68" spans="1:19" ht="13.5" hidden="1" customHeight="1">
      <c r="A68" s="841"/>
      <c r="B68" s="841"/>
      <c r="C68" s="841"/>
      <c r="D68" s="208"/>
      <c r="E68" s="208"/>
      <c r="F68" s="209"/>
      <c r="G68" s="209"/>
      <c r="H68" s="209"/>
      <c r="I68" s="209"/>
      <c r="J68" s="209"/>
      <c r="K68" s="209"/>
      <c r="L68" s="209"/>
      <c r="M68" s="209"/>
      <c r="N68" s="209"/>
      <c r="O68" s="205"/>
      <c r="P68" s="646"/>
      <c r="Q68" s="646"/>
      <c r="R68" s="646"/>
      <c r="S68" s="619"/>
    </row>
    <row r="69" spans="1:19" ht="17.25" hidden="1" customHeight="1">
      <c r="A69" s="339"/>
      <c r="B69" s="339"/>
      <c r="C69" s="339"/>
      <c r="D69" s="339"/>
      <c r="E69" s="108"/>
      <c r="F69" s="108"/>
      <c r="G69" s="108"/>
      <c r="H69" s="108"/>
      <c r="I69" s="108"/>
      <c r="J69" s="108"/>
      <c r="K69" s="108"/>
      <c r="L69" s="213"/>
      <c r="M69" s="213"/>
      <c r="N69" s="108"/>
      <c r="O69" s="339"/>
      <c r="P69" s="840"/>
      <c r="Q69" s="646"/>
      <c r="R69" s="646"/>
      <c r="S69" s="646"/>
    </row>
    <row r="70" spans="1:19" ht="19.5" hidden="1" customHeight="1">
      <c r="A70" s="339"/>
      <c r="B70" s="339"/>
      <c r="C70" s="339"/>
      <c r="D70" s="339"/>
      <c r="E70" s="108"/>
      <c r="F70" s="108"/>
      <c r="G70" s="108"/>
      <c r="H70" s="108"/>
      <c r="I70" s="108"/>
      <c r="J70" s="108"/>
      <c r="K70" s="108"/>
      <c r="L70" s="213"/>
      <c r="M70" s="213"/>
      <c r="N70" s="108"/>
      <c r="O70" s="339"/>
      <c r="P70" s="646"/>
      <c r="Q70" s="646"/>
      <c r="R70" s="646"/>
      <c r="S70" s="646"/>
    </row>
    <row r="71" spans="1:19" ht="19.5" hidden="1" customHeight="1">
      <c r="A71" s="339"/>
      <c r="B71" s="339"/>
      <c r="C71" s="339"/>
      <c r="D71" s="339"/>
      <c r="E71" s="108"/>
      <c r="F71" s="108"/>
      <c r="G71" s="108"/>
      <c r="H71" s="108"/>
      <c r="I71" s="108"/>
      <c r="J71" s="108"/>
      <c r="K71" s="108"/>
      <c r="L71" s="213"/>
      <c r="M71" s="213"/>
      <c r="N71" s="108"/>
      <c r="O71" s="339"/>
      <c r="P71" s="646"/>
      <c r="Q71" s="646"/>
      <c r="R71" s="646"/>
      <c r="S71" s="646"/>
    </row>
    <row r="72" spans="1:19">
      <c r="A72" s="646"/>
      <c r="B72" s="646"/>
      <c r="C72" s="646"/>
      <c r="D72" s="646"/>
      <c r="E72" s="213"/>
      <c r="F72" s="213"/>
      <c r="G72" s="213"/>
      <c r="H72" s="213"/>
      <c r="I72" s="213"/>
      <c r="J72" s="213"/>
      <c r="K72" s="213"/>
      <c r="L72" s="213"/>
      <c r="M72" s="213"/>
      <c r="N72" s="213"/>
      <c r="O72" s="646"/>
      <c r="P72" s="646"/>
      <c r="Q72" s="646"/>
      <c r="R72" s="646"/>
      <c r="S72" s="646"/>
    </row>
    <row r="73" spans="1:19">
      <c r="A73" s="1500"/>
      <c r="B73" s="1500"/>
      <c r="C73" s="1500"/>
      <c r="D73" s="1500"/>
      <c r="E73" s="1500"/>
      <c r="F73" s="1500"/>
      <c r="G73" s="1500"/>
      <c r="H73" s="1500"/>
      <c r="I73" s="1500"/>
      <c r="J73" s="1500"/>
      <c r="K73" s="1500"/>
      <c r="L73" s="1500"/>
      <c r="M73" s="1500"/>
      <c r="N73" s="1500"/>
      <c r="O73" s="1500"/>
      <c r="P73" s="1500"/>
      <c r="Q73" s="1500"/>
      <c r="R73" s="1500"/>
      <c r="S73" s="1500"/>
    </row>
    <row r="74" spans="1:19">
      <c r="A74" s="1500"/>
      <c r="B74" s="1500"/>
      <c r="C74" s="1500"/>
      <c r="D74" s="1500"/>
      <c r="E74" s="1500"/>
      <c r="F74" s="1500"/>
      <c r="G74" s="1500"/>
      <c r="H74" s="1500"/>
      <c r="I74" s="1500"/>
      <c r="J74" s="1500"/>
      <c r="K74" s="1500"/>
      <c r="L74" s="1500"/>
      <c r="M74" s="1500"/>
      <c r="N74" s="1500"/>
      <c r="O74" s="1500"/>
      <c r="P74" s="1500"/>
      <c r="Q74" s="1500"/>
      <c r="R74" s="1500"/>
      <c r="S74" s="1500"/>
    </row>
    <row r="75" spans="1:19">
      <c r="A75" s="1500"/>
      <c r="B75" s="1500"/>
      <c r="C75" s="1500"/>
      <c r="D75" s="1500"/>
      <c r="E75" s="1500"/>
      <c r="F75" s="1500"/>
      <c r="G75" s="1500"/>
      <c r="H75" s="1500"/>
      <c r="I75" s="1500"/>
      <c r="J75" s="1500"/>
      <c r="K75" s="1500"/>
      <c r="L75" s="1500"/>
      <c r="M75" s="1500"/>
      <c r="N75" s="1500"/>
      <c r="O75" s="1500"/>
      <c r="P75" s="1500"/>
      <c r="Q75" s="1500"/>
      <c r="R75" s="1500"/>
      <c r="S75" s="1500"/>
    </row>
    <row r="76" spans="1:19">
      <c r="A76" s="1500"/>
      <c r="B76" s="1500"/>
      <c r="C76" s="1500"/>
      <c r="D76" s="1500"/>
      <c r="E76" s="1500"/>
      <c r="F76" s="1500"/>
      <c r="G76" s="1500"/>
      <c r="H76" s="1500"/>
      <c r="I76" s="1500"/>
      <c r="J76" s="1500"/>
      <c r="K76" s="1500"/>
      <c r="L76" s="1500"/>
      <c r="M76" s="1500"/>
      <c r="N76" s="1500"/>
      <c r="O76" s="1500"/>
      <c r="P76" s="1500"/>
      <c r="Q76" s="1500"/>
      <c r="R76" s="1500"/>
      <c r="S76" s="1500"/>
    </row>
    <row r="77" spans="1:19">
      <c r="A77" s="1500"/>
      <c r="B77" s="1500"/>
      <c r="C77" s="1500"/>
      <c r="D77" s="1500"/>
      <c r="E77" s="1500"/>
      <c r="F77" s="1500"/>
      <c r="G77" s="1500"/>
      <c r="H77" s="1500"/>
      <c r="I77" s="1500"/>
      <c r="J77" s="1500"/>
      <c r="K77" s="1500"/>
      <c r="L77" s="1500"/>
      <c r="M77" s="1500"/>
      <c r="N77" s="1500"/>
      <c r="O77" s="1500"/>
      <c r="P77" s="1500"/>
      <c r="Q77" s="1500"/>
      <c r="R77" s="1500"/>
      <c r="S77" s="1500"/>
    </row>
    <row r="78" spans="1:19">
      <c r="A78" s="1500"/>
      <c r="B78" s="1500"/>
      <c r="C78" s="1500"/>
      <c r="D78" s="1500"/>
      <c r="E78" s="1500"/>
      <c r="F78" s="1500"/>
      <c r="G78" s="1500"/>
      <c r="H78" s="1500"/>
      <c r="I78" s="1500"/>
      <c r="J78" s="1500"/>
      <c r="K78" s="1500"/>
      <c r="L78" s="1500"/>
      <c r="M78" s="1500"/>
      <c r="N78" s="1500"/>
      <c r="O78" s="1500"/>
      <c r="P78" s="1500"/>
      <c r="Q78" s="1500"/>
      <c r="R78" s="1500"/>
      <c r="S78" s="1500"/>
    </row>
    <row r="79" spans="1:19">
      <c r="A79" s="1500"/>
      <c r="B79" s="1500"/>
      <c r="C79" s="1500"/>
      <c r="D79" s="1500"/>
      <c r="E79" s="1500"/>
      <c r="F79" s="1500"/>
      <c r="G79" s="1500"/>
      <c r="H79" s="1500"/>
      <c r="I79" s="1500"/>
      <c r="J79" s="1500"/>
      <c r="K79" s="1500"/>
      <c r="L79" s="1500"/>
      <c r="M79" s="1500"/>
      <c r="N79" s="1500"/>
      <c r="O79" s="1500"/>
      <c r="P79" s="1500"/>
      <c r="Q79" s="1500"/>
      <c r="R79" s="1500"/>
      <c r="S79" s="1500"/>
    </row>
    <row r="80" spans="1:19">
      <c r="A80" s="1500"/>
      <c r="B80" s="1500"/>
      <c r="C80" s="1500"/>
      <c r="D80" s="1500"/>
      <c r="E80" s="1500"/>
      <c r="F80" s="1500"/>
      <c r="G80" s="1500"/>
      <c r="H80" s="1500"/>
      <c r="I80" s="1500"/>
      <c r="J80" s="1500"/>
      <c r="K80" s="1500"/>
      <c r="L80" s="1500"/>
      <c r="M80" s="1500"/>
      <c r="N80" s="1500"/>
      <c r="O80" s="1500"/>
      <c r="P80" s="1500"/>
      <c r="Q80" s="1500"/>
      <c r="R80" s="1500"/>
      <c r="S80" s="1500"/>
    </row>
    <row r="81" spans="1:19">
      <c r="A81" s="1500"/>
      <c r="B81" s="1500"/>
      <c r="C81" s="1500"/>
      <c r="D81" s="1500"/>
      <c r="E81" s="1500"/>
      <c r="F81" s="1500"/>
      <c r="G81" s="1500"/>
      <c r="H81" s="1500"/>
      <c r="I81" s="1500"/>
      <c r="J81" s="1500"/>
      <c r="K81" s="1500"/>
      <c r="L81" s="1500"/>
      <c r="M81" s="1500"/>
      <c r="N81" s="1500"/>
      <c r="O81" s="1500"/>
      <c r="P81" s="1500"/>
      <c r="Q81" s="1500"/>
      <c r="R81" s="1500"/>
      <c r="S81" s="1500"/>
    </row>
    <row r="82" spans="1:19">
      <c r="A82" s="1500"/>
      <c r="B82" s="1500"/>
      <c r="C82" s="1500"/>
      <c r="D82" s="1500"/>
      <c r="E82" s="1500"/>
      <c r="F82" s="1500"/>
      <c r="G82" s="1500"/>
      <c r="H82" s="1500"/>
      <c r="I82" s="1500"/>
      <c r="J82" s="1500"/>
      <c r="K82" s="1500"/>
      <c r="L82" s="1500"/>
      <c r="M82" s="1500"/>
      <c r="N82" s="1500"/>
      <c r="O82" s="1500"/>
      <c r="P82" s="1500"/>
      <c r="Q82" s="1500"/>
      <c r="R82" s="1500"/>
      <c r="S82" s="1500"/>
    </row>
    <row r="83" spans="1:19">
      <c r="A83" s="1500"/>
      <c r="B83" s="1500"/>
      <c r="C83" s="1500"/>
      <c r="D83" s="1500"/>
      <c r="E83" s="1500"/>
      <c r="F83" s="1500"/>
      <c r="G83" s="1500"/>
      <c r="H83" s="1500"/>
      <c r="I83" s="1500"/>
      <c r="J83" s="1500"/>
      <c r="K83" s="1500"/>
      <c r="L83" s="1500"/>
      <c r="M83" s="1500"/>
      <c r="N83" s="1500"/>
      <c r="O83" s="1500"/>
      <c r="P83" s="1500"/>
      <c r="Q83" s="1500"/>
      <c r="R83" s="1500"/>
      <c r="S83" s="1500"/>
    </row>
    <row r="84" spans="1:19">
      <c r="A84" s="1500"/>
      <c r="B84" s="1500"/>
      <c r="C84" s="1500"/>
      <c r="D84" s="1500"/>
      <c r="E84" s="1500"/>
      <c r="F84" s="1500"/>
      <c r="G84" s="1500"/>
      <c r="H84" s="1500"/>
      <c r="I84" s="1500"/>
      <c r="J84" s="1500"/>
      <c r="K84" s="1500"/>
      <c r="L84" s="1500"/>
      <c r="M84" s="1500"/>
      <c r="N84" s="1500"/>
      <c r="O84" s="1500"/>
      <c r="P84" s="1500"/>
      <c r="Q84" s="1500"/>
      <c r="R84" s="1500"/>
      <c r="S84" s="1500"/>
    </row>
  </sheetData>
  <printOptions horizontalCentered="1"/>
  <pageMargins left="0.70866141732283472" right="0.70866141732283472" top="0.74803149606299213" bottom="0.74803149606299213" header="0.31496062992125984" footer="0.31496062992125984"/>
  <pageSetup paperSize="9" scale="70" fitToWidth="0" fitToHeight="0" orientation="portrait" r:id="rId1"/>
  <ignoredErrors>
    <ignoredError sqref="C9:T13 C15:T25 C14:M14 S14:T14 C40:T47 C34:N34 T33:T34 C36:N39 C35 T36:T39 C49:T57 C48:N48 P48:T48 C27:T32 C26:M26 R26:T26 C33:E33 G33:N33 F35:M35" formula="1"/>
    <ignoredError sqref="N14:R14 N26:Q26" formula="1" formulaRange="1"/>
    <ignoredError sqref="O33:S39 N35 T35 O48 F33 D35:E35" numberStoredAsText="1"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B097F5-0B73-4915-A023-DD534ABB206D}">
  <sheetPr>
    <tabColor theme="9" tint="0.59999389629810485"/>
  </sheetPr>
  <dimension ref="A1:T308"/>
  <sheetViews>
    <sheetView showGridLines="0" view="pageBreakPreview" topLeftCell="A16" zoomScaleNormal="120" zoomScaleSheetLayoutView="100" workbookViewId="0">
      <selection activeCell="A26" sqref="A26"/>
    </sheetView>
  </sheetViews>
  <sheetFormatPr defaultColWidth="9.109375" defaultRowHeight="10.199999999999999"/>
  <cols>
    <col min="1" max="1" width="40.44140625" style="339" customWidth="1"/>
    <col min="2" max="6" width="5.88671875" style="339" customWidth="1"/>
    <col min="7" max="8" width="5.88671875" style="108" customWidth="1"/>
    <col min="9" max="9" width="6" style="108" customWidth="1"/>
    <col min="10" max="13" width="5.88671875" style="108" customWidth="1"/>
    <col min="14" max="14" width="6" style="108" customWidth="1"/>
    <col min="15" max="16" width="6.5546875" style="339" customWidth="1"/>
    <col min="17" max="17" width="5.5546875" style="339" customWidth="1"/>
    <col min="18" max="18" width="5.44140625" style="339" customWidth="1"/>
    <col min="19" max="19" width="5.33203125" style="339" customWidth="1"/>
    <col min="20" max="30" width="9.109375" style="339" customWidth="1"/>
    <col min="31" max="16384" width="9.109375" style="339"/>
  </cols>
  <sheetData>
    <row r="1" spans="1:20" ht="13.5" customHeight="1">
      <c r="A1" s="979" t="s">
        <v>70</v>
      </c>
      <c r="B1" s="979"/>
    </row>
    <row r="2" spans="1:20" ht="13.5" customHeight="1">
      <c r="A2" s="108"/>
      <c r="B2" s="108"/>
      <c r="C2" s="108"/>
      <c r="D2" s="108"/>
      <c r="E2" s="108"/>
      <c r="F2" s="108"/>
    </row>
    <row r="3" spans="1:20" ht="13.5" customHeight="1">
      <c r="A3" s="978"/>
      <c r="B3" s="962" t="s">
        <v>231</v>
      </c>
      <c r="C3" s="961" t="s">
        <v>215</v>
      </c>
      <c r="D3" s="961" t="s">
        <v>214</v>
      </c>
      <c r="E3" s="961" t="s">
        <v>232</v>
      </c>
      <c r="F3" s="961" t="s">
        <v>231</v>
      </c>
      <c r="G3" s="961" t="s">
        <v>215</v>
      </c>
      <c r="H3" s="961" t="s">
        <v>1110</v>
      </c>
      <c r="I3" s="961" t="s">
        <v>571</v>
      </c>
      <c r="J3" s="961" t="s">
        <v>232</v>
      </c>
      <c r="K3" s="961" t="s">
        <v>231</v>
      </c>
      <c r="L3" s="961" t="s">
        <v>215</v>
      </c>
      <c r="M3" s="961" t="s">
        <v>1110</v>
      </c>
      <c r="N3" s="961" t="s">
        <v>571</v>
      </c>
      <c r="O3" s="650"/>
      <c r="P3" s="650"/>
      <c r="Q3" s="202"/>
      <c r="R3" s="649"/>
      <c r="S3" s="649"/>
      <c r="T3" s="649"/>
    </row>
    <row r="4" spans="1:20" ht="13.5" customHeight="1">
      <c r="A4" s="218"/>
      <c r="B4" s="354">
        <v>2020</v>
      </c>
      <c r="C4" s="221">
        <v>2020</v>
      </c>
      <c r="D4" s="221">
        <v>2020</v>
      </c>
      <c r="E4" s="221">
        <v>2019</v>
      </c>
      <c r="F4" s="221">
        <v>2019</v>
      </c>
      <c r="G4" s="221">
        <v>2019</v>
      </c>
      <c r="H4" s="221">
        <v>2019</v>
      </c>
      <c r="I4" s="221">
        <v>2019</v>
      </c>
      <c r="J4" s="221">
        <v>2018</v>
      </c>
      <c r="K4" s="221">
        <v>2018</v>
      </c>
      <c r="L4" s="221">
        <v>2018</v>
      </c>
      <c r="M4" s="221">
        <v>2018</v>
      </c>
      <c r="N4" s="221">
        <v>2018</v>
      </c>
      <c r="O4" s="202"/>
      <c r="P4" s="202"/>
      <c r="Q4" s="202"/>
      <c r="R4" s="649"/>
      <c r="S4" s="649"/>
      <c r="T4" s="649"/>
    </row>
    <row r="5" spans="1:20" ht="13.5" customHeight="1">
      <c r="A5" s="1190" t="s">
        <v>121</v>
      </c>
      <c r="B5" s="1189"/>
      <c r="C5" s="1188"/>
      <c r="D5" s="1188"/>
      <c r="E5" s="1188"/>
      <c r="F5" s="1188"/>
      <c r="G5" s="1188"/>
      <c r="H5" s="1188"/>
      <c r="I5" s="1188"/>
      <c r="J5" s="1188"/>
      <c r="K5" s="1188"/>
      <c r="L5" s="1188"/>
      <c r="M5" s="1188"/>
      <c r="N5" s="1188"/>
      <c r="O5" s="643"/>
      <c r="P5" s="643"/>
      <c r="Q5" s="643"/>
      <c r="R5" s="648"/>
      <c r="S5" s="648"/>
      <c r="T5" s="647"/>
    </row>
    <row r="6" spans="1:20" ht="13.5" customHeight="1">
      <c r="A6" s="350" t="s">
        <v>557</v>
      </c>
      <c r="B6" s="357">
        <v>79</v>
      </c>
      <c r="C6" s="349">
        <v>-200</v>
      </c>
      <c r="D6" s="349">
        <v>-23</v>
      </c>
      <c r="E6" s="349">
        <v>4</v>
      </c>
      <c r="F6" s="977">
        <v>-35</v>
      </c>
      <c r="G6" s="977">
        <v>14</v>
      </c>
      <c r="H6" s="349">
        <v>-1</v>
      </c>
      <c r="I6" s="349">
        <v>-18</v>
      </c>
      <c r="J6" s="348">
        <v>21</v>
      </c>
      <c r="K6" s="348">
        <v>-38</v>
      </c>
      <c r="L6" s="348">
        <v>-10</v>
      </c>
      <c r="M6" s="348">
        <v>11</v>
      </c>
      <c r="N6" s="348">
        <v>-16</v>
      </c>
      <c r="O6" s="643"/>
      <c r="P6" s="643"/>
      <c r="Q6" s="643"/>
      <c r="R6" s="615"/>
      <c r="S6" s="615"/>
      <c r="T6" s="646"/>
    </row>
    <row r="7" spans="1:20" ht="13.5" customHeight="1">
      <c r="A7" s="965" t="s">
        <v>558</v>
      </c>
      <c r="B7" s="356">
        <v>-15</v>
      </c>
      <c r="C7" s="348">
        <v>-201</v>
      </c>
      <c r="D7" s="348">
        <v>13</v>
      </c>
      <c r="E7" s="348">
        <v>-8</v>
      </c>
      <c r="F7" s="502">
        <v>-49</v>
      </c>
      <c r="G7" s="502">
        <v>-3</v>
      </c>
      <c r="H7" s="348">
        <v>-9</v>
      </c>
      <c r="I7" s="348">
        <v>-69</v>
      </c>
      <c r="J7" s="348">
        <v>18</v>
      </c>
      <c r="K7" s="348">
        <v>-5</v>
      </c>
      <c r="L7" s="348">
        <v>-32</v>
      </c>
      <c r="M7" s="348">
        <v>70</v>
      </c>
      <c r="N7" s="348">
        <v>51</v>
      </c>
      <c r="O7" s="643"/>
      <c r="P7" s="643"/>
      <c r="Q7" s="643"/>
      <c r="R7" s="645"/>
      <c r="S7" s="645"/>
      <c r="T7" s="644"/>
    </row>
    <row r="8" spans="1:20" ht="13.5" customHeight="1">
      <c r="A8" s="968" t="s">
        <v>559</v>
      </c>
      <c r="B8" s="973">
        <v>64</v>
      </c>
      <c r="C8" s="971">
        <v>-401</v>
      </c>
      <c r="D8" s="971">
        <v>-10</v>
      </c>
      <c r="E8" s="971">
        <v>-4</v>
      </c>
      <c r="F8" s="972">
        <v>-84</v>
      </c>
      <c r="G8" s="972">
        <v>11</v>
      </c>
      <c r="H8" s="971">
        <v>-10</v>
      </c>
      <c r="I8" s="971">
        <v>-87</v>
      </c>
      <c r="J8" s="971">
        <v>39</v>
      </c>
      <c r="K8" s="971">
        <v>-43</v>
      </c>
      <c r="L8" s="971">
        <v>-42</v>
      </c>
      <c r="M8" s="971">
        <v>81</v>
      </c>
      <c r="N8" s="971">
        <v>35</v>
      </c>
      <c r="O8" s="643"/>
      <c r="P8" s="643"/>
      <c r="Q8" s="643"/>
      <c r="R8" s="642"/>
      <c r="S8" s="642"/>
      <c r="T8" s="641"/>
    </row>
    <row r="9" spans="1:20" ht="13.5" customHeight="1">
      <c r="A9" s="965"/>
      <c r="B9" s="356"/>
      <c r="C9" s="348"/>
      <c r="D9" s="348"/>
      <c r="E9" s="348"/>
      <c r="F9" s="502"/>
      <c r="G9" s="502"/>
      <c r="H9" s="348"/>
      <c r="I9" s="348"/>
      <c r="J9" s="348"/>
      <c r="K9" s="348"/>
      <c r="L9" s="348"/>
      <c r="M9" s="348"/>
      <c r="N9" s="348"/>
      <c r="O9" s="640"/>
      <c r="P9" s="640"/>
      <c r="Q9" s="202"/>
      <c r="R9" s="608"/>
      <c r="S9" s="608"/>
      <c r="T9" s="633"/>
    </row>
    <row r="10" spans="1:20" ht="13.5" customHeight="1">
      <c r="A10" s="976" t="s">
        <v>560</v>
      </c>
      <c r="B10" s="973"/>
      <c r="C10" s="974"/>
      <c r="D10" s="974"/>
      <c r="E10" s="974"/>
      <c r="F10" s="975"/>
      <c r="G10" s="975"/>
      <c r="H10" s="974"/>
      <c r="I10" s="974"/>
      <c r="J10" s="974"/>
      <c r="K10" s="974"/>
      <c r="L10" s="974"/>
      <c r="M10" s="974"/>
      <c r="N10" s="974"/>
      <c r="O10" s="638"/>
      <c r="P10" s="638"/>
      <c r="Q10" s="637"/>
      <c r="R10" s="608"/>
      <c r="S10" s="608"/>
      <c r="T10" s="633"/>
    </row>
    <row r="11" spans="1:20" ht="13.5" customHeight="1">
      <c r="A11" s="965" t="s">
        <v>561</v>
      </c>
      <c r="B11" s="511">
        <v>-3</v>
      </c>
      <c r="C11" s="348">
        <v>-80</v>
      </c>
      <c r="D11" s="348">
        <v>-87</v>
      </c>
      <c r="E11" s="348">
        <v>-9</v>
      </c>
      <c r="F11" s="502">
        <v>-40</v>
      </c>
      <c r="G11" s="502">
        <v>8</v>
      </c>
      <c r="H11" s="348">
        <v>-7</v>
      </c>
      <c r="I11" s="348">
        <v>-48</v>
      </c>
      <c r="J11" s="348">
        <v>2</v>
      </c>
      <c r="K11" s="348">
        <v>20</v>
      </c>
      <c r="L11" s="348">
        <v>4</v>
      </c>
      <c r="M11" s="348">
        <v>-71</v>
      </c>
      <c r="N11" s="348">
        <v>-45</v>
      </c>
      <c r="O11" s="638"/>
      <c r="P11" s="638"/>
      <c r="Q11" s="637"/>
      <c r="R11" s="608"/>
      <c r="S11" s="608"/>
      <c r="T11" s="633"/>
    </row>
    <row r="12" spans="1:20" ht="13.5" customHeight="1">
      <c r="A12" s="965" t="s">
        <v>562</v>
      </c>
      <c r="B12" s="356">
        <v>-151</v>
      </c>
      <c r="C12" s="348">
        <f>-75-50</f>
        <v>-125</v>
      </c>
      <c r="D12" s="348">
        <v>-69</v>
      </c>
      <c r="E12" s="348">
        <v>-148</v>
      </c>
      <c r="F12" s="502">
        <v>-75</v>
      </c>
      <c r="G12" s="502">
        <v>-144</v>
      </c>
      <c r="H12" s="348">
        <v>-85</v>
      </c>
      <c r="I12" s="348">
        <v>-452</v>
      </c>
      <c r="J12" s="348">
        <v>-129</v>
      </c>
      <c r="K12" s="348">
        <v>-115</v>
      </c>
      <c r="L12" s="348">
        <v>-127</v>
      </c>
      <c r="M12" s="348">
        <v>-108</v>
      </c>
      <c r="N12" s="348">
        <v>-479</v>
      </c>
      <c r="O12" s="634"/>
      <c r="P12" s="634"/>
      <c r="R12" s="608"/>
      <c r="S12" s="608"/>
      <c r="T12" s="633"/>
    </row>
    <row r="13" spans="1:20" ht="13.5" customHeight="1">
      <c r="A13" s="965" t="s">
        <v>563</v>
      </c>
      <c r="B13" s="511">
        <v>119</v>
      </c>
      <c r="C13" s="348">
        <f>40+50</f>
        <v>90</v>
      </c>
      <c r="D13" s="348">
        <v>38</v>
      </c>
      <c r="E13" s="348">
        <v>98</v>
      </c>
      <c r="F13" s="502">
        <v>49</v>
      </c>
      <c r="G13" s="502">
        <v>108</v>
      </c>
      <c r="H13" s="348">
        <v>66</v>
      </c>
      <c r="I13" s="348">
        <v>321</v>
      </c>
      <c r="J13" s="348">
        <v>81</v>
      </c>
      <c r="K13" s="348">
        <v>50</v>
      </c>
      <c r="L13" s="348">
        <v>80</v>
      </c>
      <c r="M13" s="348">
        <v>82</v>
      </c>
      <c r="N13" s="348">
        <v>293</v>
      </c>
      <c r="O13" s="610"/>
      <c r="P13" s="610"/>
      <c r="R13" s="608"/>
      <c r="S13" s="608"/>
      <c r="T13" s="633"/>
    </row>
    <row r="14" spans="1:20" ht="13.5" customHeight="1">
      <c r="A14" s="965" t="s">
        <v>564</v>
      </c>
      <c r="B14" s="356">
        <v>7</v>
      </c>
      <c r="C14" s="348">
        <v>6</v>
      </c>
      <c r="D14" s="348">
        <v>31</v>
      </c>
      <c r="E14" s="348">
        <v>25</v>
      </c>
      <c r="F14" s="502">
        <v>8</v>
      </c>
      <c r="G14" s="502">
        <v>7</v>
      </c>
      <c r="H14" s="348">
        <v>7</v>
      </c>
      <c r="I14" s="348">
        <v>47</v>
      </c>
      <c r="J14" s="348">
        <v>13</v>
      </c>
      <c r="K14" s="348">
        <v>8</v>
      </c>
      <c r="L14" s="348">
        <v>14</v>
      </c>
      <c r="M14" s="348">
        <v>9</v>
      </c>
      <c r="N14" s="348">
        <v>44</v>
      </c>
      <c r="O14" s="202"/>
      <c r="P14" s="202"/>
      <c r="Q14" s="202"/>
      <c r="R14" s="607"/>
      <c r="S14" s="607"/>
      <c r="T14" s="631"/>
    </row>
    <row r="15" spans="1:20" ht="13.5" customHeight="1">
      <c r="A15" s="965" t="s">
        <v>881</v>
      </c>
      <c r="B15" s="356">
        <v>0</v>
      </c>
      <c r="C15" s="348">
        <v>0</v>
      </c>
      <c r="D15" s="348">
        <v>-1</v>
      </c>
      <c r="E15" s="348">
        <v>-1</v>
      </c>
      <c r="F15" s="502">
        <v>-12</v>
      </c>
      <c r="G15" s="502">
        <v>2</v>
      </c>
      <c r="H15" s="348">
        <v>14</v>
      </c>
      <c r="I15" s="348">
        <v>3</v>
      </c>
      <c r="J15" s="348" t="s">
        <v>59</v>
      </c>
      <c r="K15" s="348" t="s">
        <v>59</v>
      </c>
      <c r="L15" s="348" t="s">
        <v>59</v>
      </c>
      <c r="M15" s="348" t="s">
        <v>59</v>
      </c>
      <c r="N15" s="348" t="s">
        <v>59</v>
      </c>
      <c r="O15" s="202"/>
      <c r="P15" s="202"/>
      <c r="Q15" s="202"/>
      <c r="R15" s="607"/>
      <c r="S15" s="607"/>
      <c r="T15" s="631"/>
    </row>
    <row r="16" spans="1:20" ht="13.5" customHeight="1">
      <c r="A16" s="965" t="s">
        <v>565</v>
      </c>
      <c r="B16" s="356">
        <v>-90</v>
      </c>
      <c r="C16" s="348">
        <v>-253</v>
      </c>
      <c r="D16" s="348">
        <v>-167</v>
      </c>
      <c r="E16" s="348">
        <v>-150</v>
      </c>
      <c r="F16" s="502">
        <v>-222</v>
      </c>
      <c r="G16" s="502">
        <v>-119</v>
      </c>
      <c r="H16" s="348">
        <v>-80</v>
      </c>
      <c r="I16" s="348">
        <v>-571</v>
      </c>
      <c r="J16" s="348">
        <v>-150</v>
      </c>
      <c r="K16" s="348">
        <v>-158</v>
      </c>
      <c r="L16" s="348">
        <v>-119</v>
      </c>
      <c r="M16" s="348">
        <v>-127</v>
      </c>
      <c r="N16" s="348">
        <v>-554</v>
      </c>
      <c r="O16" s="202"/>
      <c r="P16" s="202"/>
      <c r="Q16" s="202"/>
      <c r="R16" s="608"/>
      <c r="S16" s="608"/>
      <c r="T16" s="601"/>
    </row>
    <row r="17" spans="1:20" ht="13.5" customHeight="1">
      <c r="A17" s="965" t="s">
        <v>566</v>
      </c>
      <c r="B17" s="356">
        <v>56</v>
      </c>
      <c r="C17" s="348">
        <v>65</v>
      </c>
      <c r="D17" s="348">
        <v>111</v>
      </c>
      <c r="E17" s="348">
        <v>87</v>
      </c>
      <c r="F17" s="502">
        <v>45</v>
      </c>
      <c r="G17" s="502">
        <v>66</v>
      </c>
      <c r="H17" s="348">
        <v>53</v>
      </c>
      <c r="I17" s="348">
        <v>251</v>
      </c>
      <c r="J17" s="348">
        <v>114</v>
      </c>
      <c r="K17" s="348">
        <v>194</v>
      </c>
      <c r="L17" s="348">
        <v>131</v>
      </c>
      <c r="M17" s="348">
        <v>94</v>
      </c>
      <c r="N17" s="348">
        <v>533</v>
      </c>
      <c r="O17" s="202"/>
      <c r="P17" s="202"/>
      <c r="Q17" s="202"/>
      <c r="R17" s="608"/>
      <c r="S17" s="608"/>
      <c r="T17" s="601"/>
    </row>
    <row r="18" spans="1:20" ht="13.5" customHeight="1">
      <c r="A18" s="968" t="s">
        <v>567</v>
      </c>
      <c r="B18" s="973">
        <v>-62</v>
      </c>
      <c r="C18" s="971">
        <v>-297</v>
      </c>
      <c r="D18" s="971">
        <v>-144</v>
      </c>
      <c r="E18" s="971">
        <v>-98</v>
      </c>
      <c r="F18" s="972">
        <v>-247</v>
      </c>
      <c r="G18" s="972">
        <v>-72</v>
      </c>
      <c r="H18" s="971">
        <v>-32</v>
      </c>
      <c r="I18" s="971">
        <v>-449</v>
      </c>
      <c r="J18" s="971">
        <v>-69</v>
      </c>
      <c r="K18" s="971">
        <v>-1</v>
      </c>
      <c r="L18" s="971">
        <v>-17</v>
      </c>
      <c r="M18" s="971">
        <v>-121</v>
      </c>
      <c r="N18" s="971">
        <v>-208</v>
      </c>
      <c r="R18" s="609"/>
      <c r="S18" s="609"/>
      <c r="T18" s="601"/>
    </row>
    <row r="19" spans="1:20" ht="5.25" customHeight="1">
      <c r="A19" s="968"/>
      <c r="B19" s="970"/>
      <c r="C19" s="968"/>
      <c r="D19" s="968"/>
      <c r="E19" s="968" t="s">
        <v>58</v>
      </c>
      <c r="F19" s="969" t="s">
        <v>58</v>
      </c>
      <c r="G19" s="969" t="s">
        <v>58</v>
      </c>
      <c r="H19" s="968"/>
      <c r="I19" s="968"/>
      <c r="J19" s="968"/>
      <c r="K19" s="968"/>
      <c r="L19" s="968"/>
      <c r="M19" s="968"/>
      <c r="N19" s="968"/>
      <c r="R19" s="607"/>
      <c r="S19" s="607"/>
      <c r="T19" s="602"/>
    </row>
    <row r="20" spans="1:20" ht="13.5" customHeight="1">
      <c r="A20" s="245" t="s">
        <v>70</v>
      </c>
      <c r="B20" s="355">
        <v>2</v>
      </c>
      <c r="C20" s="219">
        <v>-698</v>
      </c>
      <c r="D20" s="219">
        <v>-154</v>
      </c>
      <c r="E20" s="219">
        <v>-102</v>
      </c>
      <c r="F20" s="967">
        <v>-331</v>
      </c>
      <c r="G20" s="967">
        <v>-61</v>
      </c>
      <c r="H20" s="219">
        <v>-42</v>
      </c>
      <c r="I20" s="219">
        <v>-536</v>
      </c>
      <c r="J20" s="219">
        <v>-30</v>
      </c>
      <c r="K20" s="219">
        <v>-44</v>
      </c>
      <c r="L20" s="219">
        <v>-59</v>
      </c>
      <c r="M20" s="219">
        <v>-40</v>
      </c>
      <c r="N20" s="219">
        <v>-173</v>
      </c>
      <c r="O20" s="632"/>
      <c r="P20" s="632"/>
      <c r="R20" s="608"/>
      <c r="S20" s="608"/>
      <c r="T20" s="601"/>
    </row>
    <row r="21" spans="1:20" ht="13.5" customHeight="1">
      <c r="A21" s="1970"/>
      <c r="B21" s="1970"/>
      <c r="C21" s="1970"/>
      <c r="D21" s="1970"/>
      <c r="E21" s="1970"/>
      <c r="F21" s="1970"/>
      <c r="G21" s="1970"/>
      <c r="H21" s="1970"/>
      <c r="I21" s="1970"/>
      <c r="J21" s="966"/>
      <c r="K21" s="966"/>
      <c r="L21" s="966"/>
      <c r="M21" s="966"/>
      <c r="N21" s="966"/>
      <c r="O21" s="612"/>
      <c r="Q21" s="607"/>
      <c r="R21" s="607"/>
      <c r="S21" s="631"/>
    </row>
    <row r="22" spans="1:20" ht="13.5" customHeight="1">
      <c r="A22" s="965"/>
      <c r="B22" s="965"/>
      <c r="C22" s="348"/>
      <c r="D22" s="348"/>
      <c r="E22" s="348"/>
      <c r="F22" s="348"/>
      <c r="G22" s="348"/>
      <c r="H22" s="348"/>
      <c r="I22" s="348"/>
      <c r="J22" s="348"/>
      <c r="K22" s="348"/>
      <c r="L22" s="348"/>
      <c r="M22" s="348"/>
      <c r="N22" s="348"/>
      <c r="O22" s="612"/>
      <c r="Q22" s="606"/>
      <c r="R22" s="606"/>
      <c r="S22" s="601"/>
    </row>
    <row r="23" spans="1:20" ht="13.5" customHeight="1">
      <c r="A23" s="964" t="s">
        <v>234</v>
      </c>
      <c r="B23" s="964"/>
      <c r="C23" s="348"/>
      <c r="D23" s="348"/>
      <c r="E23" s="348"/>
      <c r="F23" s="348"/>
      <c r="G23" s="348"/>
      <c r="H23" s="348"/>
      <c r="I23" s="348"/>
      <c r="J23" s="348"/>
      <c r="K23" s="348"/>
      <c r="L23" s="348"/>
      <c r="M23" s="348"/>
      <c r="N23" s="348"/>
      <c r="O23" s="612"/>
      <c r="Q23" s="605"/>
      <c r="R23" s="605"/>
      <c r="S23" s="630"/>
    </row>
    <row r="24" spans="1:20" ht="13.5" customHeight="1">
      <c r="A24" s="963"/>
      <c r="B24" s="962" t="s">
        <v>231</v>
      </c>
      <c r="C24" s="961" t="s">
        <v>215</v>
      </c>
      <c r="D24" s="961" t="s">
        <v>214</v>
      </c>
      <c r="E24" s="961" t="s">
        <v>232</v>
      </c>
      <c r="F24" s="961" t="s">
        <v>231</v>
      </c>
      <c r="G24" s="961" t="s">
        <v>215</v>
      </c>
      <c r="H24" s="961" t="s">
        <v>1110</v>
      </c>
      <c r="I24" s="961" t="s">
        <v>571</v>
      </c>
      <c r="J24" s="961" t="s">
        <v>232</v>
      </c>
      <c r="K24" s="961" t="s">
        <v>231</v>
      </c>
      <c r="L24" s="961" t="s">
        <v>215</v>
      </c>
      <c r="M24" s="961" t="s">
        <v>1110</v>
      </c>
      <c r="N24" s="961" t="s">
        <v>571</v>
      </c>
      <c r="O24" s="612"/>
      <c r="P24" s="612"/>
      <c r="R24" s="603"/>
      <c r="S24" s="603"/>
      <c r="T24" s="601"/>
    </row>
    <row r="25" spans="1:20" ht="13.5" customHeight="1">
      <c r="A25" s="220"/>
      <c r="B25" s="354">
        <v>2020</v>
      </c>
      <c r="C25" s="221">
        <v>2020</v>
      </c>
      <c r="D25" s="221">
        <v>2020</v>
      </c>
      <c r="E25" s="221">
        <v>2019</v>
      </c>
      <c r="F25" s="221">
        <v>2019</v>
      </c>
      <c r="G25" s="221">
        <v>2019</v>
      </c>
      <c r="H25" s="221">
        <v>2019</v>
      </c>
      <c r="I25" s="221">
        <v>2019</v>
      </c>
      <c r="J25" s="221">
        <v>2018</v>
      </c>
      <c r="K25" s="221">
        <v>2018</v>
      </c>
      <c r="L25" s="221">
        <v>2018</v>
      </c>
      <c r="M25" s="221">
        <v>2018</v>
      </c>
      <c r="N25" s="221">
        <v>2018</v>
      </c>
      <c r="O25" s="610"/>
      <c r="P25" s="610"/>
      <c r="R25" s="603"/>
      <c r="S25" s="603"/>
      <c r="T25" s="601"/>
    </row>
    <row r="26" spans="1:20" ht="12.75" customHeight="1">
      <c r="A26" s="347" t="s">
        <v>1109</v>
      </c>
      <c r="B26" s="353">
        <v>0</v>
      </c>
      <c r="C26" s="346">
        <v>115</v>
      </c>
      <c r="D26" s="346">
        <v>26</v>
      </c>
      <c r="E26" s="346">
        <v>17</v>
      </c>
      <c r="F26" s="960">
        <v>55</v>
      </c>
      <c r="G26" s="960">
        <v>10</v>
      </c>
      <c r="H26" s="346">
        <v>7</v>
      </c>
      <c r="I26" s="346">
        <v>22</v>
      </c>
      <c r="J26" s="959">
        <v>5</v>
      </c>
      <c r="K26" s="959">
        <v>8</v>
      </c>
      <c r="L26" s="959">
        <v>10</v>
      </c>
      <c r="M26" s="959">
        <v>7</v>
      </c>
      <c r="N26" s="959">
        <v>7</v>
      </c>
      <c r="O26" s="612"/>
      <c r="P26" s="612"/>
      <c r="R26" s="603"/>
      <c r="S26" s="603"/>
      <c r="T26" s="601"/>
    </row>
    <row r="27" spans="1:20" ht="12.75" customHeight="1">
      <c r="A27" s="958" t="s">
        <v>568</v>
      </c>
      <c r="B27" s="957">
        <v>-13</v>
      </c>
      <c r="C27" s="956">
        <v>33</v>
      </c>
      <c r="D27" s="956">
        <v>4</v>
      </c>
      <c r="E27" s="956">
        <v>-1</v>
      </c>
      <c r="F27" s="843">
        <v>6</v>
      </c>
      <c r="G27" s="843">
        <v>-2</v>
      </c>
      <c r="H27" s="956">
        <v>0</v>
      </c>
      <c r="I27" s="956">
        <v>1</v>
      </c>
      <c r="J27" s="956">
        <v>-4</v>
      </c>
      <c r="K27" s="956">
        <v>7</v>
      </c>
      <c r="L27" s="956">
        <v>2</v>
      </c>
      <c r="M27" s="956">
        <v>-2</v>
      </c>
      <c r="N27" s="956">
        <v>1</v>
      </c>
      <c r="O27" s="612"/>
      <c r="P27" s="612"/>
      <c r="R27" s="597"/>
      <c r="S27" s="597"/>
      <c r="T27" s="602"/>
    </row>
    <row r="28" spans="1:20" ht="12.75" customHeight="1">
      <c r="A28" s="958" t="s">
        <v>569</v>
      </c>
      <c r="B28" s="957">
        <v>3</v>
      </c>
      <c r="C28" s="956">
        <v>33</v>
      </c>
      <c r="D28" s="956">
        <v>-2</v>
      </c>
      <c r="E28" s="956">
        <v>1</v>
      </c>
      <c r="F28" s="843">
        <v>8</v>
      </c>
      <c r="G28" s="843">
        <v>0</v>
      </c>
      <c r="H28" s="956">
        <v>2</v>
      </c>
      <c r="I28" s="956">
        <v>3</v>
      </c>
      <c r="J28" s="956">
        <v>-3</v>
      </c>
      <c r="K28" s="956">
        <v>1</v>
      </c>
      <c r="L28" s="956">
        <v>5</v>
      </c>
      <c r="M28" s="956">
        <v>-12</v>
      </c>
      <c r="N28" s="956">
        <v>-2</v>
      </c>
      <c r="R28" s="600"/>
      <c r="S28" s="600"/>
      <c r="T28" s="601"/>
    </row>
    <row r="29" spans="1:20" ht="12.75" customHeight="1">
      <c r="A29" s="352" t="s">
        <v>570</v>
      </c>
      <c r="B29" s="351">
        <v>10</v>
      </c>
      <c r="C29" s="345">
        <v>49</v>
      </c>
      <c r="D29" s="345">
        <v>24</v>
      </c>
      <c r="E29" s="345">
        <v>17</v>
      </c>
      <c r="F29" s="955">
        <v>41</v>
      </c>
      <c r="G29" s="955">
        <v>12</v>
      </c>
      <c r="H29" s="345">
        <v>5</v>
      </c>
      <c r="I29" s="345">
        <v>18</v>
      </c>
      <c r="J29" s="345">
        <v>12</v>
      </c>
      <c r="K29" s="345">
        <v>0</v>
      </c>
      <c r="L29" s="345">
        <v>3</v>
      </c>
      <c r="M29" s="345">
        <v>21</v>
      </c>
      <c r="N29" s="345">
        <v>8</v>
      </c>
      <c r="R29" s="600"/>
      <c r="S29" s="600"/>
      <c r="T29" s="601"/>
    </row>
    <row r="30" spans="1:20" ht="10.5" customHeight="1">
      <c r="A30" s="1971" t="s">
        <v>1108</v>
      </c>
      <c r="B30" s="1971"/>
      <c r="C30" s="1971"/>
      <c r="D30" s="1971"/>
      <c r="E30" s="1971" t="s">
        <v>58</v>
      </c>
      <c r="F30" s="1971" t="s">
        <v>58</v>
      </c>
      <c r="G30" s="1971" t="s">
        <v>58</v>
      </c>
      <c r="H30" s="1972" t="s">
        <v>58</v>
      </c>
      <c r="I30" s="1972" t="s">
        <v>58</v>
      </c>
      <c r="J30" s="1973"/>
      <c r="K30" s="1973"/>
      <c r="L30" s="1973"/>
      <c r="M30" s="1973"/>
      <c r="N30" s="1973"/>
      <c r="Q30" s="608"/>
      <c r="R30" s="608"/>
      <c r="S30" s="601"/>
    </row>
    <row r="31" spans="1:20" ht="10.199999999999999" customHeight="1">
      <c r="A31" s="1974" t="s">
        <v>1219</v>
      </c>
      <c r="B31" s="1974"/>
      <c r="C31" s="1974"/>
      <c r="D31" s="1974"/>
      <c r="E31" s="1974" t="s">
        <v>58</v>
      </c>
      <c r="F31" s="1974" t="s">
        <v>58</v>
      </c>
      <c r="G31" s="1974" t="s">
        <v>58</v>
      </c>
      <c r="H31" s="1975" t="s">
        <v>58</v>
      </c>
      <c r="I31" s="1975" t="s">
        <v>58</v>
      </c>
      <c r="J31" s="1976"/>
      <c r="K31" s="1976"/>
      <c r="L31" s="1976"/>
      <c r="M31" s="1976"/>
      <c r="N31" s="1976"/>
      <c r="Q31" s="607"/>
      <c r="R31" s="607"/>
      <c r="S31" s="602"/>
    </row>
    <row r="32" spans="1:20" ht="10.5" customHeight="1">
      <c r="A32" s="1977"/>
      <c r="B32" s="1977"/>
      <c r="C32" s="1977"/>
      <c r="D32" s="1977"/>
      <c r="E32" s="1977"/>
      <c r="F32" s="1977"/>
      <c r="G32" s="1977"/>
      <c r="H32" s="520"/>
      <c r="I32" s="520"/>
      <c r="J32" s="520"/>
      <c r="K32" s="520"/>
      <c r="L32" s="520"/>
      <c r="M32" s="520"/>
      <c r="N32" s="520"/>
      <c r="Q32" s="606"/>
      <c r="R32" s="606"/>
      <c r="S32" s="601"/>
    </row>
    <row r="33" spans="1:19" ht="13.5" customHeight="1">
      <c r="A33" s="946"/>
      <c r="B33" s="946"/>
      <c r="C33" s="945"/>
      <c r="D33" s="945"/>
      <c r="E33" s="945"/>
      <c r="F33" s="945"/>
      <c r="G33" s="945"/>
      <c r="H33" s="945"/>
      <c r="I33" s="945"/>
      <c r="J33" s="945"/>
      <c r="K33" s="945"/>
      <c r="L33" s="945"/>
      <c r="M33" s="945"/>
      <c r="N33" s="945"/>
      <c r="Q33" s="605"/>
      <c r="R33" s="605"/>
      <c r="S33" s="604"/>
    </row>
    <row r="34" spans="1:19" ht="17.25" customHeight="1">
      <c r="A34" s="954"/>
      <c r="B34" s="954"/>
      <c r="C34" s="953"/>
      <c r="D34" s="953"/>
      <c r="E34" s="953"/>
      <c r="F34" s="953"/>
      <c r="G34" s="953"/>
      <c r="H34" s="953"/>
      <c r="I34" s="953"/>
      <c r="J34" s="953"/>
      <c r="K34" s="953"/>
      <c r="L34" s="953"/>
      <c r="M34" s="953"/>
      <c r="N34" s="953"/>
      <c r="Q34" s="603"/>
      <c r="R34" s="603"/>
      <c r="S34" s="601"/>
    </row>
    <row r="35" spans="1:19" ht="13.5" customHeight="1">
      <c r="A35" s="952"/>
      <c r="B35" s="952"/>
      <c r="C35" s="951"/>
      <c r="D35" s="951"/>
      <c r="E35" s="951"/>
      <c r="F35" s="951"/>
      <c r="G35" s="951"/>
      <c r="H35" s="951"/>
      <c r="I35" s="951"/>
      <c r="J35" s="951"/>
      <c r="K35" s="951"/>
      <c r="L35" s="951"/>
      <c r="M35" s="951"/>
      <c r="N35" s="951"/>
      <c r="Q35" s="603"/>
      <c r="R35" s="603"/>
      <c r="S35" s="601"/>
    </row>
    <row r="36" spans="1:19" ht="13.5" customHeight="1">
      <c r="A36" s="950"/>
      <c r="B36" s="950"/>
      <c r="C36" s="949"/>
      <c r="D36" s="949"/>
      <c r="E36" s="949"/>
      <c r="F36" s="949"/>
      <c r="G36" s="949"/>
      <c r="H36" s="949"/>
      <c r="I36" s="949"/>
      <c r="J36" s="949"/>
      <c r="K36" s="949"/>
      <c r="L36" s="949"/>
      <c r="M36" s="949"/>
      <c r="N36" s="949"/>
      <c r="Q36" s="603"/>
      <c r="R36" s="603"/>
      <c r="S36" s="601"/>
    </row>
    <row r="37" spans="1:19" ht="13.5" customHeight="1">
      <c r="A37" s="950"/>
      <c r="B37" s="950"/>
      <c r="C37" s="949"/>
      <c r="D37" s="949"/>
      <c r="E37" s="949"/>
      <c r="F37" s="949"/>
      <c r="G37" s="949"/>
      <c r="H37" s="949"/>
      <c r="I37" s="949"/>
      <c r="J37" s="949"/>
      <c r="K37" s="949"/>
      <c r="L37" s="949"/>
      <c r="M37" s="949"/>
      <c r="N37" s="949"/>
      <c r="Q37" s="597"/>
      <c r="R37" s="597"/>
      <c r="S37" s="602"/>
    </row>
    <row r="38" spans="1:19" ht="13.5" customHeight="1">
      <c r="A38" s="948"/>
      <c r="B38" s="948"/>
      <c r="C38" s="947"/>
      <c r="D38" s="947"/>
      <c r="E38" s="947"/>
      <c r="F38" s="947"/>
      <c r="G38" s="947"/>
      <c r="H38" s="947"/>
      <c r="I38" s="947"/>
      <c r="J38" s="947"/>
      <c r="K38" s="947"/>
      <c r="L38" s="947"/>
      <c r="M38" s="947"/>
      <c r="N38" s="947"/>
      <c r="Q38" s="600"/>
      <c r="R38" s="600"/>
      <c r="S38" s="601"/>
    </row>
    <row r="39" spans="1:19" ht="13.5" customHeight="1">
      <c r="A39" s="948"/>
      <c r="B39" s="948"/>
      <c r="C39" s="947"/>
      <c r="D39" s="947"/>
      <c r="E39" s="947"/>
      <c r="F39" s="947"/>
      <c r="G39" s="947"/>
      <c r="H39" s="947"/>
      <c r="I39" s="947"/>
      <c r="J39" s="947"/>
      <c r="K39" s="947"/>
      <c r="L39" s="947"/>
      <c r="M39" s="947"/>
      <c r="N39" s="947"/>
      <c r="Q39" s="600"/>
      <c r="R39" s="600"/>
      <c r="S39" s="601"/>
    </row>
    <row r="40" spans="1:19" ht="13.5" customHeight="1">
      <c r="A40" s="950"/>
      <c r="B40" s="950"/>
      <c r="C40" s="949"/>
      <c r="D40" s="949"/>
      <c r="E40" s="949"/>
      <c r="F40" s="949"/>
      <c r="G40" s="949"/>
      <c r="H40" s="949"/>
      <c r="I40" s="949"/>
      <c r="J40" s="949"/>
      <c r="K40" s="949"/>
      <c r="L40" s="949"/>
      <c r="M40" s="949"/>
      <c r="N40" s="949"/>
      <c r="Q40" s="600"/>
      <c r="R40" s="600"/>
      <c r="S40" s="601"/>
    </row>
    <row r="41" spans="1:19" ht="13.5" customHeight="1">
      <c r="A41" s="948"/>
      <c r="B41" s="948"/>
      <c r="C41" s="947"/>
      <c r="D41" s="947"/>
      <c r="E41" s="947"/>
      <c r="F41" s="947"/>
      <c r="G41" s="947"/>
      <c r="H41" s="947"/>
      <c r="I41" s="947"/>
      <c r="J41" s="947"/>
      <c r="K41" s="947"/>
      <c r="L41" s="947"/>
      <c r="M41" s="947"/>
      <c r="N41" s="947"/>
      <c r="Q41" s="597"/>
      <c r="R41" s="596"/>
      <c r="S41" s="602"/>
    </row>
    <row r="42" spans="1:19" ht="13.5" customHeight="1">
      <c r="A42" s="948"/>
      <c r="B42" s="948"/>
      <c r="C42" s="947"/>
      <c r="D42" s="947"/>
      <c r="E42" s="947"/>
      <c r="F42" s="947"/>
      <c r="G42" s="947"/>
      <c r="H42" s="947"/>
      <c r="I42" s="947"/>
      <c r="J42" s="947"/>
      <c r="K42" s="947"/>
      <c r="L42" s="947"/>
      <c r="M42" s="947"/>
      <c r="N42" s="947"/>
      <c r="Q42" s="600"/>
      <c r="R42" s="600"/>
      <c r="S42" s="601"/>
    </row>
    <row r="43" spans="1:19" ht="13.5" customHeight="1">
      <c r="A43" s="948"/>
      <c r="B43" s="948"/>
      <c r="C43" s="947"/>
      <c r="D43" s="947"/>
      <c r="E43" s="947"/>
      <c r="F43" s="947"/>
      <c r="G43" s="947"/>
      <c r="H43" s="947"/>
      <c r="I43" s="947"/>
      <c r="J43" s="947"/>
      <c r="K43" s="947"/>
      <c r="L43" s="947"/>
      <c r="M43" s="947"/>
      <c r="N43" s="947"/>
      <c r="Q43" s="600"/>
      <c r="R43" s="600"/>
      <c r="S43" s="599"/>
    </row>
    <row r="44" spans="1:19" ht="13.5" customHeight="1">
      <c r="A44" s="948"/>
      <c r="B44" s="948"/>
      <c r="C44" s="947"/>
      <c r="D44" s="947"/>
      <c r="E44" s="947"/>
      <c r="F44" s="947"/>
      <c r="G44" s="947"/>
      <c r="H44" s="947"/>
      <c r="I44" s="947"/>
      <c r="J44" s="947"/>
      <c r="K44" s="947"/>
      <c r="L44" s="947"/>
      <c r="M44" s="947"/>
      <c r="N44" s="947"/>
      <c r="Q44" s="597"/>
      <c r="R44" s="596"/>
      <c r="S44" s="595"/>
    </row>
    <row r="45" spans="1:19" ht="13.5" customHeight="1">
      <c r="A45" s="948"/>
      <c r="B45" s="948"/>
      <c r="C45" s="947"/>
      <c r="D45" s="947"/>
      <c r="E45" s="947"/>
      <c r="F45" s="947"/>
      <c r="G45" s="947"/>
      <c r="H45" s="947"/>
      <c r="I45" s="947"/>
      <c r="J45" s="947"/>
      <c r="K45" s="947"/>
      <c r="L45" s="947"/>
      <c r="M45" s="947"/>
      <c r="N45" s="947"/>
      <c r="Q45" s="592"/>
      <c r="R45" s="592"/>
      <c r="S45" s="592"/>
    </row>
    <row r="46" spans="1:19" ht="13.5" customHeight="1">
      <c r="A46" s="946"/>
      <c r="B46" s="946"/>
      <c r="C46" s="945"/>
      <c r="D46" s="945"/>
      <c r="E46" s="945"/>
      <c r="F46" s="945"/>
      <c r="G46" s="945"/>
      <c r="H46" s="945"/>
      <c r="I46" s="945"/>
      <c r="J46" s="945"/>
      <c r="K46" s="945"/>
      <c r="L46" s="945"/>
      <c r="M46" s="945"/>
      <c r="N46" s="945"/>
      <c r="Q46" s="588"/>
      <c r="R46" s="588"/>
      <c r="S46" s="588"/>
    </row>
    <row r="47" spans="1:19" ht="17.25" customHeight="1"/>
    <row r="48" spans="1:19"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row r="64"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20.100000000000001" customHeight="1"/>
    <row r="107" ht="20.100000000000001" customHeight="1"/>
    <row r="108" ht="20.100000000000001" customHeight="1"/>
    <row r="109" ht="20.100000000000001" customHeight="1"/>
    <row r="110" ht="20.100000000000001" customHeight="1"/>
    <row r="111" ht="20.100000000000001" customHeight="1"/>
    <row r="112" ht="20.100000000000001" customHeight="1"/>
    <row r="113" ht="20.100000000000001" customHeight="1"/>
    <row r="114" ht="20.100000000000001" customHeight="1"/>
    <row r="115" ht="20.100000000000001" customHeight="1"/>
    <row r="116" ht="20.100000000000001" customHeight="1"/>
    <row r="117" ht="20.100000000000001" customHeight="1"/>
    <row r="118" ht="20.100000000000001" customHeight="1"/>
    <row r="119" ht="20.100000000000001" customHeight="1"/>
    <row r="120" ht="20.100000000000001" customHeight="1"/>
    <row r="121" ht="20.100000000000001" customHeight="1"/>
    <row r="122" ht="20.100000000000001" customHeight="1"/>
    <row r="123" ht="20.100000000000001" customHeight="1"/>
    <row r="124" ht="20.100000000000001" customHeight="1"/>
    <row r="125" ht="20.100000000000001" customHeight="1"/>
    <row r="126" ht="20.100000000000001" customHeight="1"/>
    <row r="127" ht="20.100000000000001" customHeight="1"/>
    <row r="128" ht="20.100000000000001" customHeight="1"/>
    <row r="129" ht="20.100000000000001" customHeight="1"/>
    <row r="130" ht="20.100000000000001" customHeight="1"/>
    <row r="131" ht="20.100000000000001" customHeight="1"/>
    <row r="132" ht="20.100000000000001" customHeight="1"/>
    <row r="133" ht="20.100000000000001" customHeight="1"/>
    <row r="134" ht="20.100000000000001" customHeight="1"/>
    <row r="135" ht="20.100000000000001" customHeight="1"/>
    <row r="136" ht="20.100000000000001" customHeight="1"/>
    <row r="137" ht="20.100000000000001" customHeight="1"/>
    <row r="138" ht="20.100000000000001" customHeight="1"/>
    <row r="139" ht="20.100000000000001" customHeight="1"/>
    <row r="140" ht="20.100000000000001" customHeight="1"/>
    <row r="141" ht="20.100000000000001" customHeight="1"/>
    <row r="142" ht="20.100000000000001" customHeight="1"/>
    <row r="143" ht="20.100000000000001" customHeight="1"/>
    <row r="144" ht="20.100000000000001" customHeight="1"/>
    <row r="145" ht="20.100000000000001" customHeight="1"/>
    <row r="146" ht="20.100000000000001" customHeight="1"/>
    <row r="147" ht="20.100000000000001" customHeight="1"/>
    <row r="148" ht="20.100000000000001" customHeight="1"/>
    <row r="149" ht="20.100000000000001" customHeight="1"/>
    <row r="150" ht="20.100000000000001" customHeight="1"/>
    <row r="151" ht="20.100000000000001" customHeight="1"/>
    <row r="152" ht="20.100000000000001" customHeight="1"/>
    <row r="153" ht="20.100000000000001" customHeight="1"/>
    <row r="154" ht="20.100000000000001" customHeight="1"/>
    <row r="155" ht="20.100000000000001" customHeight="1"/>
    <row r="156" ht="20.100000000000001" customHeight="1"/>
    <row r="157" ht="20.100000000000001" customHeight="1"/>
    <row r="158" ht="20.100000000000001" customHeight="1"/>
    <row r="159" ht="20.100000000000001" customHeight="1"/>
    <row r="160" ht="20.100000000000001" customHeight="1"/>
    <row r="161" ht="20.100000000000001" customHeight="1"/>
    <row r="162" ht="20.100000000000001" customHeight="1"/>
    <row r="163" ht="20.100000000000001" customHeight="1"/>
    <row r="164" ht="20.100000000000001" customHeight="1"/>
    <row r="165" ht="20.100000000000001" customHeight="1"/>
    <row r="166" ht="20.100000000000001" customHeight="1"/>
    <row r="167" ht="20.100000000000001" customHeight="1"/>
    <row r="168" ht="20.100000000000001" customHeight="1"/>
    <row r="169" ht="20.100000000000001" customHeight="1"/>
    <row r="170" ht="20.100000000000001" customHeight="1"/>
    <row r="171" ht="20.100000000000001" customHeight="1"/>
    <row r="172" ht="20.100000000000001" customHeight="1"/>
    <row r="173" ht="20.100000000000001" customHeight="1"/>
    <row r="174" ht="20.100000000000001" customHeight="1"/>
    <row r="175" ht="20.100000000000001" customHeight="1"/>
    <row r="176" ht="20.100000000000001" customHeight="1"/>
    <row r="177" ht="20.100000000000001" customHeight="1"/>
    <row r="178" ht="20.100000000000001" customHeight="1"/>
    <row r="179" ht="20.100000000000001" customHeight="1"/>
    <row r="180" ht="20.100000000000001" customHeight="1"/>
    <row r="181" ht="20.100000000000001" customHeight="1"/>
    <row r="182" ht="20.100000000000001" customHeight="1"/>
    <row r="183" ht="20.100000000000001" customHeight="1"/>
    <row r="184" ht="20.100000000000001" customHeight="1"/>
    <row r="185" ht="20.100000000000001" customHeight="1"/>
    <row r="186" ht="20.100000000000001" customHeight="1"/>
    <row r="187" ht="20.100000000000001" customHeight="1"/>
    <row r="188" ht="20.100000000000001" customHeight="1"/>
    <row r="189" ht="20.100000000000001" customHeight="1"/>
    <row r="190" ht="20.100000000000001" customHeight="1"/>
    <row r="191" ht="20.100000000000001" customHeight="1"/>
    <row r="192" ht="20.100000000000001" customHeight="1"/>
    <row r="193" ht="20.100000000000001" customHeight="1"/>
    <row r="194" ht="20.100000000000001" customHeight="1"/>
    <row r="195" ht="20.100000000000001" customHeight="1"/>
    <row r="196" ht="20.100000000000001" customHeight="1"/>
    <row r="197" ht="20.100000000000001" customHeight="1"/>
    <row r="198" ht="20.100000000000001" customHeight="1"/>
    <row r="199" ht="20.100000000000001" customHeight="1"/>
    <row r="200" ht="20.100000000000001" customHeight="1"/>
    <row r="201" ht="20.100000000000001" customHeight="1"/>
    <row r="202" ht="20.100000000000001" customHeight="1"/>
    <row r="203" ht="20.100000000000001" customHeight="1"/>
    <row r="204" ht="20.100000000000001" customHeight="1"/>
    <row r="205" ht="20.100000000000001" customHeight="1"/>
    <row r="206" ht="20.100000000000001" customHeight="1"/>
    <row r="207" ht="20.100000000000001" customHeight="1"/>
    <row r="208" ht="20.100000000000001" customHeight="1"/>
    <row r="209" ht="20.100000000000001" customHeight="1"/>
    <row r="210" ht="20.100000000000001" customHeight="1"/>
    <row r="211" ht="20.100000000000001" customHeight="1"/>
    <row r="212" ht="20.100000000000001" customHeight="1"/>
    <row r="213" ht="20.100000000000001" customHeight="1"/>
    <row r="214" ht="20.100000000000001" customHeight="1"/>
    <row r="215" ht="20.100000000000001" customHeight="1"/>
    <row r="216" ht="20.100000000000001" customHeight="1"/>
    <row r="217" ht="20.100000000000001" customHeight="1"/>
    <row r="218" ht="20.100000000000001" customHeight="1"/>
    <row r="219" ht="20.100000000000001" customHeight="1"/>
    <row r="220" ht="20.100000000000001" customHeight="1"/>
    <row r="221" ht="20.100000000000001" customHeight="1"/>
    <row r="222" ht="20.100000000000001" customHeight="1"/>
    <row r="223" ht="20.100000000000001" customHeight="1"/>
    <row r="224"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row r="277" ht="20.100000000000001" customHeight="1"/>
    <row r="278" ht="20.100000000000001" customHeight="1"/>
    <row r="279" ht="20.100000000000001" customHeight="1"/>
    <row r="280" ht="20.100000000000001" customHeight="1"/>
    <row r="281" ht="20.100000000000001" customHeight="1"/>
    <row r="282" ht="20.100000000000001" customHeight="1"/>
    <row r="283" ht="20.100000000000001" customHeight="1"/>
    <row r="284" ht="20.100000000000001" customHeight="1"/>
    <row r="285" ht="20.100000000000001" customHeight="1"/>
    <row r="286" ht="20.100000000000001" customHeight="1"/>
    <row r="287" ht="20.100000000000001" customHeight="1"/>
    <row r="288" ht="20.100000000000001" customHeight="1"/>
    <row r="289" ht="20.100000000000001" customHeight="1"/>
    <row r="290" ht="20.100000000000001" customHeight="1"/>
    <row r="291" ht="20.100000000000001" customHeight="1"/>
    <row r="292" ht="20.100000000000001" customHeight="1"/>
    <row r="293" ht="20.100000000000001" customHeight="1"/>
    <row r="294" ht="20.100000000000001" customHeight="1"/>
    <row r="295" ht="20.100000000000001" customHeight="1"/>
    <row r="296" ht="20.100000000000001" customHeight="1"/>
    <row r="297" ht="20.100000000000001" customHeight="1"/>
    <row r="298" ht="20.100000000000001" customHeight="1"/>
    <row r="299" ht="20.100000000000001" customHeight="1"/>
    <row r="300" ht="20.100000000000001" customHeight="1"/>
    <row r="301" ht="20.100000000000001" customHeight="1"/>
    <row r="302" ht="20.100000000000001" customHeight="1"/>
    <row r="303" ht="20.100000000000001" customHeight="1"/>
    <row r="304" ht="20.100000000000001" customHeight="1"/>
    <row r="305" ht="20.100000000000001" customHeight="1"/>
    <row r="306" ht="20.100000000000001" customHeight="1"/>
    <row r="307" ht="20.100000000000001" customHeight="1"/>
    <row r="308" ht="20.100000000000001" customHeight="1"/>
  </sheetData>
  <mergeCells count="4">
    <mergeCell ref="A21:I21"/>
    <mergeCell ref="A30:N30"/>
    <mergeCell ref="A31:N31"/>
    <mergeCell ref="A32:G32"/>
  </mergeCells>
  <printOptions horizontalCentered="1"/>
  <pageMargins left="0.70866141732283472" right="0.70866141732283472" top="0.74803149606299213" bottom="0.74803149606299213" header="0.31496062992125984" footer="0.31496062992125984"/>
  <pageSetup paperSize="9" scale="7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9A8871-6573-42D8-AEB7-2410CABE7FD3}">
  <sheetPr codeName="Sheet10">
    <tabColor theme="5" tint="0.39997558519241921"/>
  </sheetPr>
  <dimension ref="F3"/>
  <sheetViews>
    <sheetView view="pageBreakPreview" zoomScaleNormal="100" zoomScaleSheetLayoutView="100" zoomScalePageLayoutView="85" workbookViewId="0">
      <selection activeCell="M83" sqref="M83"/>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EE979-56B8-447B-A1F2-446F76BB2FEF}">
  <sheetPr>
    <tabColor theme="5" tint="0.39997558519241921"/>
  </sheetPr>
  <dimension ref="A1:L30"/>
  <sheetViews>
    <sheetView zoomScaleNormal="100" workbookViewId="0">
      <selection activeCell="M83" sqref="M83"/>
    </sheetView>
  </sheetViews>
  <sheetFormatPr defaultRowHeight="13.2"/>
  <cols>
    <col min="1" max="1" width="27.33203125" style="217" customWidth="1"/>
    <col min="2" max="12" width="8.109375" style="217" customWidth="1"/>
    <col min="13" max="16384" width="8.88671875" style="217"/>
  </cols>
  <sheetData>
    <row r="1" spans="1:12" ht="15" customHeight="1" thickBot="1">
      <c r="A1" s="1980" t="s">
        <v>1471</v>
      </c>
      <c r="B1" s="1980" t="s">
        <v>58</v>
      </c>
      <c r="C1" s="1980" t="s">
        <v>58</v>
      </c>
      <c r="D1" s="1980" t="s">
        <v>58</v>
      </c>
      <c r="E1" s="1980" t="s">
        <v>58</v>
      </c>
      <c r="F1" s="1980" t="s">
        <v>58</v>
      </c>
      <c r="G1" s="1980" t="s">
        <v>58</v>
      </c>
      <c r="H1" s="1980" t="s">
        <v>58</v>
      </c>
      <c r="I1" s="1981" t="s">
        <v>58</v>
      </c>
      <c r="J1" s="1981" t="s">
        <v>58</v>
      </c>
      <c r="K1" s="1981" t="s">
        <v>58</v>
      </c>
      <c r="L1" s="1981" t="s">
        <v>58</v>
      </c>
    </row>
    <row r="2" spans="1:12" ht="12.75" customHeight="1">
      <c r="A2" s="1003"/>
      <c r="B2" s="1003"/>
      <c r="C2" s="1003"/>
      <c r="D2" s="1003"/>
      <c r="E2" s="1003"/>
      <c r="F2" s="1003"/>
      <c r="G2" s="1003"/>
      <c r="H2" s="1002"/>
      <c r="I2" s="1982" t="s">
        <v>741</v>
      </c>
      <c r="J2" s="1983" t="s">
        <v>58</v>
      </c>
      <c r="K2" s="1982" t="s">
        <v>770</v>
      </c>
      <c r="L2" s="1983" t="s">
        <v>58</v>
      </c>
    </row>
    <row r="3" spans="1:12" ht="10.5" customHeight="1">
      <c r="A3" s="542"/>
      <c r="B3" s="542"/>
      <c r="C3" s="542"/>
      <c r="D3" s="542"/>
      <c r="E3" s="542"/>
      <c r="F3" s="542"/>
      <c r="G3" s="542"/>
      <c r="H3" s="541"/>
      <c r="I3" s="1545"/>
      <c r="J3" s="1544"/>
      <c r="K3" s="1984"/>
      <c r="L3" s="1985" t="s">
        <v>58</v>
      </c>
    </row>
    <row r="4" spans="1:12" ht="10.5" customHeight="1" thickBot="1">
      <c r="A4" s="1531" t="s">
        <v>696</v>
      </c>
      <c r="B4" s="1530" t="s">
        <v>1469</v>
      </c>
      <c r="C4" s="1530" t="s">
        <v>1206</v>
      </c>
      <c r="D4" s="1530" t="s">
        <v>1131</v>
      </c>
      <c r="E4" s="1530" t="s">
        <v>992</v>
      </c>
      <c r="F4" s="1530" t="s">
        <v>924</v>
      </c>
      <c r="G4" s="1530" t="s">
        <v>722</v>
      </c>
      <c r="H4" s="540" t="s">
        <v>721</v>
      </c>
      <c r="I4" s="1529" t="s">
        <v>1468</v>
      </c>
      <c r="J4" s="1528" t="s">
        <v>1467</v>
      </c>
      <c r="K4" s="1529" t="s">
        <v>1468</v>
      </c>
      <c r="L4" s="1528" t="s">
        <v>1467</v>
      </c>
    </row>
    <row r="5" spans="1:12" ht="10.5" customHeight="1">
      <c r="A5" s="538" t="s">
        <v>740</v>
      </c>
      <c r="B5" s="1013">
        <v>540</v>
      </c>
      <c r="C5" s="1013">
        <v>501</v>
      </c>
      <c r="D5" s="1013">
        <v>517</v>
      </c>
      <c r="E5" s="1013">
        <v>523</v>
      </c>
      <c r="F5" s="1013">
        <v>539</v>
      </c>
      <c r="G5" s="1013">
        <v>529</v>
      </c>
      <c r="H5" s="1012">
        <v>514</v>
      </c>
      <c r="I5" s="1527" t="s">
        <v>798</v>
      </c>
      <c r="J5" s="1526" t="s">
        <v>928</v>
      </c>
      <c r="K5" s="1527" t="s">
        <v>801</v>
      </c>
      <c r="L5" s="1526" t="s">
        <v>806</v>
      </c>
    </row>
    <row r="6" spans="1:12" ht="10.5" customHeight="1">
      <c r="A6" s="537" t="s">
        <v>739</v>
      </c>
      <c r="B6" s="1010">
        <v>278</v>
      </c>
      <c r="C6" s="1010">
        <v>266</v>
      </c>
      <c r="D6" s="1010">
        <v>292</v>
      </c>
      <c r="E6" s="1010">
        <v>313</v>
      </c>
      <c r="F6" s="1010">
        <v>314</v>
      </c>
      <c r="G6" s="1010">
        <v>295</v>
      </c>
      <c r="H6" s="1011">
        <v>286</v>
      </c>
      <c r="I6" s="1537" t="s">
        <v>792</v>
      </c>
      <c r="J6" s="1536" t="s">
        <v>922</v>
      </c>
      <c r="K6" s="1537" t="s">
        <v>936</v>
      </c>
      <c r="L6" s="1536" t="s">
        <v>804</v>
      </c>
    </row>
    <row r="7" spans="1:12" ht="10.5" customHeight="1">
      <c r="A7" s="537" t="s">
        <v>738</v>
      </c>
      <c r="B7" s="1010">
        <v>14</v>
      </c>
      <c r="C7" s="1010">
        <v>45</v>
      </c>
      <c r="D7" s="1010">
        <v>13</v>
      </c>
      <c r="E7" s="1010">
        <v>23</v>
      </c>
      <c r="F7" s="1010">
        <v>45</v>
      </c>
      <c r="G7" s="1010">
        <v>32</v>
      </c>
      <c r="H7" s="1011">
        <v>72</v>
      </c>
      <c r="I7" s="1537" t="s">
        <v>1463</v>
      </c>
      <c r="J7" s="1536" t="s">
        <v>1463</v>
      </c>
      <c r="K7" s="1537" t="s">
        <v>1470</v>
      </c>
      <c r="L7" s="1536" t="s">
        <v>1470</v>
      </c>
    </row>
    <row r="8" spans="1:12" ht="10.5" customHeight="1">
      <c r="A8" s="537" t="s">
        <v>737</v>
      </c>
      <c r="B8" s="1010">
        <v>2</v>
      </c>
      <c r="C8" s="1010">
        <v>2</v>
      </c>
      <c r="D8" s="1010">
        <v>2</v>
      </c>
      <c r="E8" s="1010">
        <v>-1</v>
      </c>
      <c r="F8" s="1010">
        <v>4</v>
      </c>
      <c r="G8" s="1010">
        <v>-1</v>
      </c>
      <c r="H8" s="1004" t="s">
        <v>245</v>
      </c>
      <c r="I8" s="1537"/>
      <c r="J8" s="1536"/>
      <c r="K8" s="1537"/>
      <c r="L8" s="1543"/>
    </row>
    <row r="9" spans="1:12" ht="10.5" customHeight="1">
      <c r="A9" s="998" t="s">
        <v>736</v>
      </c>
      <c r="B9" s="1009">
        <v>834</v>
      </c>
      <c r="C9" s="1009">
        <v>814</v>
      </c>
      <c r="D9" s="1009">
        <v>824</v>
      </c>
      <c r="E9" s="1009">
        <v>858</v>
      </c>
      <c r="F9" s="1009">
        <v>902</v>
      </c>
      <c r="G9" s="1009">
        <v>855</v>
      </c>
      <c r="H9" s="432">
        <v>872</v>
      </c>
      <c r="I9" s="1541" t="s">
        <v>1132</v>
      </c>
      <c r="J9" s="1540" t="s">
        <v>929</v>
      </c>
      <c r="K9" s="1541" t="s">
        <v>930</v>
      </c>
      <c r="L9" s="1540" t="s">
        <v>801</v>
      </c>
    </row>
    <row r="10" spans="1:12" ht="10.5" customHeight="1">
      <c r="A10" s="998" t="s">
        <v>735</v>
      </c>
      <c r="B10" s="1009">
        <v>-439</v>
      </c>
      <c r="C10" s="1009">
        <v>-453</v>
      </c>
      <c r="D10" s="1009">
        <v>-471</v>
      </c>
      <c r="E10" s="1009">
        <v>-484</v>
      </c>
      <c r="F10" s="1009">
        <v>-502</v>
      </c>
      <c r="G10" s="1009">
        <v>-473</v>
      </c>
      <c r="H10" s="432">
        <v>-530</v>
      </c>
      <c r="I10" s="1541" t="s">
        <v>799</v>
      </c>
      <c r="J10" s="1540" t="s">
        <v>807</v>
      </c>
      <c r="K10" s="1541" t="s">
        <v>936</v>
      </c>
      <c r="L10" s="1540" t="s">
        <v>926</v>
      </c>
    </row>
    <row r="11" spans="1:12" ht="10.5" customHeight="1">
      <c r="A11" s="998" t="s">
        <v>734</v>
      </c>
      <c r="B11" s="1009">
        <v>395</v>
      </c>
      <c r="C11" s="1009">
        <v>361</v>
      </c>
      <c r="D11" s="1009">
        <v>353</v>
      </c>
      <c r="E11" s="1009">
        <v>374</v>
      </c>
      <c r="F11" s="1009">
        <v>400</v>
      </c>
      <c r="G11" s="1009">
        <v>382</v>
      </c>
      <c r="H11" s="432">
        <v>342</v>
      </c>
      <c r="I11" s="1541" t="s">
        <v>805</v>
      </c>
      <c r="J11" s="1540" t="s">
        <v>797</v>
      </c>
      <c r="K11" s="1541" t="s">
        <v>805</v>
      </c>
      <c r="L11" s="1540" t="s">
        <v>928</v>
      </c>
    </row>
    <row r="12" spans="1:12" ht="10.5" customHeight="1">
      <c r="A12" s="537" t="s">
        <v>733</v>
      </c>
      <c r="B12" s="1005">
        <v>2</v>
      </c>
      <c r="C12" s="1005">
        <v>-226</v>
      </c>
      <c r="D12" s="1005">
        <v>-38</v>
      </c>
      <c r="E12" s="1005">
        <v>-28</v>
      </c>
      <c r="F12" s="1005">
        <v>-28</v>
      </c>
      <c r="G12" s="1005">
        <v>-25</v>
      </c>
      <c r="H12" s="1004">
        <v>-49</v>
      </c>
      <c r="I12" s="1537"/>
      <c r="J12" s="1536"/>
      <c r="K12" s="1542"/>
      <c r="L12" s="1536"/>
    </row>
    <row r="13" spans="1:12" ht="10.5" customHeight="1">
      <c r="A13" s="998" t="s">
        <v>732</v>
      </c>
      <c r="B13" s="1009">
        <v>397</v>
      </c>
      <c r="C13" s="1009">
        <v>135</v>
      </c>
      <c r="D13" s="1009">
        <v>315</v>
      </c>
      <c r="E13" s="1009">
        <v>346</v>
      </c>
      <c r="F13" s="1009">
        <v>372</v>
      </c>
      <c r="G13" s="1009">
        <v>357</v>
      </c>
      <c r="H13" s="432">
        <v>293</v>
      </c>
      <c r="I13" s="1541" t="s">
        <v>925</v>
      </c>
      <c r="J13" s="1540" t="s">
        <v>1214</v>
      </c>
      <c r="K13" s="1541" t="s">
        <v>928</v>
      </c>
      <c r="L13" s="1540" t="s">
        <v>1214</v>
      </c>
    </row>
    <row r="14" spans="1:12" ht="10.5" customHeight="1">
      <c r="A14" s="1000"/>
      <c r="B14" s="1008"/>
      <c r="C14" s="1008"/>
      <c r="D14" s="1008"/>
      <c r="E14" s="1008"/>
      <c r="F14" s="1008"/>
      <c r="G14" s="1008"/>
      <c r="H14" s="1007"/>
      <c r="I14" s="1520"/>
      <c r="J14" s="1519"/>
      <c r="K14" s="1520"/>
      <c r="L14" s="1519"/>
    </row>
    <row r="15" spans="1:12" ht="10.5" customHeight="1">
      <c r="A15" s="1936" t="s">
        <v>1591</v>
      </c>
      <c r="B15" s="1005">
        <v>53</v>
      </c>
      <c r="C15" s="1005">
        <v>56</v>
      </c>
      <c r="D15" s="1005">
        <v>57</v>
      </c>
      <c r="E15" s="1005">
        <v>56</v>
      </c>
      <c r="F15" s="1005">
        <v>56</v>
      </c>
      <c r="G15" s="1005">
        <v>55</v>
      </c>
      <c r="H15" s="1004">
        <v>61</v>
      </c>
      <c r="I15" s="1537"/>
      <c r="J15" s="1536"/>
      <c r="K15" s="1537"/>
      <c r="L15" s="1536"/>
    </row>
    <row r="16" spans="1:12" ht="10.5" customHeight="1">
      <c r="A16" s="1936" t="s">
        <v>1592</v>
      </c>
      <c r="B16" s="1005">
        <v>54</v>
      </c>
      <c r="C16" s="1005">
        <v>54</v>
      </c>
      <c r="D16" s="1005">
        <v>55</v>
      </c>
      <c r="E16" s="1005">
        <v>58</v>
      </c>
      <c r="F16" s="1005">
        <v>57</v>
      </c>
      <c r="G16" s="1005">
        <v>57</v>
      </c>
      <c r="H16" s="1004">
        <v>56</v>
      </c>
      <c r="I16" s="1537"/>
      <c r="J16" s="1536"/>
      <c r="K16" s="1539"/>
      <c r="L16" s="1538"/>
    </row>
    <row r="17" spans="1:12" ht="10.5" customHeight="1">
      <c r="A17" s="344" t="s">
        <v>1593</v>
      </c>
      <c r="B17" s="1005">
        <v>16</v>
      </c>
      <c r="C17" s="1005">
        <v>5</v>
      </c>
      <c r="D17" s="1005">
        <v>12</v>
      </c>
      <c r="E17" s="1005">
        <v>13</v>
      </c>
      <c r="F17" s="1005">
        <v>12</v>
      </c>
      <c r="G17" s="1005">
        <v>12</v>
      </c>
      <c r="H17" s="1004">
        <v>11</v>
      </c>
      <c r="I17" s="1537"/>
      <c r="J17" s="1536"/>
      <c r="K17" s="1539"/>
      <c r="L17" s="1538"/>
    </row>
    <row r="18" spans="1:12" ht="10.5" customHeight="1">
      <c r="A18" s="537" t="s">
        <v>772</v>
      </c>
      <c r="B18" s="1005">
        <v>7463</v>
      </c>
      <c r="C18" s="1005">
        <v>7424</v>
      </c>
      <c r="D18" s="1005">
        <v>7664</v>
      </c>
      <c r="E18" s="1005">
        <v>7988</v>
      </c>
      <c r="F18" s="1005">
        <v>8831</v>
      </c>
      <c r="G18" s="1005">
        <v>9153</v>
      </c>
      <c r="H18" s="1004">
        <v>9051</v>
      </c>
      <c r="I18" s="1537" t="s">
        <v>932</v>
      </c>
      <c r="J18" s="1536" t="s">
        <v>801</v>
      </c>
      <c r="K18" s="1537"/>
      <c r="L18" s="1536"/>
    </row>
    <row r="19" spans="1:12" ht="10.5" customHeight="1">
      <c r="A19" s="1006" t="s">
        <v>729</v>
      </c>
      <c r="B19" s="1005">
        <v>46062</v>
      </c>
      <c r="C19" s="1005">
        <v>45695</v>
      </c>
      <c r="D19" s="1005">
        <v>43140</v>
      </c>
      <c r="E19" s="1005">
        <v>45870</v>
      </c>
      <c r="F19" s="1005">
        <v>45376</v>
      </c>
      <c r="G19" s="1005">
        <v>45415</v>
      </c>
      <c r="H19" s="1004">
        <v>44940</v>
      </c>
      <c r="I19" s="1537" t="s">
        <v>929</v>
      </c>
      <c r="J19" s="1536" t="s">
        <v>801</v>
      </c>
      <c r="K19" s="1537"/>
      <c r="L19" s="1536"/>
    </row>
    <row r="20" spans="1:12" ht="10.5" customHeight="1" thickBot="1">
      <c r="A20" s="537" t="s">
        <v>728</v>
      </c>
      <c r="B20" s="1005">
        <v>7100</v>
      </c>
      <c r="C20" s="1005">
        <v>7282</v>
      </c>
      <c r="D20" s="1005">
        <v>7385</v>
      </c>
      <c r="E20" s="1005">
        <v>7522</v>
      </c>
      <c r="F20" s="1005">
        <v>7750</v>
      </c>
      <c r="G20" s="1005">
        <v>7976</v>
      </c>
      <c r="H20" s="1004">
        <v>7963</v>
      </c>
      <c r="I20" s="1524" t="s">
        <v>1132</v>
      </c>
      <c r="J20" s="1523" t="s">
        <v>800</v>
      </c>
      <c r="K20" s="1535"/>
      <c r="L20" s="1534"/>
    </row>
    <row r="21" spans="1:12" ht="10.5" customHeight="1" thickBot="1">
      <c r="A21" s="537"/>
      <c r="B21" s="537"/>
      <c r="C21" s="1005"/>
      <c r="D21" s="1005"/>
      <c r="E21" s="1005"/>
      <c r="F21" s="1005"/>
      <c r="G21" s="1005"/>
      <c r="H21" s="1005"/>
      <c r="I21" s="1533"/>
      <c r="J21" s="1533"/>
      <c r="K21" s="1532"/>
      <c r="L21" s="1532"/>
    </row>
    <row r="22" spans="1:12" ht="15" customHeight="1">
      <c r="A22" s="1003" t="s">
        <v>771</v>
      </c>
      <c r="B22" s="1816"/>
      <c r="C22" s="1816"/>
      <c r="D22" s="1816"/>
      <c r="E22" s="1816"/>
      <c r="F22" s="1816"/>
      <c r="G22" s="1816"/>
      <c r="H22" s="1817"/>
      <c r="I22" s="1986" t="s">
        <v>741</v>
      </c>
      <c r="J22" s="1987" t="s">
        <v>58</v>
      </c>
      <c r="K22" s="1986" t="s">
        <v>770</v>
      </c>
      <c r="L22" s="1987" t="s">
        <v>58</v>
      </c>
    </row>
    <row r="23" spans="1:12" ht="16.2" customHeight="1" thickBot="1">
      <c r="A23" s="1531" t="s">
        <v>716</v>
      </c>
      <c r="B23" s="1530" t="s">
        <v>1469</v>
      </c>
      <c r="C23" s="1530" t="s">
        <v>1206</v>
      </c>
      <c r="D23" s="1530" t="s">
        <v>1131</v>
      </c>
      <c r="E23" s="1530" t="s">
        <v>992</v>
      </c>
      <c r="F23" s="1530" t="s">
        <v>924</v>
      </c>
      <c r="G23" s="1530" t="s">
        <v>722</v>
      </c>
      <c r="H23" s="540" t="s">
        <v>721</v>
      </c>
      <c r="I23" s="1813" t="s">
        <v>1468</v>
      </c>
      <c r="J23" s="1814" t="s">
        <v>1467</v>
      </c>
      <c r="K23" s="1813" t="s">
        <v>1468</v>
      </c>
      <c r="L23" s="1814" t="s">
        <v>1467</v>
      </c>
    </row>
    <row r="24" spans="1:12" ht="12" customHeight="1">
      <c r="A24" s="1001" t="s">
        <v>1130</v>
      </c>
      <c r="B24" s="1818">
        <v>135.4</v>
      </c>
      <c r="C24" s="1819">
        <v>134.1</v>
      </c>
      <c r="D24" s="1820">
        <v>127.69999999999999</v>
      </c>
      <c r="E24" s="1820">
        <v>133.29999999999998</v>
      </c>
      <c r="F24" s="1820">
        <v>130.5</v>
      </c>
      <c r="G24" s="1820">
        <v>130.19999999999999</v>
      </c>
      <c r="H24" s="1821">
        <v>129.5</v>
      </c>
      <c r="I24" s="1527" t="s">
        <v>794</v>
      </c>
      <c r="J24" s="1526" t="s">
        <v>801</v>
      </c>
      <c r="K24" s="1527" t="s">
        <v>806</v>
      </c>
      <c r="L24" s="1526" t="s">
        <v>929</v>
      </c>
    </row>
    <row r="25" spans="1:12" ht="13.2" customHeight="1" thickBot="1">
      <c r="A25" s="1525" t="s">
        <v>1129</v>
      </c>
      <c r="B25" s="1822">
        <v>20.6</v>
      </c>
      <c r="C25" s="1823">
        <v>20.9</v>
      </c>
      <c r="D25" s="1824">
        <v>20.9</v>
      </c>
      <c r="E25" s="1824">
        <v>21.8</v>
      </c>
      <c r="F25" s="1824">
        <v>21.9</v>
      </c>
      <c r="G25" s="1824">
        <v>22</v>
      </c>
      <c r="H25" s="1825">
        <v>22.1</v>
      </c>
      <c r="I25" s="1524" t="s">
        <v>795</v>
      </c>
      <c r="J25" s="1523" t="s">
        <v>805</v>
      </c>
      <c r="K25" s="1524" t="s">
        <v>802</v>
      </c>
      <c r="L25" s="1523" t="s">
        <v>805</v>
      </c>
    </row>
    <row r="26" spans="1:12" ht="10.5" customHeight="1">
      <c r="A26" s="428" t="s">
        <v>769</v>
      </c>
      <c r="B26" s="436">
        <v>156</v>
      </c>
      <c r="C26" s="1826">
        <v>155</v>
      </c>
      <c r="D26" s="1826">
        <v>148.6</v>
      </c>
      <c r="E26" s="1826">
        <v>155.1</v>
      </c>
      <c r="F26" s="1826">
        <v>152.4</v>
      </c>
      <c r="G26" s="1826">
        <v>152.19999999999999</v>
      </c>
      <c r="H26" s="1827">
        <v>151.6</v>
      </c>
      <c r="I26" s="1522" t="s">
        <v>929</v>
      </c>
      <c r="J26" s="1521" t="s">
        <v>801</v>
      </c>
      <c r="K26" s="1522" t="s">
        <v>794</v>
      </c>
      <c r="L26" s="1521" t="s">
        <v>801</v>
      </c>
    </row>
    <row r="27" spans="1:12" ht="10.5" customHeight="1">
      <c r="A27" s="1000"/>
      <c r="B27" s="1000"/>
      <c r="C27" s="1828"/>
      <c r="D27" s="1828"/>
      <c r="E27" s="1828"/>
      <c r="F27" s="1828"/>
      <c r="G27" s="1828"/>
      <c r="H27" s="1829"/>
      <c r="I27" s="1520"/>
      <c r="J27" s="1519"/>
      <c r="K27" s="1520"/>
      <c r="L27" s="1519"/>
    </row>
    <row r="28" spans="1:12" ht="10.5" customHeight="1" thickBot="1">
      <c r="A28" s="998" t="s">
        <v>768</v>
      </c>
      <c r="B28" s="997">
        <v>80.8</v>
      </c>
      <c r="C28" s="1830">
        <v>80.5</v>
      </c>
      <c r="D28" s="1830">
        <v>75.2</v>
      </c>
      <c r="E28" s="1830">
        <v>76.5</v>
      </c>
      <c r="F28" s="1830">
        <v>76.2</v>
      </c>
      <c r="G28" s="1830">
        <v>77.2</v>
      </c>
      <c r="H28" s="1831">
        <v>75.3</v>
      </c>
      <c r="I28" s="1518" t="s">
        <v>806</v>
      </c>
      <c r="J28" s="1517" t="s">
        <v>798</v>
      </c>
      <c r="K28" s="1518" t="s">
        <v>925</v>
      </c>
      <c r="L28" s="1517" t="s">
        <v>801</v>
      </c>
    </row>
    <row r="29" spans="1:12" ht="10.5" customHeight="1">
      <c r="A29" s="1978" t="s">
        <v>1030</v>
      </c>
      <c r="B29" s="1978" t="s">
        <v>58</v>
      </c>
      <c r="C29" s="1978" t="s">
        <v>58</v>
      </c>
      <c r="D29" s="1978" t="s">
        <v>58</v>
      </c>
      <c r="E29" s="1978" t="s">
        <v>58</v>
      </c>
      <c r="F29" s="1978" t="s">
        <v>58</v>
      </c>
      <c r="G29" s="1978" t="s">
        <v>58</v>
      </c>
      <c r="H29" s="1978" t="s">
        <v>58</v>
      </c>
      <c r="I29" s="1979" t="s">
        <v>58</v>
      </c>
      <c r="J29" s="1979" t="s">
        <v>58</v>
      </c>
      <c r="K29" s="1979" t="s">
        <v>58</v>
      </c>
      <c r="L29" s="1979" t="s">
        <v>58</v>
      </c>
    </row>
    <row r="30" spans="1:12" ht="10.5" customHeight="1">
      <c r="A30" s="1978"/>
      <c r="B30" s="1978" t="s">
        <v>58</v>
      </c>
      <c r="C30" s="1978" t="s">
        <v>58</v>
      </c>
      <c r="D30" s="1978" t="s">
        <v>58</v>
      </c>
      <c r="E30" s="1978" t="s">
        <v>58</v>
      </c>
      <c r="F30" s="1978" t="s">
        <v>58</v>
      </c>
      <c r="G30" s="1978" t="s">
        <v>58</v>
      </c>
      <c r="H30" s="1978" t="s">
        <v>58</v>
      </c>
      <c r="I30" s="1978" t="s">
        <v>58</v>
      </c>
      <c r="J30" s="1978" t="s">
        <v>58</v>
      </c>
      <c r="K30" s="1978" t="s">
        <v>58</v>
      </c>
      <c r="L30" s="1978" t="s">
        <v>58</v>
      </c>
    </row>
  </sheetData>
  <mergeCells count="8">
    <mergeCell ref="A29:L29"/>
    <mergeCell ref="A30:L30"/>
    <mergeCell ref="A1:L1"/>
    <mergeCell ref="I2:J2"/>
    <mergeCell ref="K2:L2"/>
    <mergeCell ref="K3:L3"/>
    <mergeCell ref="I22:J22"/>
    <mergeCell ref="K22:L22"/>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A5:L14 A18:L29 B15:L15 B16:L16 B17:L17"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AFD47-A351-4B63-B180-57F6CE77D77C}">
  <sheetPr>
    <tabColor theme="5" tint="0.39997558519241921"/>
  </sheetPr>
  <dimension ref="A1:L55"/>
  <sheetViews>
    <sheetView view="pageLayout" topLeftCell="A28" zoomScaleNormal="100" workbookViewId="0">
      <selection activeCell="M83" sqref="M83"/>
    </sheetView>
  </sheetViews>
  <sheetFormatPr defaultRowHeight="13.2"/>
  <cols>
    <col min="1" max="1" width="31.5546875" style="217" customWidth="1"/>
    <col min="2" max="8" width="6.33203125" style="217" customWidth="1"/>
    <col min="9" max="12" width="7.109375" style="217" customWidth="1"/>
    <col min="13" max="16384" width="8.88671875" style="217"/>
  </cols>
  <sheetData>
    <row r="1" spans="1:12" ht="12.75" customHeight="1">
      <c r="A1" s="1980" t="s">
        <v>1009</v>
      </c>
      <c r="B1" s="1980" t="s">
        <v>58</v>
      </c>
      <c r="C1" s="1980" t="s">
        <v>58</v>
      </c>
      <c r="D1" s="1980" t="s">
        <v>58</v>
      </c>
      <c r="E1" s="1980" t="s">
        <v>58</v>
      </c>
      <c r="F1" s="1980" t="s">
        <v>58</v>
      </c>
      <c r="G1" s="1980" t="s">
        <v>58</v>
      </c>
      <c r="H1" s="1989" t="s">
        <v>58</v>
      </c>
      <c r="I1" s="1992" t="s">
        <v>741</v>
      </c>
      <c r="J1" s="1993" t="s">
        <v>58</v>
      </c>
      <c r="K1" s="1994" t="s">
        <v>770</v>
      </c>
      <c r="L1" s="1993" t="s">
        <v>58</v>
      </c>
    </row>
    <row r="2" spans="1:12" ht="10.5" customHeight="1">
      <c r="A2" s="542"/>
      <c r="B2" s="542"/>
      <c r="C2" s="542"/>
      <c r="D2" s="542"/>
      <c r="E2" s="542"/>
      <c r="F2" s="542"/>
      <c r="G2" s="542"/>
      <c r="H2" s="541"/>
      <c r="I2" s="1560"/>
      <c r="J2" s="1559"/>
      <c r="K2" s="1990"/>
      <c r="L2" s="1991" t="s">
        <v>58</v>
      </c>
    </row>
    <row r="3" spans="1:12" ht="10.5" customHeight="1" thickBot="1">
      <c r="A3" s="1552" t="s">
        <v>696</v>
      </c>
      <c r="B3" s="1551" t="s">
        <v>1469</v>
      </c>
      <c r="C3" s="1551" t="s">
        <v>1206</v>
      </c>
      <c r="D3" s="1551" t="s">
        <v>1131</v>
      </c>
      <c r="E3" s="1551" t="s">
        <v>992</v>
      </c>
      <c r="F3" s="1551" t="s">
        <v>924</v>
      </c>
      <c r="G3" s="1551" t="s">
        <v>722</v>
      </c>
      <c r="H3" s="540" t="s">
        <v>721</v>
      </c>
      <c r="I3" s="1558" t="s">
        <v>1468</v>
      </c>
      <c r="J3" s="1557" t="s">
        <v>1467</v>
      </c>
      <c r="K3" s="539" t="s">
        <v>1468</v>
      </c>
      <c r="L3" s="1557" t="s">
        <v>1467</v>
      </c>
    </row>
    <row r="4" spans="1:12" ht="10.5" customHeight="1">
      <c r="A4" s="538" t="s">
        <v>1006</v>
      </c>
      <c r="B4" s="547">
        <v>140</v>
      </c>
      <c r="C4" s="547">
        <v>138</v>
      </c>
      <c r="D4" s="547">
        <v>140</v>
      </c>
      <c r="E4" s="547">
        <v>143</v>
      </c>
      <c r="F4" s="547">
        <v>141</v>
      </c>
      <c r="G4" s="547">
        <v>144</v>
      </c>
      <c r="H4" s="546">
        <v>139</v>
      </c>
      <c r="I4" s="1527" t="s">
        <v>805</v>
      </c>
      <c r="J4" s="1526" t="s">
        <v>801</v>
      </c>
      <c r="K4" s="1527" t="s">
        <v>805</v>
      </c>
      <c r="L4" s="1526" t="s">
        <v>929</v>
      </c>
    </row>
    <row r="5" spans="1:12" ht="10.5" customHeight="1">
      <c r="A5" s="537" t="s">
        <v>1005</v>
      </c>
      <c r="B5" s="544">
        <v>88</v>
      </c>
      <c r="C5" s="544">
        <v>88</v>
      </c>
      <c r="D5" s="544">
        <v>92</v>
      </c>
      <c r="E5" s="544">
        <v>91</v>
      </c>
      <c r="F5" s="544">
        <v>100</v>
      </c>
      <c r="G5" s="544">
        <v>99</v>
      </c>
      <c r="H5" s="545">
        <v>99</v>
      </c>
      <c r="I5" s="1548" t="s">
        <v>936</v>
      </c>
      <c r="J5" s="1546" t="s">
        <v>798</v>
      </c>
      <c r="K5" s="1547" t="s">
        <v>936</v>
      </c>
      <c r="L5" s="1546" t="s">
        <v>798</v>
      </c>
    </row>
    <row r="6" spans="1:12" ht="10.5" customHeight="1">
      <c r="A6" s="537" t="s">
        <v>1004</v>
      </c>
      <c r="B6" s="544">
        <v>118</v>
      </c>
      <c r="C6" s="544">
        <v>106</v>
      </c>
      <c r="D6" s="544">
        <v>112</v>
      </c>
      <c r="E6" s="544">
        <v>123</v>
      </c>
      <c r="F6" s="544">
        <v>129</v>
      </c>
      <c r="G6" s="544">
        <v>122</v>
      </c>
      <c r="H6" s="545">
        <v>104</v>
      </c>
      <c r="I6" s="1548" t="s">
        <v>793</v>
      </c>
      <c r="J6" s="1546" t="s">
        <v>927</v>
      </c>
      <c r="K6" s="1547" t="s">
        <v>805</v>
      </c>
      <c r="L6" s="1546" t="s">
        <v>928</v>
      </c>
    </row>
    <row r="7" spans="1:12" ht="10.5" customHeight="1">
      <c r="A7" s="537" t="s">
        <v>1003</v>
      </c>
      <c r="B7" s="544">
        <v>193</v>
      </c>
      <c r="C7" s="544">
        <v>171</v>
      </c>
      <c r="D7" s="544">
        <v>174</v>
      </c>
      <c r="E7" s="544">
        <v>171</v>
      </c>
      <c r="F7" s="544">
        <v>170</v>
      </c>
      <c r="G7" s="544">
        <v>169</v>
      </c>
      <c r="H7" s="545">
        <v>172</v>
      </c>
      <c r="I7" s="1548" t="s">
        <v>931</v>
      </c>
      <c r="J7" s="1546" t="s">
        <v>796</v>
      </c>
      <c r="K7" s="1547" t="s">
        <v>923</v>
      </c>
      <c r="L7" s="1563" t="s">
        <v>923</v>
      </c>
    </row>
    <row r="8" spans="1:12" ht="12.6" customHeight="1" thickBot="1">
      <c r="A8" s="537" t="s">
        <v>1002</v>
      </c>
      <c r="B8" s="544">
        <v>1</v>
      </c>
      <c r="C8" s="544">
        <v>-2</v>
      </c>
      <c r="D8" s="544">
        <v>-1</v>
      </c>
      <c r="E8" s="544">
        <v>-5</v>
      </c>
      <c r="F8" s="544">
        <v>-1</v>
      </c>
      <c r="G8" s="544">
        <v>-5</v>
      </c>
      <c r="H8" s="545" t="s">
        <v>245</v>
      </c>
      <c r="I8" s="1562"/>
      <c r="J8" s="1561"/>
      <c r="K8" s="1562"/>
      <c r="L8" s="1561"/>
    </row>
    <row r="9" spans="1:12" ht="12.75" customHeight="1" thickBot="1">
      <c r="A9" s="537"/>
      <c r="B9" s="537"/>
      <c r="C9" s="544"/>
      <c r="D9" s="544"/>
      <c r="E9" s="544"/>
      <c r="F9" s="544"/>
      <c r="G9" s="544"/>
      <c r="H9" s="544"/>
      <c r="I9" s="1533"/>
      <c r="J9" s="1533"/>
      <c r="K9" s="1532"/>
      <c r="L9" s="1532"/>
    </row>
    <row r="10" spans="1:12" ht="12.75" customHeight="1">
      <c r="A10" s="1980" t="s">
        <v>1008</v>
      </c>
      <c r="B10" s="1980" t="s">
        <v>58</v>
      </c>
      <c r="C10" s="1980" t="s">
        <v>58</v>
      </c>
      <c r="D10" s="1980" t="s">
        <v>58</v>
      </c>
      <c r="E10" s="1980" t="s">
        <v>58</v>
      </c>
      <c r="F10" s="1980" t="s">
        <v>58</v>
      </c>
      <c r="G10" s="1980" t="s">
        <v>58</v>
      </c>
      <c r="H10" s="1989" t="s">
        <v>58</v>
      </c>
      <c r="I10" s="1992" t="s">
        <v>741</v>
      </c>
      <c r="J10" s="1993" t="s">
        <v>58</v>
      </c>
      <c r="K10" s="1994" t="s">
        <v>770</v>
      </c>
      <c r="L10" s="1993" t="s">
        <v>58</v>
      </c>
    </row>
    <row r="11" spans="1:12" ht="10.5" customHeight="1">
      <c r="A11" s="542"/>
      <c r="B11" s="542"/>
      <c r="C11" s="542"/>
      <c r="D11" s="542"/>
      <c r="E11" s="542"/>
      <c r="F11" s="542"/>
      <c r="G11" s="542"/>
      <c r="H11" s="541"/>
      <c r="I11" s="1560"/>
      <c r="J11" s="1559"/>
      <c r="K11" s="1990"/>
      <c r="L11" s="1991" t="s">
        <v>58</v>
      </c>
    </row>
    <row r="12" spans="1:12" ht="10.5" customHeight="1" thickBot="1">
      <c r="A12" s="1552" t="s">
        <v>696</v>
      </c>
      <c r="B12" s="1551" t="s">
        <v>1469</v>
      </c>
      <c r="C12" s="1551" t="s">
        <v>1206</v>
      </c>
      <c r="D12" s="1551" t="s">
        <v>1131</v>
      </c>
      <c r="E12" s="1551" t="s">
        <v>992</v>
      </c>
      <c r="F12" s="1551" t="s">
        <v>924</v>
      </c>
      <c r="G12" s="1551" t="s">
        <v>722</v>
      </c>
      <c r="H12" s="540" t="s">
        <v>721</v>
      </c>
      <c r="I12" s="1558" t="s">
        <v>1468</v>
      </c>
      <c r="J12" s="1557" t="s">
        <v>1467</v>
      </c>
      <c r="K12" s="539" t="s">
        <v>1468</v>
      </c>
      <c r="L12" s="1557" t="s">
        <v>1467</v>
      </c>
    </row>
    <row r="13" spans="1:12" ht="10.5" customHeight="1">
      <c r="A13" s="538" t="s">
        <v>1006</v>
      </c>
      <c r="B13" s="547">
        <v>69</v>
      </c>
      <c r="C13" s="547">
        <v>67</v>
      </c>
      <c r="D13" s="547">
        <v>76</v>
      </c>
      <c r="E13" s="547">
        <v>89</v>
      </c>
      <c r="F13" s="547">
        <v>87</v>
      </c>
      <c r="G13" s="547">
        <v>72</v>
      </c>
      <c r="H13" s="546">
        <v>73</v>
      </c>
      <c r="I13" s="1527" t="s">
        <v>1213</v>
      </c>
      <c r="J13" s="1526" t="s">
        <v>804</v>
      </c>
      <c r="K13" s="1527" t="s">
        <v>1213</v>
      </c>
      <c r="L13" s="1526" t="s">
        <v>804</v>
      </c>
    </row>
    <row r="14" spans="1:12" ht="10.5" customHeight="1">
      <c r="A14" s="537" t="s">
        <v>1005</v>
      </c>
      <c r="B14" s="544">
        <v>89</v>
      </c>
      <c r="C14" s="544">
        <v>85</v>
      </c>
      <c r="D14" s="544">
        <v>91</v>
      </c>
      <c r="E14" s="544">
        <v>95</v>
      </c>
      <c r="F14" s="544">
        <v>98</v>
      </c>
      <c r="G14" s="544">
        <v>98</v>
      </c>
      <c r="H14" s="545">
        <v>91</v>
      </c>
      <c r="I14" s="1548" t="s">
        <v>793</v>
      </c>
      <c r="J14" s="1546" t="s">
        <v>922</v>
      </c>
      <c r="K14" s="1547" t="s">
        <v>793</v>
      </c>
      <c r="L14" s="1546" t="s">
        <v>922</v>
      </c>
    </row>
    <row r="15" spans="1:12" ht="10.5" customHeight="1">
      <c r="A15" s="537" t="s">
        <v>1004</v>
      </c>
      <c r="B15" s="544">
        <v>24</v>
      </c>
      <c r="C15" s="544">
        <v>24</v>
      </c>
      <c r="D15" s="544">
        <v>27</v>
      </c>
      <c r="E15" s="544">
        <v>26</v>
      </c>
      <c r="F15" s="544">
        <v>27</v>
      </c>
      <c r="G15" s="544">
        <v>31</v>
      </c>
      <c r="H15" s="545">
        <v>27</v>
      </c>
      <c r="I15" s="1548" t="s">
        <v>792</v>
      </c>
      <c r="J15" s="1546" t="s">
        <v>798</v>
      </c>
      <c r="K15" s="1547" t="s">
        <v>798</v>
      </c>
      <c r="L15" s="1546" t="s">
        <v>926</v>
      </c>
    </row>
    <row r="16" spans="1:12" ht="10.5" customHeight="1">
      <c r="A16" s="537" t="s">
        <v>1003</v>
      </c>
      <c r="B16" s="544">
        <v>96</v>
      </c>
      <c r="C16" s="544">
        <v>89</v>
      </c>
      <c r="D16" s="544">
        <v>99</v>
      </c>
      <c r="E16" s="544">
        <v>102</v>
      </c>
      <c r="F16" s="544">
        <v>100</v>
      </c>
      <c r="G16" s="544">
        <v>99</v>
      </c>
      <c r="H16" s="545">
        <v>98</v>
      </c>
      <c r="I16" s="1548" t="s">
        <v>926</v>
      </c>
      <c r="J16" s="1546" t="s">
        <v>928</v>
      </c>
      <c r="K16" s="1547" t="s">
        <v>1132</v>
      </c>
      <c r="L16" s="1563" t="s">
        <v>929</v>
      </c>
    </row>
    <row r="17" spans="1:12" ht="13.2" customHeight="1" thickBot="1">
      <c r="A17" s="537" t="s">
        <v>1002</v>
      </c>
      <c r="B17" s="544" t="s">
        <v>245</v>
      </c>
      <c r="C17" s="544">
        <v>1</v>
      </c>
      <c r="D17" s="544">
        <v>-1</v>
      </c>
      <c r="E17" s="544">
        <v>1</v>
      </c>
      <c r="F17" s="544">
        <v>2</v>
      </c>
      <c r="G17" s="544">
        <v>-5</v>
      </c>
      <c r="H17" s="545">
        <v>-3</v>
      </c>
      <c r="I17" s="1562"/>
      <c r="J17" s="1561"/>
      <c r="K17" s="1562"/>
      <c r="L17" s="1561"/>
    </row>
    <row r="18" spans="1:12" ht="12.75" customHeight="1" thickBot="1">
      <c r="A18" s="537"/>
      <c r="B18" s="537"/>
      <c r="C18" s="544"/>
      <c r="D18" s="544"/>
      <c r="E18" s="544"/>
      <c r="F18" s="544"/>
      <c r="G18" s="544"/>
      <c r="H18" s="544"/>
      <c r="I18" s="1533"/>
      <c r="J18" s="1533"/>
      <c r="K18" s="1532"/>
      <c r="L18" s="1532"/>
    </row>
    <row r="19" spans="1:12" ht="12.75" customHeight="1">
      <c r="A19" s="1980" t="s">
        <v>1007</v>
      </c>
      <c r="B19" s="1980" t="s">
        <v>58</v>
      </c>
      <c r="C19" s="1980" t="s">
        <v>58</v>
      </c>
      <c r="D19" s="1980" t="s">
        <v>58</v>
      </c>
      <c r="E19" s="1980" t="s">
        <v>58</v>
      </c>
      <c r="F19" s="1980" t="s">
        <v>58</v>
      </c>
      <c r="G19" s="1980" t="s">
        <v>58</v>
      </c>
      <c r="H19" s="1989" t="s">
        <v>58</v>
      </c>
      <c r="I19" s="1992" t="s">
        <v>741</v>
      </c>
      <c r="J19" s="1993" t="s">
        <v>58</v>
      </c>
      <c r="K19" s="1994" t="s">
        <v>770</v>
      </c>
      <c r="L19" s="1993" t="s">
        <v>58</v>
      </c>
    </row>
    <row r="20" spans="1:12" ht="10.5" customHeight="1">
      <c r="A20" s="542"/>
      <c r="B20" s="542"/>
      <c r="C20" s="542"/>
      <c r="D20" s="542"/>
      <c r="E20" s="542"/>
      <c r="F20" s="542"/>
      <c r="G20" s="542"/>
      <c r="H20" s="541"/>
      <c r="I20" s="1560"/>
      <c r="J20" s="1559"/>
      <c r="K20" s="1990"/>
      <c r="L20" s="1991" t="s">
        <v>58</v>
      </c>
    </row>
    <row r="21" spans="1:12" ht="10.5" customHeight="1" thickBot="1">
      <c r="A21" s="1552" t="s">
        <v>696</v>
      </c>
      <c r="B21" s="1551" t="s">
        <v>1469</v>
      </c>
      <c r="C21" s="1551" t="s">
        <v>1206</v>
      </c>
      <c r="D21" s="1551" t="s">
        <v>1131</v>
      </c>
      <c r="E21" s="1551" t="s">
        <v>992</v>
      </c>
      <c r="F21" s="1551" t="s">
        <v>924</v>
      </c>
      <c r="G21" s="1551" t="s">
        <v>722</v>
      </c>
      <c r="H21" s="540" t="s">
        <v>721</v>
      </c>
      <c r="I21" s="1558" t="s">
        <v>1468</v>
      </c>
      <c r="J21" s="1557" t="s">
        <v>1467</v>
      </c>
      <c r="K21" s="539" t="s">
        <v>1468</v>
      </c>
      <c r="L21" s="1557" t="s">
        <v>1467</v>
      </c>
    </row>
    <row r="22" spans="1:12" ht="10.5" customHeight="1">
      <c r="A22" s="538" t="s">
        <v>1006</v>
      </c>
      <c r="B22" s="1026" t="s">
        <v>245</v>
      </c>
      <c r="C22" s="1026">
        <v>-51</v>
      </c>
      <c r="D22" s="1026">
        <v>-12</v>
      </c>
      <c r="E22" s="1026">
        <v>-10</v>
      </c>
      <c r="F22" s="1026">
        <v>-40</v>
      </c>
      <c r="G22" s="1026">
        <v>-5</v>
      </c>
      <c r="H22" s="1037">
        <v>3</v>
      </c>
      <c r="I22" s="1527"/>
      <c r="J22" s="1526"/>
      <c r="K22" s="1527"/>
      <c r="L22" s="1526"/>
    </row>
    <row r="23" spans="1:12" ht="10.5" customHeight="1">
      <c r="A23" s="537" t="s">
        <v>1005</v>
      </c>
      <c r="B23" s="1005">
        <v>-4</v>
      </c>
      <c r="C23" s="1005">
        <v>-91</v>
      </c>
      <c r="D23" s="1005">
        <v>-8</v>
      </c>
      <c r="E23" s="1005">
        <v>-1</v>
      </c>
      <c r="F23" s="1005">
        <v>45</v>
      </c>
      <c r="G23" s="1005">
        <v>-9</v>
      </c>
      <c r="H23" s="1004">
        <v>-31</v>
      </c>
      <c r="I23" s="1548"/>
      <c r="J23" s="1546"/>
      <c r="K23" s="1547"/>
      <c r="L23" s="1546"/>
    </row>
    <row r="24" spans="1:12" ht="10.5" customHeight="1">
      <c r="A24" s="537" t="s">
        <v>1004</v>
      </c>
      <c r="B24" s="1005">
        <v>9</v>
      </c>
      <c r="C24" s="1005">
        <v>-53</v>
      </c>
      <c r="D24" s="1005">
        <v>-3</v>
      </c>
      <c r="E24" s="1005">
        <v>-9</v>
      </c>
      <c r="F24" s="1005">
        <v>-19</v>
      </c>
      <c r="G24" s="1005">
        <v>-6</v>
      </c>
      <c r="H24" s="1004">
        <v>-10</v>
      </c>
      <c r="I24" s="1548"/>
      <c r="J24" s="1546"/>
      <c r="K24" s="1547"/>
      <c r="L24" s="1546"/>
    </row>
    <row r="25" spans="1:12" ht="10.5" customHeight="1">
      <c r="A25" s="537" t="s">
        <v>1003</v>
      </c>
      <c r="B25" s="1005">
        <v>-3</v>
      </c>
      <c r="C25" s="1005">
        <v>-30</v>
      </c>
      <c r="D25" s="1005">
        <v>-16</v>
      </c>
      <c r="E25" s="1005">
        <v>-6</v>
      </c>
      <c r="F25" s="1005">
        <v>-16</v>
      </c>
      <c r="G25" s="1005">
        <v>-5</v>
      </c>
      <c r="H25" s="1004">
        <v>-11</v>
      </c>
      <c r="I25" s="1548"/>
      <c r="J25" s="1546"/>
      <c r="K25" s="1547"/>
      <c r="L25" s="1563"/>
    </row>
    <row r="26" spans="1:12" ht="13.2" customHeight="1" thickBot="1">
      <c r="A26" s="537" t="s">
        <v>1002</v>
      </c>
      <c r="B26" s="1005" t="s">
        <v>245</v>
      </c>
      <c r="C26" s="1005">
        <v>-1</v>
      </c>
      <c r="D26" s="1005">
        <v>1</v>
      </c>
      <c r="E26" s="1005">
        <v>-2</v>
      </c>
      <c r="F26" s="1005">
        <v>2</v>
      </c>
      <c r="G26" s="1005" t="s">
        <v>245</v>
      </c>
      <c r="H26" s="1004" t="s">
        <v>245</v>
      </c>
      <c r="I26" s="1562"/>
      <c r="J26" s="1561"/>
      <c r="K26" s="1562"/>
      <c r="L26" s="1561"/>
    </row>
    <row r="27" spans="1:12" ht="12.75" customHeight="1" thickBot="1">
      <c r="A27" s="537"/>
      <c r="B27" s="537"/>
      <c r="C27" s="544"/>
      <c r="D27" s="544"/>
      <c r="E27" s="544"/>
      <c r="F27" s="544"/>
      <c r="G27" s="544"/>
      <c r="H27" s="544"/>
      <c r="I27" s="1533"/>
      <c r="J27" s="1533"/>
      <c r="K27" s="1532"/>
      <c r="L27" s="1532"/>
    </row>
    <row r="28" spans="1:12" ht="12.75" customHeight="1">
      <c r="A28" s="1980" t="s">
        <v>1001</v>
      </c>
      <c r="B28" s="1980" t="s">
        <v>58</v>
      </c>
      <c r="C28" s="1980" t="s">
        <v>58</v>
      </c>
      <c r="D28" s="1980" t="s">
        <v>58</v>
      </c>
      <c r="E28" s="1980" t="s">
        <v>58</v>
      </c>
      <c r="F28" s="1980" t="s">
        <v>58</v>
      </c>
      <c r="G28" s="1980" t="s">
        <v>58</v>
      </c>
      <c r="H28" s="1989" t="s">
        <v>58</v>
      </c>
      <c r="I28" s="1992" t="s">
        <v>741</v>
      </c>
      <c r="J28" s="1993" t="s">
        <v>58</v>
      </c>
      <c r="K28" s="1994" t="s">
        <v>770</v>
      </c>
      <c r="L28" s="1993" t="s">
        <v>58</v>
      </c>
    </row>
    <row r="29" spans="1:12" ht="10.5" customHeight="1">
      <c r="A29" s="1980" t="s">
        <v>1000</v>
      </c>
      <c r="B29" s="1980" t="s">
        <v>58</v>
      </c>
      <c r="C29" s="1980" t="s">
        <v>58</v>
      </c>
      <c r="D29" s="1980" t="s">
        <v>58</v>
      </c>
      <c r="E29" s="1980" t="s">
        <v>58</v>
      </c>
      <c r="F29" s="1980" t="s">
        <v>58</v>
      </c>
      <c r="G29" s="1980" t="s">
        <v>58</v>
      </c>
      <c r="H29" s="1989" t="s">
        <v>58</v>
      </c>
      <c r="I29" s="1560"/>
      <c r="J29" s="1559"/>
      <c r="K29" s="1990"/>
      <c r="L29" s="1991" t="s">
        <v>58</v>
      </c>
    </row>
    <row r="30" spans="1:12" ht="10.5" customHeight="1" thickBot="1">
      <c r="A30" s="1552" t="s">
        <v>696</v>
      </c>
      <c r="B30" s="1551" t="s">
        <v>1469</v>
      </c>
      <c r="C30" s="1551" t="s">
        <v>1206</v>
      </c>
      <c r="D30" s="1551" t="s">
        <v>1131</v>
      </c>
      <c r="E30" s="1551" t="s">
        <v>992</v>
      </c>
      <c r="F30" s="1551" t="s">
        <v>924</v>
      </c>
      <c r="G30" s="1551" t="s">
        <v>722</v>
      </c>
      <c r="H30" s="540" t="s">
        <v>721</v>
      </c>
      <c r="I30" s="1558" t="s">
        <v>1468</v>
      </c>
      <c r="J30" s="1557" t="s">
        <v>1467</v>
      </c>
      <c r="K30" s="539" t="s">
        <v>1468</v>
      </c>
      <c r="L30" s="1557" t="s">
        <v>1467</v>
      </c>
    </row>
    <row r="31" spans="1:12" ht="10.5" customHeight="1">
      <c r="A31" s="537" t="s">
        <v>1130</v>
      </c>
      <c r="B31" s="1014">
        <v>32.9</v>
      </c>
      <c r="C31" s="1014">
        <v>32.299999999999997</v>
      </c>
      <c r="D31" s="1014">
        <v>31.800000000000004</v>
      </c>
      <c r="E31" s="1014">
        <v>31.6</v>
      </c>
      <c r="F31" s="1014">
        <v>31</v>
      </c>
      <c r="G31" s="1014">
        <v>30.7</v>
      </c>
      <c r="H31" s="1832">
        <v>30.6</v>
      </c>
      <c r="I31" s="1833" t="s">
        <v>806</v>
      </c>
      <c r="J31" s="1834" t="s">
        <v>929</v>
      </c>
      <c r="K31" s="1835" t="s">
        <v>922</v>
      </c>
      <c r="L31" s="1834" t="s">
        <v>801</v>
      </c>
    </row>
    <row r="32" spans="1:12" ht="10.5" customHeight="1">
      <c r="A32" s="537" t="s">
        <v>1129</v>
      </c>
      <c r="B32" s="1014">
        <v>8.4</v>
      </c>
      <c r="C32" s="1014">
        <v>8.8000000000000007</v>
      </c>
      <c r="D32" s="1014">
        <v>8.9</v>
      </c>
      <c r="E32" s="1014">
        <v>9</v>
      </c>
      <c r="F32" s="1014">
        <v>9.1</v>
      </c>
      <c r="G32" s="1014">
        <v>9.1999999999999993</v>
      </c>
      <c r="H32" s="1832">
        <v>9.3000000000000007</v>
      </c>
      <c r="I32" s="1833" t="s">
        <v>1132</v>
      </c>
      <c r="J32" s="1834" t="s">
        <v>802</v>
      </c>
      <c r="K32" s="1835" t="s">
        <v>1132</v>
      </c>
      <c r="L32" s="1834" t="s">
        <v>807</v>
      </c>
    </row>
    <row r="33" spans="1:12" ht="10.5" customHeight="1">
      <c r="A33" s="542" t="s">
        <v>769</v>
      </c>
      <c r="B33" s="1828">
        <v>41.3</v>
      </c>
      <c r="C33" s="1828">
        <v>41.1</v>
      </c>
      <c r="D33" s="1828">
        <v>40.700000000000003</v>
      </c>
      <c r="E33" s="1828">
        <v>40.6</v>
      </c>
      <c r="F33" s="1828">
        <v>40.1</v>
      </c>
      <c r="G33" s="1828">
        <v>39.9</v>
      </c>
      <c r="H33" s="1829">
        <v>39.9</v>
      </c>
      <c r="I33" s="1836" t="s">
        <v>804</v>
      </c>
      <c r="J33" s="1837" t="s">
        <v>798</v>
      </c>
      <c r="K33" s="1838" t="s">
        <v>929</v>
      </c>
      <c r="L33" s="1837" t="s">
        <v>798</v>
      </c>
    </row>
    <row r="34" spans="1:12" ht="10.5" customHeight="1" thickBot="1">
      <c r="A34" s="542" t="s">
        <v>768</v>
      </c>
      <c r="B34" s="1828">
        <v>22</v>
      </c>
      <c r="C34" s="1828">
        <v>22</v>
      </c>
      <c r="D34" s="1828">
        <v>20.9</v>
      </c>
      <c r="E34" s="1828">
        <v>21.5</v>
      </c>
      <c r="F34" s="1828">
        <v>21.3</v>
      </c>
      <c r="G34" s="1828">
        <v>21.5</v>
      </c>
      <c r="H34" s="1829">
        <v>21</v>
      </c>
      <c r="I34" s="1839" t="s">
        <v>804</v>
      </c>
      <c r="J34" s="1840" t="s">
        <v>798</v>
      </c>
      <c r="K34" s="1841" t="s">
        <v>804</v>
      </c>
      <c r="L34" s="1842" t="s">
        <v>798</v>
      </c>
    </row>
    <row r="35" spans="1:12" ht="10.5" customHeight="1">
      <c r="A35" s="542"/>
      <c r="B35" s="1828"/>
      <c r="C35" s="1828"/>
      <c r="D35" s="1828"/>
      <c r="E35" s="1828"/>
      <c r="F35" s="1828"/>
      <c r="G35" s="1828"/>
      <c r="H35" s="1828"/>
      <c r="I35" s="1843"/>
      <c r="J35" s="1844"/>
      <c r="K35" s="1844"/>
      <c r="L35" s="1845"/>
    </row>
    <row r="36" spans="1:12" ht="10.5" customHeight="1">
      <c r="A36" s="1980" t="s">
        <v>999</v>
      </c>
      <c r="B36" s="1980" t="s">
        <v>58</v>
      </c>
      <c r="C36" s="1980" t="s">
        <v>58</v>
      </c>
      <c r="D36" s="1980" t="s">
        <v>58</v>
      </c>
      <c r="E36" s="1980" t="s">
        <v>58</v>
      </c>
      <c r="F36" s="1980" t="s">
        <v>58</v>
      </c>
      <c r="G36" s="1980" t="s">
        <v>58</v>
      </c>
      <c r="H36" s="1980" t="s">
        <v>58</v>
      </c>
      <c r="I36" s="542"/>
      <c r="J36" s="542"/>
      <c r="K36" s="1988"/>
      <c r="L36" s="1988" t="s">
        <v>58</v>
      </c>
    </row>
    <row r="37" spans="1:12" ht="10.5" customHeight="1" thickBot="1">
      <c r="A37" s="1552" t="s">
        <v>696</v>
      </c>
      <c r="B37" s="1551" t="s">
        <v>1469</v>
      </c>
      <c r="C37" s="1551" t="s">
        <v>1206</v>
      </c>
      <c r="D37" s="1551" t="s">
        <v>1131</v>
      </c>
      <c r="E37" s="1551" t="s">
        <v>992</v>
      </c>
      <c r="F37" s="1551" t="s">
        <v>924</v>
      </c>
      <c r="G37" s="1551" t="s">
        <v>722</v>
      </c>
      <c r="H37" s="1551" t="s">
        <v>721</v>
      </c>
      <c r="I37" s="1549" t="s">
        <v>1468</v>
      </c>
      <c r="J37" s="1550" t="s">
        <v>1467</v>
      </c>
      <c r="K37" s="1549" t="s">
        <v>1468</v>
      </c>
      <c r="L37" s="1549" t="s">
        <v>1467</v>
      </c>
    </row>
    <row r="38" spans="1:12" ht="10.5" customHeight="1">
      <c r="A38" s="537" t="s">
        <v>1130</v>
      </c>
      <c r="B38" s="1014">
        <v>28.2</v>
      </c>
      <c r="C38" s="1014">
        <v>27.7</v>
      </c>
      <c r="D38" s="1014">
        <v>27.300000000000004</v>
      </c>
      <c r="E38" s="1014">
        <v>27.1</v>
      </c>
      <c r="F38" s="1014">
        <v>26.700000000000003</v>
      </c>
      <c r="G38" s="1014">
        <v>26.5</v>
      </c>
      <c r="H38" s="1832">
        <v>26.300000000000004</v>
      </c>
      <c r="I38" s="1833" t="s">
        <v>806</v>
      </c>
      <c r="J38" s="1834" t="s">
        <v>929</v>
      </c>
      <c r="K38" s="1835" t="s">
        <v>806</v>
      </c>
      <c r="L38" s="1834" t="s">
        <v>929</v>
      </c>
    </row>
    <row r="39" spans="1:12" ht="10.5" customHeight="1">
      <c r="A39" s="537" t="s">
        <v>1129</v>
      </c>
      <c r="B39" s="1014">
        <v>6.3</v>
      </c>
      <c r="C39" s="1014">
        <v>6.3</v>
      </c>
      <c r="D39" s="1014">
        <v>6.4</v>
      </c>
      <c r="E39" s="1014">
        <v>6.4</v>
      </c>
      <c r="F39" s="1014">
        <v>6.4</v>
      </c>
      <c r="G39" s="1014">
        <v>6.4</v>
      </c>
      <c r="H39" s="1832">
        <v>6.4</v>
      </c>
      <c r="I39" s="1833" t="s">
        <v>800</v>
      </c>
      <c r="J39" s="1834" t="s">
        <v>798</v>
      </c>
      <c r="K39" s="1835" t="s">
        <v>800</v>
      </c>
      <c r="L39" s="1834" t="s">
        <v>798</v>
      </c>
    </row>
    <row r="40" spans="1:12" ht="10.5" customHeight="1">
      <c r="A40" s="542" t="s">
        <v>769</v>
      </c>
      <c r="B40" s="1828">
        <v>34.5</v>
      </c>
      <c r="C40" s="1828">
        <v>34</v>
      </c>
      <c r="D40" s="1828">
        <v>33.700000000000003</v>
      </c>
      <c r="E40" s="1828">
        <v>33.5</v>
      </c>
      <c r="F40" s="1828">
        <v>33.1</v>
      </c>
      <c r="G40" s="1828">
        <v>32.9</v>
      </c>
      <c r="H40" s="1829">
        <v>32.700000000000003</v>
      </c>
      <c r="I40" s="1836" t="s">
        <v>794</v>
      </c>
      <c r="J40" s="1837" t="s">
        <v>801</v>
      </c>
      <c r="K40" s="1838" t="s">
        <v>794</v>
      </c>
      <c r="L40" s="1837" t="s">
        <v>801</v>
      </c>
    </row>
    <row r="41" spans="1:12" ht="10.5" customHeight="1" thickBot="1">
      <c r="A41" s="542" t="s">
        <v>768</v>
      </c>
      <c r="B41" s="1828">
        <v>24.4</v>
      </c>
      <c r="C41" s="1828">
        <v>23.8</v>
      </c>
      <c r="D41" s="1828">
        <v>22.9</v>
      </c>
      <c r="E41" s="1828">
        <v>22.4</v>
      </c>
      <c r="F41" s="1828">
        <v>22.5</v>
      </c>
      <c r="G41" s="1828">
        <v>22.3</v>
      </c>
      <c r="H41" s="1829">
        <v>21.8</v>
      </c>
      <c r="I41" s="1839" t="s">
        <v>928</v>
      </c>
      <c r="J41" s="1846" t="s">
        <v>804</v>
      </c>
      <c r="K41" s="1847" t="s">
        <v>928</v>
      </c>
      <c r="L41" s="1848" t="s">
        <v>804</v>
      </c>
    </row>
    <row r="42" spans="1:12" ht="10.5" customHeight="1">
      <c r="A42" s="542"/>
      <c r="B42" s="999"/>
      <c r="C42" s="999"/>
      <c r="D42" s="999"/>
      <c r="E42" s="999"/>
      <c r="F42" s="999"/>
      <c r="G42" s="999"/>
      <c r="H42" s="999"/>
      <c r="I42" s="1554"/>
      <c r="J42" s="1555"/>
      <c r="K42" s="1555"/>
      <c r="L42" s="1556"/>
    </row>
    <row r="43" spans="1:12" ht="10.5" customHeight="1">
      <c r="A43" s="1980" t="s">
        <v>998</v>
      </c>
      <c r="B43" s="1980" t="s">
        <v>58</v>
      </c>
      <c r="C43" s="1980" t="s">
        <v>58</v>
      </c>
      <c r="D43" s="1980" t="s">
        <v>58</v>
      </c>
      <c r="E43" s="1980" t="s">
        <v>58</v>
      </c>
      <c r="F43" s="1980" t="s">
        <v>58</v>
      </c>
      <c r="G43" s="1980" t="s">
        <v>58</v>
      </c>
      <c r="H43" s="1980" t="s">
        <v>58</v>
      </c>
      <c r="I43" s="542"/>
      <c r="J43" s="542"/>
      <c r="K43" s="1988"/>
      <c r="L43" s="1988" t="s">
        <v>58</v>
      </c>
    </row>
    <row r="44" spans="1:12" ht="10.5" customHeight="1" thickBot="1">
      <c r="A44" s="1552" t="s">
        <v>696</v>
      </c>
      <c r="B44" s="1551" t="s">
        <v>1469</v>
      </c>
      <c r="C44" s="1551" t="s">
        <v>1206</v>
      </c>
      <c r="D44" s="1551" t="s">
        <v>1131</v>
      </c>
      <c r="E44" s="1551" t="s">
        <v>992</v>
      </c>
      <c r="F44" s="1551" t="s">
        <v>924</v>
      </c>
      <c r="G44" s="1551" t="s">
        <v>722</v>
      </c>
      <c r="H44" s="1551" t="s">
        <v>721</v>
      </c>
      <c r="I44" s="1549" t="s">
        <v>1468</v>
      </c>
      <c r="J44" s="1550" t="s">
        <v>1467</v>
      </c>
      <c r="K44" s="1549" t="s">
        <v>1468</v>
      </c>
      <c r="L44" s="1549" t="s">
        <v>1467</v>
      </c>
    </row>
    <row r="45" spans="1:12" ht="10.5" customHeight="1">
      <c r="A45" s="537" t="s">
        <v>1130</v>
      </c>
      <c r="B45" s="1014">
        <v>30.799999999999997</v>
      </c>
      <c r="C45" s="1014">
        <v>30.799999999999997</v>
      </c>
      <c r="D45" s="1014">
        <v>28</v>
      </c>
      <c r="E45" s="1014">
        <v>32.4</v>
      </c>
      <c r="F45" s="1014">
        <v>32</v>
      </c>
      <c r="G45" s="1014">
        <v>32.299999999999997</v>
      </c>
      <c r="H45" s="1832">
        <v>31.799999999999997</v>
      </c>
      <c r="I45" s="1833" t="s">
        <v>926</v>
      </c>
      <c r="J45" s="1834" t="s">
        <v>798</v>
      </c>
      <c r="K45" s="1835" t="s">
        <v>928</v>
      </c>
      <c r="L45" s="1834" t="s">
        <v>929</v>
      </c>
    </row>
    <row r="46" spans="1:12" ht="10.5" customHeight="1">
      <c r="A46" s="537" t="s">
        <v>1129</v>
      </c>
      <c r="B46" s="1014">
        <v>2.6</v>
      </c>
      <c r="C46" s="1014">
        <v>2.6</v>
      </c>
      <c r="D46" s="1014">
        <v>2.4</v>
      </c>
      <c r="E46" s="1014">
        <v>3.1</v>
      </c>
      <c r="F46" s="1014">
        <v>3</v>
      </c>
      <c r="G46" s="1014">
        <v>3</v>
      </c>
      <c r="H46" s="1832">
        <v>3</v>
      </c>
      <c r="I46" s="1833" t="s">
        <v>799</v>
      </c>
      <c r="J46" s="1834" t="s">
        <v>798</v>
      </c>
      <c r="K46" s="1835" t="s">
        <v>807</v>
      </c>
      <c r="L46" s="1834" t="s">
        <v>794</v>
      </c>
    </row>
    <row r="47" spans="1:12" ht="10.5" customHeight="1">
      <c r="A47" s="542" t="s">
        <v>769</v>
      </c>
      <c r="B47" s="1828">
        <v>33.4</v>
      </c>
      <c r="C47" s="1828">
        <v>33.4</v>
      </c>
      <c r="D47" s="1828">
        <v>30.4</v>
      </c>
      <c r="E47" s="1828">
        <v>35.5</v>
      </c>
      <c r="F47" s="1828">
        <v>35</v>
      </c>
      <c r="G47" s="1828">
        <v>35.299999999999997</v>
      </c>
      <c r="H47" s="1829">
        <v>34.799999999999997</v>
      </c>
      <c r="I47" s="1836" t="s">
        <v>802</v>
      </c>
      <c r="J47" s="1837" t="s">
        <v>798</v>
      </c>
      <c r="K47" s="1838" t="s">
        <v>925</v>
      </c>
      <c r="L47" s="1837" t="s">
        <v>929</v>
      </c>
    </row>
    <row r="48" spans="1:12" ht="10.5" customHeight="1" thickBot="1">
      <c r="A48" s="542" t="s">
        <v>768</v>
      </c>
      <c r="B48" s="1828">
        <v>9.5</v>
      </c>
      <c r="C48" s="1828">
        <v>9.9</v>
      </c>
      <c r="D48" s="1828">
        <v>8.6999999999999993</v>
      </c>
      <c r="E48" s="1828">
        <v>10</v>
      </c>
      <c r="F48" s="1828">
        <v>10.3</v>
      </c>
      <c r="G48" s="1828">
        <v>11</v>
      </c>
      <c r="H48" s="1829">
        <v>10.6</v>
      </c>
      <c r="I48" s="1847" t="s">
        <v>1132</v>
      </c>
      <c r="J48" s="1846" t="s">
        <v>926</v>
      </c>
      <c r="K48" s="1839" t="s">
        <v>929</v>
      </c>
      <c r="L48" s="1849" t="s">
        <v>807</v>
      </c>
    </row>
    <row r="49" spans="1:12" ht="10.5" customHeight="1">
      <c r="A49" s="542"/>
      <c r="B49" s="999"/>
      <c r="C49" s="999"/>
      <c r="D49" s="999"/>
      <c r="E49" s="999"/>
      <c r="F49" s="999"/>
      <c r="G49" s="999"/>
      <c r="H49" s="999"/>
      <c r="I49" s="1555"/>
      <c r="J49" s="1555"/>
      <c r="K49" s="1554"/>
      <c r="L49" s="1553"/>
    </row>
    <row r="50" spans="1:12" ht="10.5" customHeight="1">
      <c r="A50" s="1980" t="s">
        <v>993</v>
      </c>
      <c r="B50" s="1980" t="s">
        <v>58</v>
      </c>
      <c r="C50" s="1980" t="s">
        <v>58</v>
      </c>
      <c r="D50" s="1980" t="s">
        <v>58</v>
      </c>
      <c r="E50" s="1980" t="s">
        <v>58</v>
      </c>
      <c r="F50" s="1980" t="s">
        <v>58</v>
      </c>
      <c r="G50" s="1980" t="s">
        <v>58</v>
      </c>
      <c r="H50" s="1980" t="s">
        <v>58</v>
      </c>
      <c r="I50" s="542"/>
      <c r="J50" s="542"/>
      <c r="K50" s="1988"/>
      <c r="L50" s="1988" t="s">
        <v>58</v>
      </c>
    </row>
    <row r="51" spans="1:12" ht="10.5" customHeight="1" thickBot="1">
      <c r="A51" s="1552" t="s">
        <v>696</v>
      </c>
      <c r="B51" s="1551" t="s">
        <v>1469</v>
      </c>
      <c r="C51" s="1551" t="s">
        <v>1206</v>
      </c>
      <c r="D51" s="1551" t="s">
        <v>1131</v>
      </c>
      <c r="E51" s="1551" t="s">
        <v>992</v>
      </c>
      <c r="F51" s="1551" t="s">
        <v>924</v>
      </c>
      <c r="G51" s="1551" t="s">
        <v>722</v>
      </c>
      <c r="H51" s="1551" t="s">
        <v>721</v>
      </c>
      <c r="I51" s="1549" t="s">
        <v>1468</v>
      </c>
      <c r="J51" s="1550" t="s">
        <v>1467</v>
      </c>
      <c r="K51" s="1549" t="s">
        <v>1468</v>
      </c>
      <c r="L51" s="1549" t="s">
        <v>1467</v>
      </c>
    </row>
    <row r="52" spans="1:12" ht="10.5" customHeight="1">
      <c r="A52" s="537" t="s">
        <v>1130</v>
      </c>
      <c r="B52" s="1014">
        <v>43.6</v>
      </c>
      <c r="C52" s="1014">
        <v>43.2</v>
      </c>
      <c r="D52" s="1014">
        <v>40.599999999999994</v>
      </c>
      <c r="E52" s="1014">
        <v>42.2</v>
      </c>
      <c r="F52" s="1014">
        <v>40.6</v>
      </c>
      <c r="G52" s="1014">
        <v>40.6</v>
      </c>
      <c r="H52" s="1832">
        <v>40.800000000000004</v>
      </c>
      <c r="I52" s="1833" t="s">
        <v>925</v>
      </c>
      <c r="J52" s="1834" t="s">
        <v>801</v>
      </c>
      <c r="K52" s="1835" t="s">
        <v>806</v>
      </c>
      <c r="L52" s="1834" t="s">
        <v>801</v>
      </c>
    </row>
    <row r="53" spans="1:12" ht="10.5" customHeight="1">
      <c r="A53" s="537" t="s">
        <v>1129</v>
      </c>
      <c r="B53" s="1014">
        <v>3.3</v>
      </c>
      <c r="C53" s="1014">
        <v>3.3</v>
      </c>
      <c r="D53" s="1014">
        <v>3.2</v>
      </c>
      <c r="E53" s="1014">
        <v>3.4</v>
      </c>
      <c r="F53" s="1014">
        <v>3.4</v>
      </c>
      <c r="G53" s="1014">
        <v>3.4</v>
      </c>
      <c r="H53" s="1832">
        <v>3.4</v>
      </c>
      <c r="I53" s="1833" t="s">
        <v>807</v>
      </c>
      <c r="J53" s="1834" t="s">
        <v>798</v>
      </c>
      <c r="K53" s="1835" t="s">
        <v>807</v>
      </c>
      <c r="L53" s="1834" t="s">
        <v>798</v>
      </c>
    </row>
    <row r="54" spans="1:12" ht="10.5" customHeight="1">
      <c r="A54" s="542" t="s">
        <v>769</v>
      </c>
      <c r="B54" s="1828">
        <v>46.9</v>
      </c>
      <c r="C54" s="1828">
        <v>46.5</v>
      </c>
      <c r="D54" s="1828">
        <v>43.8</v>
      </c>
      <c r="E54" s="1828">
        <v>45.6</v>
      </c>
      <c r="F54" s="1828">
        <v>44</v>
      </c>
      <c r="G54" s="1828">
        <v>44</v>
      </c>
      <c r="H54" s="1829">
        <v>44.2</v>
      </c>
      <c r="I54" s="1836" t="s">
        <v>925</v>
      </c>
      <c r="J54" s="1837" t="s">
        <v>801</v>
      </c>
      <c r="K54" s="1838" t="s">
        <v>922</v>
      </c>
      <c r="L54" s="1837" t="s">
        <v>801</v>
      </c>
    </row>
    <row r="55" spans="1:12" ht="10.5" customHeight="1" thickBot="1">
      <c r="A55" s="542" t="s">
        <v>768</v>
      </c>
      <c r="B55" s="1828">
        <v>24.8</v>
      </c>
      <c r="C55" s="1828">
        <v>24.9</v>
      </c>
      <c r="D55" s="1828">
        <v>22.7</v>
      </c>
      <c r="E55" s="1828">
        <v>22.6</v>
      </c>
      <c r="F55" s="1828">
        <v>22.1</v>
      </c>
      <c r="G55" s="1828">
        <v>22.4</v>
      </c>
      <c r="H55" s="1829">
        <v>22</v>
      </c>
      <c r="I55" s="1847" t="s">
        <v>934</v>
      </c>
      <c r="J55" s="1850" t="s">
        <v>798</v>
      </c>
      <c r="K55" s="1847" t="s">
        <v>923</v>
      </c>
      <c r="L55" s="1849" t="s">
        <v>798</v>
      </c>
    </row>
  </sheetData>
  <mergeCells count="23">
    <mergeCell ref="A28:H28"/>
    <mergeCell ref="I28:J28"/>
    <mergeCell ref="K28:L28"/>
    <mergeCell ref="A1:H1"/>
    <mergeCell ref="I1:J1"/>
    <mergeCell ref="K1:L1"/>
    <mergeCell ref="K2:L2"/>
    <mergeCell ref="A10:H10"/>
    <mergeCell ref="I10:J10"/>
    <mergeCell ref="K10:L10"/>
    <mergeCell ref="K11:L11"/>
    <mergeCell ref="A19:H19"/>
    <mergeCell ref="I19:J19"/>
    <mergeCell ref="K19:L19"/>
    <mergeCell ref="K20:L20"/>
    <mergeCell ref="A50:H50"/>
    <mergeCell ref="K50:L50"/>
    <mergeCell ref="A29:H29"/>
    <mergeCell ref="K29:L29"/>
    <mergeCell ref="A36:H36"/>
    <mergeCell ref="K36:L36"/>
    <mergeCell ref="A43:H43"/>
    <mergeCell ref="K43:L43"/>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I4:L7 I8:L55 A8:H55 M8:M55"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BD2A4F-FFB8-4579-82F2-1C43FEED84EF}">
  <sheetPr codeName="Sheet16">
    <tabColor theme="5" tint="0.39997558519241921"/>
  </sheetPr>
  <dimension ref="A1"/>
  <sheetViews>
    <sheetView view="pageBreakPreview" topLeftCell="A2" zoomScale="80" zoomScaleNormal="100" zoomScaleSheetLayoutView="80" workbookViewId="0">
      <selection activeCell="M83" sqref="M83"/>
    </sheetView>
  </sheetViews>
  <sheetFormatPr defaultColWidth="9.109375" defaultRowHeight="10.199999999999999"/>
  <cols>
    <col min="1" max="16384" width="9.109375" style="500"/>
  </cols>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7CA329-03AC-4317-914D-F29C9C26AD02}">
  <sheetPr>
    <tabColor theme="5" tint="0.39997558519241921"/>
  </sheetPr>
  <dimension ref="A1:L27"/>
  <sheetViews>
    <sheetView zoomScaleNormal="100" workbookViewId="0">
      <selection activeCell="M83" sqref="M83"/>
    </sheetView>
  </sheetViews>
  <sheetFormatPr defaultRowHeight="13.2"/>
  <cols>
    <col min="1" max="1" width="31.5546875" style="217" customWidth="1"/>
    <col min="2" max="8" width="6.5546875" style="217" customWidth="1"/>
    <col min="9" max="12" width="7.88671875" style="217" customWidth="1"/>
    <col min="13" max="16384" width="8.88671875" style="217"/>
  </cols>
  <sheetData>
    <row r="1" spans="1:12" ht="15.75" customHeight="1" thickBot="1">
      <c r="A1" s="1980" t="s">
        <v>1475</v>
      </c>
      <c r="B1" s="1980" t="s">
        <v>58</v>
      </c>
      <c r="C1" s="1980" t="s">
        <v>58</v>
      </c>
      <c r="D1" s="1980" t="s">
        <v>58</v>
      </c>
      <c r="E1" s="1980" t="s">
        <v>58</v>
      </c>
      <c r="F1" s="1980" t="s">
        <v>58</v>
      </c>
      <c r="G1" s="1980" t="s">
        <v>58</v>
      </c>
      <c r="H1" s="1980" t="s">
        <v>58</v>
      </c>
      <c r="I1" s="1981" t="s">
        <v>58</v>
      </c>
      <c r="J1" s="1981" t="s">
        <v>58</v>
      </c>
      <c r="K1" s="1981" t="s">
        <v>58</v>
      </c>
      <c r="L1" s="1981" t="s">
        <v>58</v>
      </c>
    </row>
    <row r="2" spans="1:12" ht="12.75" customHeight="1">
      <c r="A2" s="1003"/>
      <c r="B2" s="1003"/>
      <c r="C2" s="1003"/>
      <c r="D2" s="1003"/>
      <c r="E2" s="1003"/>
      <c r="F2" s="1003"/>
      <c r="G2" s="1003"/>
      <c r="H2" s="1002"/>
      <c r="I2" s="1995" t="s">
        <v>741</v>
      </c>
      <c r="J2" s="1996" t="s">
        <v>58</v>
      </c>
      <c r="K2" s="1995" t="s">
        <v>770</v>
      </c>
      <c r="L2" s="1996" t="s">
        <v>58</v>
      </c>
    </row>
    <row r="3" spans="1:12" ht="10.5" customHeight="1">
      <c r="A3" s="542"/>
      <c r="B3" s="542"/>
      <c r="C3" s="542"/>
      <c r="D3" s="542"/>
      <c r="E3" s="542"/>
      <c r="F3" s="542"/>
      <c r="G3" s="542"/>
      <c r="H3" s="541"/>
      <c r="I3" s="1569"/>
      <c r="J3" s="1568"/>
      <c r="K3" s="1997"/>
      <c r="L3" s="1998" t="s">
        <v>58</v>
      </c>
    </row>
    <row r="4" spans="1:12" ht="10.5" customHeight="1" thickBot="1">
      <c r="A4" s="1567" t="s">
        <v>696</v>
      </c>
      <c r="B4" s="1566" t="s">
        <v>1469</v>
      </c>
      <c r="C4" s="1566" t="s">
        <v>1206</v>
      </c>
      <c r="D4" s="1566" t="s">
        <v>1131</v>
      </c>
      <c r="E4" s="1566" t="s">
        <v>992</v>
      </c>
      <c r="F4" s="1566" t="s">
        <v>924</v>
      </c>
      <c r="G4" s="1566" t="s">
        <v>722</v>
      </c>
      <c r="H4" s="540" t="s">
        <v>721</v>
      </c>
      <c r="I4" s="1565" t="s">
        <v>1468</v>
      </c>
      <c r="J4" s="1564" t="s">
        <v>1467</v>
      </c>
      <c r="K4" s="1565" t="s">
        <v>1468</v>
      </c>
      <c r="L4" s="1564" t="s">
        <v>1467</v>
      </c>
    </row>
    <row r="5" spans="1:12" ht="10.5" customHeight="1">
      <c r="A5" s="538" t="s">
        <v>740</v>
      </c>
      <c r="B5" s="1026">
        <v>352</v>
      </c>
      <c r="C5" s="1026">
        <v>339</v>
      </c>
      <c r="D5" s="1026">
        <v>346</v>
      </c>
      <c r="E5" s="1026">
        <v>346</v>
      </c>
      <c r="F5" s="1026">
        <v>338</v>
      </c>
      <c r="G5" s="1026">
        <v>343</v>
      </c>
      <c r="H5" s="1037">
        <v>337</v>
      </c>
      <c r="I5" s="1811" t="s">
        <v>794</v>
      </c>
      <c r="J5" s="1812" t="s">
        <v>794</v>
      </c>
      <c r="K5" s="1811" t="s">
        <v>806</v>
      </c>
      <c r="L5" s="1812" t="s">
        <v>804</v>
      </c>
    </row>
    <row r="6" spans="1:12" ht="10.5" customHeight="1">
      <c r="A6" s="537" t="s">
        <v>739</v>
      </c>
      <c r="B6" s="1005">
        <v>140</v>
      </c>
      <c r="C6" s="1005">
        <v>129</v>
      </c>
      <c r="D6" s="1005">
        <v>154</v>
      </c>
      <c r="E6" s="1005">
        <v>161</v>
      </c>
      <c r="F6" s="1005">
        <v>151</v>
      </c>
      <c r="G6" s="1005">
        <v>133</v>
      </c>
      <c r="H6" s="1004">
        <v>149</v>
      </c>
      <c r="I6" s="1855" t="s">
        <v>930</v>
      </c>
      <c r="J6" s="1856" t="s">
        <v>797</v>
      </c>
      <c r="K6" s="1855" t="s">
        <v>930</v>
      </c>
      <c r="L6" s="1856" t="s">
        <v>925</v>
      </c>
    </row>
    <row r="7" spans="1:12" ht="10.5" customHeight="1">
      <c r="A7" s="537" t="s">
        <v>738</v>
      </c>
      <c r="B7" s="1005">
        <v>60</v>
      </c>
      <c r="C7" s="1005">
        <v>72</v>
      </c>
      <c r="D7" s="1005">
        <v>70</v>
      </c>
      <c r="E7" s="1005">
        <v>80</v>
      </c>
      <c r="F7" s="1005">
        <v>36</v>
      </c>
      <c r="G7" s="1005">
        <v>67</v>
      </c>
      <c r="H7" s="1004">
        <v>23</v>
      </c>
      <c r="I7" s="1855" t="s">
        <v>1474</v>
      </c>
      <c r="J7" s="1856" t="s">
        <v>1013</v>
      </c>
      <c r="K7" s="1855" t="s">
        <v>1474</v>
      </c>
      <c r="L7" s="1856" t="s">
        <v>1293</v>
      </c>
    </row>
    <row r="8" spans="1:12" ht="10.5" customHeight="1">
      <c r="A8" s="537" t="s">
        <v>737</v>
      </c>
      <c r="B8" s="1005">
        <v>5</v>
      </c>
      <c r="C8" s="1005">
        <v>6</v>
      </c>
      <c r="D8" s="1005">
        <v>5</v>
      </c>
      <c r="E8" s="1005">
        <v>4</v>
      </c>
      <c r="F8" s="1005">
        <v>6</v>
      </c>
      <c r="G8" s="1005">
        <v>7</v>
      </c>
      <c r="H8" s="1004">
        <v>4</v>
      </c>
      <c r="I8" s="1855"/>
      <c r="J8" s="1856"/>
      <c r="K8" s="1855"/>
      <c r="L8" s="1856"/>
    </row>
    <row r="9" spans="1:12" ht="10.5" customHeight="1">
      <c r="A9" s="998" t="s">
        <v>736</v>
      </c>
      <c r="B9" s="1009">
        <v>557</v>
      </c>
      <c r="C9" s="1009">
        <v>546</v>
      </c>
      <c r="D9" s="1009">
        <v>575</v>
      </c>
      <c r="E9" s="1009">
        <v>591</v>
      </c>
      <c r="F9" s="1009">
        <v>531</v>
      </c>
      <c r="G9" s="1009">
        <v>550</v>
      </c>
      <c r="H9" s="432">
        <v>513</v>
      </c>
      <c r="I9" s="1857" t="s">
        <v>922</v>
      </c>
      <c r="J9" s="1858" t="s">
        <v>929</v>
      </c>
      <c r="K9" s="1857" t="s">
        <v>806</v>
      </c>
      <c r="L9" s="1858" t="s">
        <v>801</v>
      </c>
    </row>
    <row r="10" spans="1:12" ht="10.5" customHeight="1">
      <c r="A10" s="998" t="s">
        <v>735</v>
      </c>
      <c r="B10" s="1009">
        <v>-251</v>
      </c>
      <c r="C10" s="1009">
        <v>-257</v>
      </c>
      <c r="D10" s="1009">
        <v>-297</v>
      </c>
      <c r="E10" s="1009">
        <v>-268</v>
      </c>
      <c r="F10" s="1009">
        <v>-262</v>
      </c>
      <c r="G10" s="1009">
        <v>-271</v>
      </c>
      <c r="H10" s="432">
        <v>-314</v>
      </c>
      <c r="I10" s="1857" t="s">
        <v>926</v>
      </c>
      <c r="J10" s="1858" t="s">
        <v>800</v>
      </c>
      <c r="K10" s="1857" t="s">
        <v>926</v>
      </c>
      <c r="L10" s="1858" t="s">
        <v>926</v>
      </c>
    </row>
    <row r="11" spans="1:12" ht="10.5" customHeight="1">
      <c r="A11" s="998" t="s">
        <v>734</v>
      </c>
      <c r="B11" s="1009">
        <v>306</v>
      </c>
      <c r="C11" s="1009">
        <v>289</v>
      </c>
      <c r="D11" s="1009">
        <v>278</v>
      </c>
      <c r="E11" s="1009">
        <v>323</v>
      </c>
      <c r="F11" s="1009">
        <v>269</v>
      </c>
      <c r="G11" s="1009">
        <v>279</v>
      </c>
      <c r="H11" s="432">
        <v>199</v>
      </c>
      <c r="I11" s="1857" t="s">
        <v>931</v>
      </c>
      <c r="J11" s="1858" t="s">
        <v>806</v>
      </c>
      <c r="K11" s="1857" t="s">
        <v>1464</v>
      </c>
      <c r="L11" s="1858" t="s">
        <v>922</v>
      </c>
    </row>
    <row r="12" spans="1:12" ht="10.5" customHeight="1">
      <c r="A12" s="537" t="s">
        <v>733</v>
      </c>
      <c r="B12" s="1005">
        <v>-2</v>
      </c>
      <c r="C12" s="1005">
        <v>-237</v>
      </c>
      <c r="D12" s="1005">
        <v>-62</v>
      </c>
      <c r="E12" s="1005">
        <v>-31</v>
      </c>
      <c r="F12" s="1005">
        <v>-47</v>
      </c>
      <c r="G12" s="1005">
        <v>-28</v>
      </c>
      <c r="H12" s="1004">
        <v>-35</v>
      </c>
      <c r="I12" s="1855"/>
      <c r="J12" s="1856"/>
      <c r="K12" s="1855"/>
      <c r="L12" s="1856"/>
    </row>
    <row r="13" spans="1:12" ht="10.5" customHeight="1">
      <c r="A13" s="998" t="s">
        <v>732</v>
      </c>
      <c r="B13" s="1009">
        <v>304</v>
      </c>
      <c r="C13" s="1009">
        <v>52</v>
      </c>
      <c r="D13" s="1009">
        <v>216</v>
      </c>
      <c r="E13" s="1009">
        <v>292</v>
      </c>
      <c r="F13" s="1009">
        <v>222</v>
      </c>
      <c r="G13" s="1009">
        <v>251</v>
      </c>
      <c r="H13" s="432">
        <v>164</v>
      </c>
      <c r="I13" s="1857" t="s">
        <v>1473</v>
      </c>
      <c r="J13" s="1858" t="s">
        <v>1214</v>
      </c>
      <c r="K13" s="1857" t="s">
        <v>1472</v>
      </c>
      <c r="L13" s="1858" t="s">
        <v>1214</v>
      </c>
    </row>
    <row r="14" spans="1:12" ht="10.5" customHeight="1">
      <c r="A14" s="1000"/>
      <c r="B14" s="1008"/>
      <c r="C14" s="1008"/>
      <c r="D14" s="1008"/>
      <c r="E14" s="1008"/>
      <c r="F14" s="1008"/>
      <c r="G14" s="1008"/>
      <c r="H14" s="1007"/>
      <c r="I14" s="1859"/>
      <c r="J14" s="1860"/>
      <c r="K14" s="1859"/>
      <c r="L14" s="1860"/>
    </row>
    <row r="15" spans="1:12" ht="10.5" customHeight="1">
      <c r="A15" s="1936" t="s">
        <v>1591</v>
      </c>
      <c r="B15" s="1005">
        <v>45</v>
      </c>
      <c r="C15" s="1005">
        <v>47</v>
      </c>
      <c r="D15" s="1005">
        <v>52</v>
      </c>
      <c r="E15" s="1005">
        <v>45</v>
      </c>
      <c r="F15" s="1005">
        <v>49</v>
      </c>
      <c r="G15" s="1005">
        <v>49</v>
      </c>
      <c r="H15" s="1004">
        <v>61</v>
      </c>
      <c r="I15" s="1855"/>
      <c r="J15" s="1856"/>
      <c r="K15" s="1855"/>
      <c r="L15" s="1856"/>
    </row>
    <row r="16" spans="1:12" ht="10.5" customHeight="1">
      <c r="A16" s="1936" t="s">
        <v>1592</v>
      </c>
      <c r="B16" s="1005">
        <v>47</v>
      </c>
      <c r="C16" s="1005">
        <v>48</v>
      </c>
      <c r="D16" s="1005">
        <v>47</v>
      </c>
      <c r="E16" s="1005">
        <v>48</v>
      </c>
      <c r="F16" s="1005">
        <v>52</v>
      </c>
      <c r="G16" s="1005">
        <v>52</v>
      </c>
      <c r="H16" s="1004">
        <v>53</v>
      </c>
      <c r="I16" s="1855"/>
      <c r="J16" s="1856"/>
      <c r="K16" s="1855"/>
      <c r="L16" s="1856"/>
    </row>
    <row r="17" spans="1:12" ht="10.5" customHeight="1">
      <c r="A17" s="344" t="s">
        <v>1593</v>
      </c>
      <c r="B17" s="1005">
        <v>15</v>
      </c>
      <c r="C17" s="1005">
        <v>2.2824207201953497</v>
      </c>
      <c r="D17" s="1005">
        <v>9.2827805497729088</v>
      </c>
      <c r="E17" s="1005">
        <v>13.001530387388801</v>
      </c>
      <c r="F17" s="1005">
        <v>10.179899723805791</v>
      </c>
      <c r="G17" s="1005">
        <v>11.460376155826427</v>
      </c>
      <c r="H17" s="1004">
        <v>7.6617332143037746</v>
      </c>
      <c r="I17" s="1855"/>
      <c r="J17" s="1856"/>
      <c r="K17" s="1855"/>
      <c r="L17" s="1856"/>
    </row>
    <row r="18" spans="1:12" ht="10.5" customHeight="1">
      <c r="A18" s="537" t="s">
        <v>772</v>
      </c>
      <c r="B18" s="1005">
        <v>6152</v>
      </c>
      <c r="C18" s="1005">
        <v>6346</v>
      </c>
      <c r="D18" s="1005">
        <v>7057</v>
      </c>
      <c r="E18" s="1005">
        <v>7035</v>
      </c>
      <c r="F18" s="1005">
        <v>6525</v>
      </c>
      <c r="G18" s="1005">
        <v>6771</v>
      </c>
      <c r="H18" s="1004">
        <v>6606</v>
      </c>
      <c r="I18" s="1855" t="s">
        <v>795</v>
      </c>
      <c r="J18" s="1856" t="s">
        <v>807</v>
      </c>
      <c r="K18" s="1855"/>
      <c r="L18" s="1856"/>
    </row>
    <row r="19" spans="1:12" ht="10.5" customHeight="1">
      <c r="A19" s="1006" t="s">
        <v>729</v>
      </c>
      <c r="B19" s="1005">
        <v>40055</v>
      </c>
      <c r="C19" s="1005">
        <v>41375</v>
      </c>
      <c r="D19" s="1005">
        <v>41902</v>
      </c>
      <c r="E19" s="1005">
        <v>42703</v>
      </c>
      <c r="F19" s="1005">
        <v>45737</v>
      </c>
      <c r="G19" s="1005">
        <v>45840</v>
      </c>
      <c r="H19" s="1004">
        <v>44872</v>
      </c>
      <c r="I19" s="1855" t="s">
        <v>936</v>
      </c>
      <c r="J19" s="1856" t="s">
        <v>807</v>
      </c>
      <c r="K19" s="1855"/>
      <c r="L19" s="1856"/>
    </row>
    <row r="20" spans="1:12" ht="10.5" customHeight="1" thickBot="1">
      <c r="A20" s="537" t="s">
        <v>728</v>
      </c>
      <c r="B20" s="1005">
        <v>4255</v>
      </c>
      <c r="C20" s="1005">
        <v>4266</v>
      </c>
      <c r="D20" s="1005">
        <v>4266</v>
      </c>
      <c r="E20" s="1005">
        <v>4334</v>
      </c>
      <c r="F20" s="1005">
        <v>4324</v>
      </c>
      <c r="G20" s="1005">
        <v>4304</v>
      </c>
      <c r="H20" s="1004">
        <v>4278</v>
      </c>
      <c r="I20" s="1861" t="s">
        <v>800</v>
      </c>
      <c r="J20" s="1862" t="s">
        <v>798</v>
      </c>
      <c r="K20" s="1861"/>
      <c r="L20" s="1862"/>
    </row>
    <row r="21" spans="1:12" ht="10.5" customHeight="1" thickBot="1">
      <c r="A21" s="537"/>
      <c r="B21" s="537"/>
      <c r="C21" s="544"/>
      <c r="D21" s="544"/>
      <c r="E21" s="544"/>
      <c r="F21" s="544"/>
      <c r="G21" s="544"/>
      <c r="H21" s="544"/>
      <c r="I21" s="1533"/>
      <c r="J21" s="1533"/>
      <c r="K21" s="1532"/>
      <c r="L21" s="1532"/>
    </row>
    <row r="22" spans="1:12" ht="15" customHeight="1">
      <c r="A22" s="1980" t="s">
        <v>1010</v>
      </c>
      <c r="B22" s="1980" t="s">
        <v>58</v>
      </c>
      <c r="C22" s="1980" t="s">
        <v>58</v>
      </c>
      <c r="D22" s="1980" t="s">
        <v>58</v>
      </c>
      <c r="E22" s="1003"/>
      <c r="F22" s="1003"/>
      <c r="G22" s="1003"/>
      <c r="H22" s="1002"/>
      <c r="I22" s="1995" t="s">
        <v>741</v>
      </c>
      <c r="J22" s="1996" t="s">
        <v>58</v>
      </c>
      <c r="K22" s="1995" t="s">
        <v>770</v>
      </c>
      <c r="L22" s="1996" t="s">
        <v>58</v>
      </c>
    </row>
    <row r="23" spans="1:12" ht="10.5" customHeight="1" thickBot="1">
      <c r="A23" s="1567" t="s">
        <v>716</v>
      </c>
      <c r="B23" s="1566" t="s">
        <v>1469</v>
      </c>
      <c r="C23" s="1566" t="s">
        <v>1206</v>
      </c>
      <c r="D23" s="1566" t="s">
        <v>1131</v>
      </c>
      <c r="E23" s="1566" t="s">
        <v>992</v>
      </c>
      <c r="F23" s="1566" t="s">
        <v>924</v>
      </c>
      <c r="G23" s="1566" t="s">
        <v>722</v>
      </c>
      <c r="H23" s="540" t="s">
        <v>721</v>
      </c>
      <c r="I23" s="1565" t="s">
        <v>1468</v>
      </c>
      <c r="J23" s="1564" t="s">
        <v>1467</v>
      </c>
      <c r="K23" s="1565" t="s">
        <v>1468</v>
      </c>
      <c r="L23" s="1564" t="s">
        <v>1467</v>
      </c>
    </row>
    <row r="24" spans="1:12" ht="10.5" customHeight="1">
      <c r="A24" s="1015" t="s">
        <v>809</v>
      </c>
      <c r="B24" s="1014">
        <v>84.9</v>
      </c>
      <c r="C24" s="1014">
        <v>85.7</v>
      </c>
      <c r="D24" s="1014">
        <v>83.3</v>
      </c>
      <c r="E24" s="1014">
        <v>85.1</v>
      </c>
      <c r="F24" s="1014">
        <v>83.1</v>
      </c>
      <c r="G24" s="1014">
        <v>83.9</v>
      </c>
      <c r="H24" s="1832">
        <v>83.4</v>
      </c>
      <c r="I24" s="1851" t="s">
        <v>929</v>
      </c>
      <c r="J24" s="1852" t="s">
        <v>805</v>
      </c>
      <c r="K24" s="1851" t="s">
        <v>794</v>
      </c>
      <c r="L24" s="1852" t="s">
        <v>798</v>
      </c>
    </row>
    <row r="25" spans="1:12" ht="10.5" customHeight="1" thickBot="1">
      <c r="A25" s="1015" t="s">
        <v>808</v>
      </c>
      <c r="B25" s="1014">
        <v>47.4</v>
      </c>
      <c r="C25" s="1014">
        <v>46.5</v>
      </c>
      <c r="D25" s="1014">
        <v>41.5</v>
      </c>
      <c r="E25" s="1014">
        <v>41.7</v>
      </c>
      <c r="F25" s="1014">
        <v>40.200000000000003</v>
      </c>
      <c r="G25" s="1014">
        <v>41.1</v>
      </c>
      <c r="H25" s="1832">
        <v>41.1</v>
      </c>
      <c r="I25" s="1853" t="s">
        <v>1215</v>
      </c>
      <c r="J25" s="1854" t="s">
        <v>929</v>
      </c>
      <c r="K25" s="1853" t="s">
        <v>1256</v>
      </c>
      <c r="L25" s="1854" t="s">
        <v>929</v>
      </c>
    </row>
    <row r="26" spans="1:12" ht="10.5" customHeight="1">
      <c r="A26" s="1978" t="s">
        <v>1030</v>
      </c>
      <c r="B26" s="1978" t="s">
        <v>58</v>
      </c>
      <c r="C26" s="1978" t="s">
        <v>58</v>
      </c>
      <c r="D26" s="1978" t="s">
        <v>58</v>
      </c>
      <c r="E26" s="1978" t="s">
        <v>58</v>
      </c>
      <c r="F26" s="1978" t="s">
        <v>58</v>
      </c>
      <c r="G26" s="1978" t="s">
        <v>58</v>
      </c>
      <c r="H26" s="1978" t="s">
        <v>58</v>
      </c>
      <c r="I26" s="1979" t="s">
        <v>58</v>
      </c>
      <c r="J26" s="1979" t="s">
        <v>58</v>
      </c>
      <c r="K26" s="1979" t="s">
        <v>58</v>
      </c>
      <c r="L26" s="1979" t="s">
        <v>58</v>
      </c>
    </row>
    <row r="27" spans="1:12" ht="10.5" customHeight="1">
      <c r="A27" s="1978"/>
      <c r="B27" s="1978" t="s">
        <v>58</v>
      </c>
      <c r="C27" s="1978" t="s">
        <v>58</v>
      </c>
      <c r="D27" s="1978" t="s">
        <v>58</v>
      </c>
      <c r="E27" s="1978" t="s">
        <v>58</v>
      </c>
      <c r="F27" s="1978" t="s">
        <v>58</v>
      </c>
      <c r="G27" s="1978" t="s">
        <v>58</v>
      </c>
      <c r="H27" s="1978" t="s">
        <v>58</v>
      </c>
      <c r="I27" s="1978" t="s">
        <v>58</v>
      </c>
      <c r="J27" s="1978" t="s">
        <v>58</v>
      </c>
      <c r="K27" s="1978" t="s">
        <v>58</v>
      </c>
      <c r="L27" s="1978" t="s">
        <v>58</v>
      </c>
    </row>
  </sheetData>
  <mergeCells count="9">
    <mergeCell ref="A26:L26"/>
    <mergeCell ref="A27:L27"/>
    <mergeCell ref="A1:L1"/>
    <mergeCell ref="I2:J2"/>
    <mergeCell ref="K2:L2"/>
    <mergeCell ref="K3:L3"/>
    <mergeCell ref="A22:D22"/>
    <mergeCell ref="I22:J22"/>
    <mergeCell ref="K22:L22"/>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I5:L25"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A9C49F-7DF2-4AF9-8E1B-8F142DA848EC}">
  <sheetPr>
    <tabColor theme="5" tint="0.39997558519241921"/>
  </sheetPr>
  <dimension ref="A1:L44"/>
  <sheetViews>
    <sheetView topLeftCell="A22" zoomScaleNormal="100" workbookViewId="0">
      <selection activeCell="M83" sqref="M83"/>
    </sheetView>
  </sheetViews>
  <sheetFormatPr defaultRowHeight="13.2"/>
  <cols>
    <col min="1" max="1" width="31.5546875" style="217" customWidth="1"/>
    <col min="2" max="8" width="6.33203125" style="217" customWidth="1"/>
    <col min="9" max="12" width="7.109375" style="217" customWidth="1"/>
    <col min="13" max="16384" width="8.88671875" style="217"/>
  </cols>
  <sheetData>
    <row r="1" spans="1:12" ht="12.75" customHeight="1">
      <c r="A1" s="1980" t="s">
        <v>778</v>
      </c>
      <c r="B1" s="1980" t="s">
        <v>58</v>
      </c>
      <c r="C1" s="1980" t="s">
        <v>58</v>
      </c>
      <c r="D1" s="1980" t="s">
        <v>58</v>
      </c>
      <c r="E1" s="1980" t="s">
        <v>58</v>
      </c>
      <c r="F1" s="1980" t="s">
        <v>58</v>
      </c>
      <c r="G1" s="1980" t="s">
        <v>58</v>
      </c>
      <c r="H1" s="1989" t="s">
        <v>58</v>
      </c>
      <c r="I1" s="2000" t="s">
        <v>741</v>
      </c>
      <c r="J1" s="2001" t="s">
        <v>58</v>
      </c>
      <c r="K1" s="1994" t="s">
        <v>770</v>
      </c>
      <c r="L1" s="2001" t="s">
        <v>58</v>
      </c>
    </row>
    <row r="2" spans="1:12" ht="10.5" customHeight="1">
      <c r="A2" s="542"/>
      <c r="B2" s="542"/>
      <c r="C2" s="542"/>
      <c r="D2" s="542"/>
      <c r="E2" s="542"/>
      <c r="F2" s="542"/>
      <c r="G2" s="542"/>
      <c r="H2" s="541"/>
      <c r="I2" s="1185"/>
      <c r="J2" s="1184"/>
      <c r="K2" s="1990"/>
      <c r="L2" s="1999" t="s">
        <v>58</v>
      </c>
    </row>
    <row r="3" spans="1:12" ht="10.5" customHeight="1" thickBot="1">
      <c r="A3" s="1183" t="s">
        <v>696</v>
      </c>
      <c r="B3" s="1182" t="s">
        <v>1469</v>
      </c>
      <c r="C3" s="1182" t="s">
        <v>1206</v>
      </c>
      <c r="D3" s="1182" t="s">
        <v>1131</v>
      </c>
      <c r="E3" s="1182" t="s">
        <v>992</v>
      </c>
      <c r="F3" s="1182" t="s">
        <v>924</v>
      </c>
      <c r="G3" s="1182" t="s">
        <v>722</v>
      </c>
      <c r="H3" s="540" t="s">
        <v>721</v>
      </c>
      <c r="I3" s="1181" t="s">
        <v>1468</v>
      </c>
      <c r="J3" s="1180" t="s">
        <v>1467</v>
      </c>
      <c r="K3" s="539" t="s">
        <v>1468</v>
      </c>
      <c r="L3" s="1180" t="s">
        <v>1467</v>
      </c>
    </row>
    <row r="4" spans="1:12" ht="10.5" customHeight="1">
      <c r="A4" s="538" t="s">
        <v>776</v>
      </c>
      <c r="B4" s="1026">
        <v>83</v>
      </c>
      <c r="C4" s="1026">
        <v>85</v>
      </c>
      <c r="D4" s="1026">
        <v>89</v>
      </c>
      <c r="E4" s="1026">
        <v>91</v>
      </c>
      <c r="F4" s="1026">
        <v>87</v>
      </c>
      <c r="G4" s="1026">
        <v>93</v>
      </c>
      <c r="H4" s="1037">
        <v>90</v>
      </c>
      <c r="I4" s="1811" t="s">
        <v>802</v>
      </c>
      <c r="J4" s="1812" t="s">
        <v>800</v>
      </c>
      <c r="K4" s="1811" t="s">
        <v>802</v>
      </c>
      <c r="L4" s="1812" t="s">
        <v>800</v>
      </c>
    </row>
    <row r="5" spans="1:12" ht="10.5" customHeight="1">
      <c r="A5" s="537" t="s">
        <v>775</v>
      </c>
      <c r="B5" s="1005">
        <v>90</v>
      </c>
      <c r="C5" s="1005">
        <v>92</v>
      </c>
      <c r="D5" s="1005">
        <v>91</v>
      </c>
      <c r="E5" s="1005">
        <v>90</v>
      </c>
      <c r="F5" s="1005">
        <v>91</v>
      </c>
      <c r="G5" s="1005">
        <v>91</v>
      </c>
      <c r="H5" s="1004">
        <v>90</v>
      </c>
      <c r="I5" s="1863" t="s">
        <v>805</v>
      </c>
      <c r="J5" s="1864" t="s">
        <v>800</v>
      </c>
      <c r="K5" s="1835" t="s">
        <v>805</v>
      </c>
      <c r="L5" s="1864" t="s">
        <v>800</v>
      </c>
    </row>
    <row r="6" spans="1:12" ht="10.5" customHeight="1">
      <c r="A6" s="537" t="s">
        <v>774</v>
      </c>
      <c r="B6" s="1005">
        <v>77</v>
      </c>
      <c r="C6" s="1005">
        <v>73</v>
      </c>
      <c r="D6" s="1005">
        <v>80</v>
      </c>
      <c r="E6" s="1005">
        <v>81</v>
      </c>
      <c r="F6" s="1005">
        <v>80</v>
      </c>
      <c r="G6" s="1005">
        <v>79</v>
      </c>
      <c r="H6" s="1004">
        <v>79</v>
      </c>
      <c r="I6" s="1863" t="s">
        <v>926</v>
      </c>
      <c r="J6" s="1864" t="s">
        <v>922</v>
      </c>
      <c r="K6" s="1835" t="s">
        <v>922</v>
      </c>
      <c r="L6" s="1864" t="s">
        <v>804</v>
      </c>
    </row>
    <row r="7" spans="1:12" ht="10.5" customHeight="1">
      <c r="A7" s="537" t="s">
        <v>773</v>
      </c>
      <c r="B7" s="1005">
        <v>93</v>
      </c>
      <c r="C7" s="1005">
        <v>84</v>
      </c>
      <c r="D7" s="1005">
        <v>86</v>
      </c>
      <c r="E7" s="1005">
        <v>81</v>
      </c>
      <c r="F7" s="1005">
        <v>78</v>
      </c>
      <c r="G7" s="1005">
        <v>77</v>
      </c>
      <c r="H7" s="1004">
        <v>77</v>
      </c>
      <c r="I7" s="1863" t="s">
        <v>997</v>
      </c>
      <c r="J7" s="1864" t="s">
        <v>927</v>
      </c>
      <c r="K7" s="1835" t="s">
        <v>933</v>
      </c>
      <c r="L7" s="1865" t="s">
        <v>925</v>
      </c>
    </row>
    <row r="8" spans="1:12" ht="12" customHeight="1" thickBot="1">
      <c r="A8" s="537" t="s">
        <v>254</v>
      </c>
      <c r="B8" s="1005">
        <v>9</v>
      </c>
      <c r="C8" s="1005">
        <v>5</v>
      </c>
      <c r="D8" s="1005" t="s">
        <v>245</v>
      </c>
      <c r="E8" s="1005">
        <v>3</v>
      </c>
      <c r="F8" s="1005">
        <v>2</v>
      </c>
      <c r="G8" s="1005">
        <v>3</v>
      </c>
      <c r="H8" s="1004">
        <v>1</v>
      </c>
      <c r="I8" s="1571"/>
      <c r="J8" s="1570"/>
      <c r="K8" s="1571"/>
      <c r="L8" s="1570"/>
    </row>
    <row r="9" spans="1:12" ht="12.75" customHeight="1" thickBot="1">
      <c r="A9" s="537"/>
      <c r="B9" s="537"/>
      <c r="C9" s="544"/>
      <c r="D9" s="544"/>
      <c r="E9" s="544"/>
      <c r="F9" s="544"/>
      <c r="G9" s="544"/>
      <c r="H9" s="544"/>
      <c r="I9" s="1533"/>
      <c r="J9" s="1533"/>
      <c r="K9" s="1532"/>
      <c r="L9" s="1532"/>
    </row>
    <row r="10" spans="1:12" ht="12.75" customHeight="1">
      <c r="A10" s="1980" t="s">
        <v>1011</v>
      </c>
      <c r="B10" s="1980" t="s">
        <v>58</v>
      </c>
      <c r="C10" s="1980" t="s">
        <v>58</v>
      </c>
      <c r="D10" s="1980" t="s">
        <v>58</v>
      </c>
      <c r="E10" s="1980" t="s">
        <v>58</v>
      </c>
      <c r="F10" s="1980" t="s">
        <v>58</v>
      </c>
      <c r="G10" s="1980" t="s">
        <v>58</v>
      </c>
      <c r="H10" s="1989" t="s">
        <v>58</v>
      </c>
      <c r="I10" s="2000" t="s">
        <v>741</v>
      </c>
      <c r="J10" s="2001" t="s">
        <v>58</v>
      </c>
      <c r="K10" s="1994" t="s">
        <v>770</v>
      </c>
      <c r="L10" s="2001" t="s">
        <v>58</v>
      </c>
    </row>
    <row r="11" spans="1:12" ht="10.5" customHeight="1">
      <c r="A11" s="542"/>
      <c r="B11" s="542"/>
      <c r="C11" s="542"/>
      <c r="D11" s="542"/>
      <c r="E11" s="542"/>
      <c r="F11" s="542"/>
      <c r="G11" s="542"/>
      <c r="H11" s="541"/>
      <c r="I11" s="1185"/>
      <c r="J11" s="1184"/>
      <c r="K11" s="1990"/>
      <c r="L11" s="1999" t="s">
        <v>58</v>
      </c>
    </row>
    <row r="12" spans="1:12" ht="10.5" customHeight="1" thickBot="1">
      <c r="A12" s="1183" t="s">
        <v>696</v>
      </c>
      <c r="B12" s="1182" t="s">
        <v>1469</v>
      </c>
      <c r="C12" s="1182" t="s">
        <v>1206</v>
      </c>
      <c r="D12" s="1182" t="s">
        <v>1131</v>
      </c>
      <c r="E12" s="1182" t="s">
        <v>992</v>
      </c>
      <c r="F12" s="1182" t="s">
        <v>924</v>
      </c>
      <c r="G12" s="1182" t="s">
        <v>722</v>
      </c>
      <c r="H12" s="540" t="s">
        <v>721</v>
      </c>
      <c r="I12" s="1181" t="s">
        <v>1468</v>
      </c>
      <c r="J12" s="1180" t="s">
        <v>1467</v>
      </c>
      <c r="K12" s="539" t="s">
        <v>1468</v>
      </c>
      <c r="L12" s="1180" t="s">
        <v>1467</v>
      </c>
    </row>
    <row r="13" spans="1:12" ht="10.5" customHeight="1">
      <c r="A13" s="538" t="s">
        <v>776</v>
      </c>
      <c r="B13" s="1026">
        <v>25</v>
      </c>
      <c r="C13" s="1026">
        <v>26</v>
      </c>
      <c r="D13" s="1026">
        <v>31</v>
      </c>
      <c r="E13" s="1026">
        <v>34</v>
      </c>
      <c r="F13" s="1026">
        <v>33</v>
      </c>
      <c r="G13" s="1026">
        <v>25</v>
      </c>
      <c r="H13" s="1037">
        <v>28</v>
      </c>
      <c r="I13" s="1811" t="s">
        <v>1133</v>
      </c>
      <c r="J13" s="1812" t="s">
        <v>926</v>
      </c>
      <c r="K13" s="1811" t="s">
        <v>1133</v>
      </c>
      <c r="L13" s="1812" t="s">
        <v>926</v>
      </c>
    </row>
    <row r="14" spans="1:12" ht="10.5" customHeight="1">
      <c r="A14" s="537" t="s">
        <v>775</v>
      </c>
      <c r="B14" s="1005">
        <v>49</v>
      </c>
      <c r="C14" s="1005">
        <v>47</v>
      </c>
      <c r="D14" s="1005">
        <v>53</v>
      </c>
      <c r="E14" s="1005">
        <v>54</v>
      </c>
      <c r="F14" s="1005">
        <v>48</v>
      </c>
      <c r="G14" s="1005">
        <v>48</v>
      </c>
      <c r="H14" s="1004">
        <v>51</v>
      </c>
      <c r="I14" s="1863" t="s">
        <v>929</v>
      </c>
      <c r="J14" s="1864" t="s">
        <v>794</v>
      </c>
      <c r="K14" s="1835" t="s">
        <v>929</v>
      </c>
      <c r="L14" s="1864" t="s">
        <v>794</v>
      </c>
    </row>
    <row r="15" spans="1:12" ht="10.5" customHeight="1">
      <c r="A15" s="537" t="s">
        <v>774</v>
      </c>
      <c r="B15" s="1005">
        <v>23</v>
      </c>
      <c r="C15" s="1005">
        <v>22</v>
      </c>
      <c r="D15" s="1005">
        <v>26</v>
      </c>
      <c r="E15" s="1005">
        <v>28</v>
      </c>
      <c r="F15" s="1005">
        <v>27</v>
      </c>
      <c r="G15" s="1005">
        <v>26</v>
      </c>
      <c r="H15" s="1004">
        <v>27</v>
      </c>
      <c r="I15" s="1863" t="s">
        <v>932</v>
      </c>
      <c r="J15" s="1864" t="s">
        <v>922</v>
      </c>
      <c r="K15" s="1835" t="s">
        <v>926</v>
      </c>
      <c r="L15" s="1864" t="s">
        <v>794</v>
      </c>
    </row>
    <row r="16" spans="1:12" ht="10.5" customHeight="1">
      <c r="A16" s="537" t="s">
        <v>773</v>
      </c>
      <c r="B16" s="1005">
        <v>53</v>
      </c>
      <c r="C16" s="1005">
        <v>45</v>
      </c>
      <c r="D16" s="1005">
        <v>55</v>
      </c>
      <c r="E16" s="1005">
        <v>55</v>
      </c>
      <c r="F16" s="1005">
        <v>49</v>
      </c>
      <c r="G16" s="1005">
        <v>51</v>
      </c>
      <c r="H16" s="1004">
        <v>52</v>
      </c>
      <c r="I16" s="1863" t="s">
        <v>928</v>
      </c>
      <c r="J16" s="1864" t="s">
        <v>1215</v>
      </c>
      <c r="K16" s="1835" t="s">
        <v>794</v>
      </c>
      <c r="L16" s="1865" t="s">
        <v>927</v>
      </c>
    </row>
    <row r="17" spans="1:12" ht="10.5" customHeight="1" thickBot="1">
      <c r="A17" s="537" t="s">
        <v>254</v>
      </c>
      <c r="B17" s="1005">
        <v>-10</v>
      </c>
      <c r="C17" s="1005">
        <v>-11</v>
      </c>
      <c r="D17" s="1005">
        <v>-11</v>
      </c>
      <c r="E17" s="1005">
        <v>-10</v>
      </c>
      <c r="F17" s="1005">
        <v>-6</v>
      </c>
      <c r="G17" s="1005">
        <v>-17</v>
      </c>
      <c r="H17" s="1004">
        <v>-9</v>
      </c>
      <c r="I17" s="1571"/>
      <c r="J17" s="1570"/>
      <c r="K17" s="1571"/>
      <c r="L17" s="1570"/>
    </row>
    <row r="18" spans="1:12" ht="12.75" customHeight="1" thickBot="1">
      <c r="A18" s="537"/>
      <c r="B18" s="537"/>
      <c r="C18" s="544"/>
      <c r="D18" s="544"/>
      <c r="E18" s="544"/>
      <c r="F18" s="544"/>
      <c r="G18" s="544"/>
      <c r="H18" s="544"/>
      <c r="I18" s="1533"/>
      <c r="J18" s="1533"/>
      <c r="K18" s="1532"/>
      <c r="L18" s="1532"/>
    </row>
    <row r="19" spans="1:12" ht="12.75" customHeight="1">
      <c r="A19" s="1980" t="s">
        <v>777</v>
      </c>
      <c r="B19" s="1980" t="s">
        <v>58</v>
      </c>
      <c r="C19" s="1980" t="s">
        <v>58</v>
      </c>
      <c r="D19" s="1980" t="s">
        <v>58</v>
      </c>
      <c r="E19" s="1980" t="s">
        <v>58</v>
      </c>
      <c r="F19" s="1980" t="s">
        <v>58</v>
      </c>
      <c r="G19" s="1980" t="s">
        <v>58</v>
      </c>
      <c r="H19" s="1989" t="s">
        <v>58</v>
      </c>
      <c r="I19" s="2000" t="s">
        <v>741</v>
      </c>
      <c r="J19" s="2001" t="s">
        <v>58</v>
      </c>
      <c r="K19" s="1994" t="s">
        <v>770</v>
      </c>
      <c r="L19" s="2001" t="s">
        <v>58</v>
      </c>
    </row>
    <row r="20" spans="1:12" ht="10.5" customHeight="1">
      <c r="A20" s="542"/>
      <c r="B20" s="542"/>
      <c r="C20" s="542"/>
      <c r="D20" s="542"/>
      <c r="E20" s="542"/>
      <c r="F20" s="542"/>
      <c r="G20" s="542"/>
      <c r="H20" s="541"/>
      <c r="I20" s="1185"/>
      <c r="J20" s="1184"/>
      <c r="K20" s="1990"/>
      <c r="L20" s="1999" t="s">
        <v>58</v>
      </c>
    </row>
    <row r="21" spans="1:12" ht="10.5" customHeight="1" thickBot="1">
      <c r="A21" s="1183" t="s">
        <v>696</v>
      </c>
      <c r="B21" s="1182" t="s">
        <v>1469</v>
      </c>
      <c r="C21" s="1182" t="s">
        <v>1206</v>
      </c>
      <c r="D21" s="1182" t="s">
        <v>1131</v>
      </c>
      <c r="E21" s="1182" t="s">
        <v>992</v>
      </c>
      <c r="F21" s="1182" t="s">
        <v>924</v>
      </c>
      <c r="G21" s="1182" t="s">
        <v>722</v>
      </c>
      <c r="H21" s="540" t="s">
        <v>721</v>
      </c>
      <c r="I21" s="1181" t="s">
        <v>1468</v>
      </c>
      <c r="J21" s="1180" t="s">
        <v>1467</v>
      </c>
      <c r="K21" s="539" t="s">
        <v>1468</v>
      </c>
      <c r="L21" s="1180" t="s">
        <v>1467</v>
      </c>
    </row>
    <row r="22" spans="1:12" ht="10.5" customHeight="1">
      <c r="A22" s="538" t="s">
        <v>776</v>
      </c>
      <c r="B22" s="1026">
        <v>-8</v>
      </c>
      <c r="C22" s="1026">
        <v>-36</v>
      </c>
      <c r="D22" s="1026">
        <v>5</v>
      </c>
      <c r="E22" s="1026">
        <v>-6</v>
      </c>
      <c r="F22" s="1026">
        <v>-35</v>
      </c>
      <c r="G22" s="1026">
        <v>-23</v>
      </c>
      <c r="H22" s="1037">
        <v>-1</v>
      </c>
      <c r="I22" s="1811"/>
      <c r="J22" s="1526"/>
      <c r="K22" s="1527"/>
      <c r="L22" s="1526"/>
    </row>
    <row r="23" spans="1:12" ht="10.5" customHeight="1">
      <c r="A23" s="537" t="s">
        <v>775</v>
      </c>
      <c r="B23" s="1005">
        <v>-3</v>
      </c>
      <c r="C23" s="1005">
        <v>-87</v>
      </c>
      <c r="D23" s="1005">
        <v>-45</v>
      </c>
      <c r="E23" s="1005">
        <v>-21</v>
      </c>
      <c r="F23" s="1005">
        <v>-1</v>
      </c>
      <c r="G23" s="1005">
        <v>6</v>
      </c>
      <c r="H23" s="1004">
        <v>-14</v>
      </c>
      <c r="I23" s="1863"/>
      <c r="J23" s="1573"/>
      <c r="K23" s="1547"/>
      <c r="L23" s="1573"/>
    </row>
    <row r="24" spans="1:12" ht="10.5" customHeight="1">
      <c r="A24" s="537" t="s">
        <v>774</v>
      </c>
      <c r="B24" s="1005">
        <v>8</v>
      </c>
      <c r="C24" s="1005">
        <v>-67</v>
      </c>
      <c r="D24" s="1005">
        <v>-11</v>
      </c>
      <c r="E24" s="1005">
        <v>5</v>
      </c>
      <c r="F24" s="1005">
        <v>-7</v>
      </c>
      <c r="G24" s="1005" t="s">
        <v>245</v>
      </c>
      <c r="H24" s="1004">
        <v>-4</v>
      </c>
      <c r="I24" s="1863"/>
      <c r="J24" s="1573"/>
      <c r="K24" s="1547"/>
      <c r="L24" s="1573"/>
    </row>
    <row r="25" spans="1:12" ht="10.5" customHeight="1">
      <c r="A25" s="537" t="s">
        <v>773</v>
      </c>
      <c r="B25" s="1005">
        <v>3</v>
      </c>
      <c r="C25" s="1005">
        <v>-54</v>
      </c>
      <c r="D25" s="1005">
        <v>-11</v>
      </c>
      <c r="E25" s="1005">
        <v>-6</v>
      </c>
      <c r="F25" s="1005">
        <v>-9</v>
      </c>
      <c r="G25" s="1005">
        <v>-7</v>
      </c>
      <c r="H25" s="1004">
        <v>-8</v>
      </c>
      <c r="I25" s="1863"/>
      <c r="J25" s="1573"/>
      <c r="K25" s="1547"/>
      <c r="L25" s="1572"/>
    </row>
    <row r="26" spans="1:12" ht="13.8" customHeight="1" thickBot="1">
      <c r="A26" s="537" t="s">
        <v>254</v>
      </c>
      <c r="B26" s="1005">
        <v>-2</v>
      </c>
      <c r="C26" s="1005">
        <v>7</v>
      </c>
      <c r="D26" s="1005" t="s">
        <v>245</v>
      </c>
      <c r="E26" s="1005">
        <v>-3</v>
      </c>
      <c r="F26" s="1005">
        <v>5</v>
      </c>
      <c r="G26" s="1005">
        <v>-4</v>
      </c>
      <c r="H26" s="1004">
        <v>-8</v>
      </c>
      <c r="I26" s="1571"/>
      <c r="J26" s="1570"/>
      <c r="K26" s="1571"/>
      <c r="L26" s="1570"/>
    </row>
    <row r="27" spans="1:12" ht="10.5" customHeight="1" thickBot="1">
      <c r="A27" s="537"/>
      <c r="B27" s="544"/>
      <c r="C27" s="544"/>
      <c r="D27" s="544"/>
      <c r="E27" s="544"/>
      <c r="F27" s="544"/>
      <c r="G27" s="544"/>
      <c r="H27" s="544"/>
      <c r="I27" s="543"/>
      <c r="J27" s="543"/>
      <c r="K27" s="543"/>
      <c r="L27" s="543"/>
    </row>
    <row r="28" spans="1:12" ht="15" customHeight="1">
      <c r="A28" s="1980" t="s">
        <v>1043</v>
      </c>
      <c r="B28" s="1980" t="s">
        <v>58</v>
      </c>
      <c r="C28" s="1980" t="s">
        <v>58</v>
      </c>
      <c r="D28" s="1980" t="s">
        <v>58</v>
      </c>
      <c r="E28" s="1980" t="s">
        <v>58</v>
      </c>
      <c r="F28" s="1980" t="s">
        <v>58</v>
      </c>
      <c r="G28" s="1980" t="s">
        <v>58</v>
      </c>
      <c r="H28" s="1989" t="s">
        <v>58</v>
      </c>
      <c r="I28" s="2000" t="s">
        <v>741</v>
      </c>
      <c r="J28" s="2001" t="s">
        <v>58</v>
      </c>
      <c r="K28" s="1994" t="s">
        <v>770</v>
      </c>
      <c r="L28" s="2001" t="s">
        <v>58</v>
      </c>
    </row>
    <row r="29" spans="1:12" ht="10.5" customHeight="1">
      <c r="A29" s="542"/>
      <c r="B29" s="542"/>
      <c r="C29" s="542"/>
      <c r="D29" s="542"/>
      <c r="E29" s="542"/>
      <c r="F29" s="542"/>
      <c r="G29" s="542"/>
      <c r="H29" s="541"/>
      <c r="I29" s="1185"/>
      <c r="J29" s="1184"/>
      <c r="K29" s="1990"/>
      <c r="L29" s="1999" t="s">
        <v>58</v>
      </c>
    </row>
    <row r="30" spans="1:12" ht="10.5" customHeight="1" thickBot="1">
      <c r="A30" s="1183" t="s">
        <v>716</v>
      </c>
      <c r="B30" s="1182" t="s">
        <v>1469</v>
      </c>
      <c r="C30" s="1182" t="s">
        <v>1206</v>
      </c>
      <c r="D30" s="1182" t="s">
        <v>1131</v>
      </c>
      <c r="E30" s="1182" t="s">
        <v>992</v>
      </c>
      <c r="F30" s="1182" t="s">
        <v>924</v>
      </c>
      <c r="G30" s="1182" t="s">
        <v>722</v>
      </c>
      <c r="H30" s="540" t="s">
        <v>721</v>
      </c>
      <c r="I30" s="1181" t="s">
        <v>1468</v>
      </c>
      <c r="J30" s="1180" t="s">
        <v>1467</v>
      </c>
      <c r="K30" s="539" t="s">
        <v>1468</v>
      </c>
      <c r="L30" s="1180" t="s">
        <v>1467</v>
      </c>
    </row>
    <row r="31" spans="1:12" ht="10.5" customHeight="1">
      <c r="A31" s="538" t="s">
        <v>776</v>
      </c>
      <c r="B31" s="1021">
        <v>24.6</v>
      </c>
      <c r="C31" s="1021">
        <v>25.3</v>
      </c>
      <c r="D31" s="1021">
        <v>25.6</v>
      </c>
      <c r="E31" s="1021">
        <v>25.9</v>
      </c>
      <c r="F31" s="1021">
        <v>25.8</v>
      </c>
      <c r="G31" s="1021">
        <v>26</v>
      </c>
      <c r="H31" s="1866">
        <v>26</v>
      </c>
      <c r="I31" s="1867" t="s">
        <v>802</v>
      </c>
      <c r="J31" s="1812" t="s">
        <v>807</v>
      </c>
      <c r="K31" s="1811" t="s">
        <v>802</v>
      </c>
      <c r="L31" s="1812" t="s">
        <v>807</v>
      </c>
    </row>
    <row r="32" spans="1:12" ht="10.5" customHeight="1">
      <c r="A32" s="537" t="s">
        <v>775</v>
      </c>
      <c r="B32" s="1014">
        <v>19.8</v>
      </c>
      <c r="C32" s="1014">
        <v>19.899999999999999</v>
      </c>
      <c r="D32" s="1014">
        <v>19.7</v>
      </c>
      <c r="E32" s="1014">
        <v>19.2</v>
      </c>
      <c r="F32" s="1014">
        <v>19.3</v>
      </c>
      <c r="G32" s="1014">
        <v>19.399999999999999</v>
      </c>
      <c r="H32" s="1832">
        <v>19.3</v>
      </c>
      <c r="I32" s="1863" t="s">
        <v>804</v>
      </c>
      <c r="J32" s="1864" t="s">
        <v>805</v>
      </c>
      <c r="K32" s="1835" t="s">
        <v>804</v>
      </c>
      <c r="L32" s="1864" t="s">
        <v>805</v>
      </c>
    </row>
    <row r="33" spans="1:12" ht="10.5" customHeight="1">
      <c r="A33" s="537" t="s">
        <v>774</v>
      </c>
      <c r="B33" s="1014">
        <v>17.2</v>
      </c>
      <c r="C33" s="1014">
        <v>17.2</v>
      </c>
      <c r="D33" s="1014">
        <v>15.9</v>
      </c>
      <c r="E33" s="1014">
        <v>17.5</v>
      </c>
      <c r="F33" s="1014">
        <v>16.5</v>
      </c>
      <c r="G33" s="1014">
        <v>16.899999999999999</v>
      </c>
      <c r="H33" s="1832">
        <v>16.399999999999999</v>
      </c>
      <c r="I33" s="1863" t="s">
        <v>794</v>
      </c>
      <c r="J33" s="1864" t="s">
        <v>798</v>
      </c>
      <c r="K33" s="1835" t="s">
        <v>1210</v>
      </c>
      <c r="L33" s="1864" t="s">
        <v>929</v>
      </c>
    </row>
    <row r="34" spans="1:12" ht="10.5" customHeight="1">
      <c r="A34" s="537" t="s">
        <v>773</v>
      </c>
      <c r="B34" s="1014">
        <v>23.2</v>
      </c>
      <c r="C34" s="1014">
        <v>23.2</v>
      </c>
      <c r="D34" s="1014">
        <v>22.1</v>
      </c>
      <c r="E34" s="1014">
        <v>22.5</v>
      </c>
      <c r="F34" s="1014">
        <v>21.5</v>
      </c>
      <c r="G34" s="1014">
        <v>21.6</v>
      </c>
      <c r="H34" s="1832">
        <v>21.7</v>
      </c>
      <c r="I34" s="1863" t="s">
        <v>928</v>
      </c>
      <c r="J34" s="1864" t="s">
        <v>798</v>
      </c>
      <c r="K34" s="1835" t="s">
        <v>925</v>
      </c>
      <c r="L34" s="1865" t="s">
        <v>801</v>
      </c>
    </row>
    <row r="35" spans="1:12" ht="13.8" customHeight="1" thickBot="1">
      <c r="A35" s="537" t="s">
        <v>254</v>
      </c>
      <c r="B35" s="1014">
        <v>0.1</v>
      </c>
      <c r="C35" s="1014">
        <v>0.1</v>
      </c>
      <c r="D35" s="1014">
        <v>0</v>
      </c>
      <c r="E35" s="1014">
        <v>0</v>
      </c>
      <c r="F35" s="1014">
        <v>0</v>
      </c>
      <c r="G35" s="1014">
        <v>0</v>
      </c>
      <c r="H35" s="1832">
        <v>0</v>
      </c>
      <c r="I35" s="1571"/>
      <c r="J35" s="1570"/>
      <c r="K35" s="1571"/>
      <c r="L35" s="1570"/>
    </row>
    <row r="36" spans="1:12" ht="10.5" customHeight="1" thickBot="1">
      <c r="A36" s="537"/>
      <c r="B36" s="544"/>
      <c r="C36" s="544"/>
      <c r="D36" s="544"/>
      <c r="E36" s="544"/>
      <c r="F36" s="544"/>
      <c r="G36" s="544"/>
      <c r="H36" s="544"/>
      <c r="I36" s="543"/>
      <c r="J36" s="543"/>
      <c r="K36" s="543"/>
      <c r="L36" s="543"/>
    </row>
    <row r="37" spans="1:12" ht="15" customHeight="1">
      <c r="A37" s="1980" t="s">
        <v>1042</v>
      </c>
      <c r="B37" s="1980" t="s">
        <v>58</v>
      </c>
      <c r="C37" s="1980" t="s">
        <v>58</v>
      </c>
      <c r="D37" s="1980" t="s">
        <v>58</v>
      </c>
      <c r="E37" s="1980" t="s">
        <v>58</v>
      </c>
      <c r="F37" s="1980" t="s">
        <v>58</v>
      </c>
      <c r="G37" s="1980" t="s">
        <v>58</v>
      </c>
      <c r="H37" s="1989" t="s">
        <v>58</v>
      </c>
      <c r="I37" s="2000" t="s">
        <v>741</v>
      </c>
      <c r="J37" s="2001" t="s">
        <v>58</v>
      </c>
      <c r="K37" s="1994" t="s">
        <v>770</v>
      </c>
      <c r="L37" s="2001" t="s">
        <v>58</v>
      </c>
    </row>
    <row r="38" spans="1:12" ht="10.5" customHeight="1">
      <c r="A38" s="542"/>
      <c r="B38" s="542"/>
      <c r="C38" s="542"/>
      <c r="D38" s="542"/>
      <c r="E38" s="542"/>
      <c r="F38" s="542"/>
      <c r="G38" s="542"/>
      <c r="H38" s="541"/>
      <c r="I38" s="1185"/>
      <c r="J38" s="1184"/>
      <c r="K38" s="1990"/>
      <c r="L38" s="1999" t="s">
        <v>58</v>
      </c>
    </row>
    <row r="39" spans="1:12" ht="10.5" customHeight="1" thickBot="1">
      <c r="A39" s="1183" t="s">
        <v>716</v>
      </c>
      <c r="B39" s="1182" t="s">
        <v>1469</v>
      </c>
      <c r="C39" s="1182" t="s">
        <v>1206</v>
      </c>
      <c r="D39" s="1182" t="s">
        <v>1131</v>
      </c>
      <c r="E39" s="1182" t="s">
        <v>992</v>
      </c>
      <c r="F39" s="1182" t="s">
        <v>924</v>
      </c>
      <c r="G39" s="1182" t="s">
        <v>722</v>
      </c>
      <c r="H39" s="540" t="s">
        <v>721</v>
      </c>
      <c r="I39" s="1181" t="s">
        <v>1468</v>
      </c>
      <c r="J39" s="1180" t="s">
        <v>1467</v>
      </c>
      <c r="K39" s="539" t="s">
        <v>1468</v>
      </c>
      <c r="L39" s="1180" t="s">
        <v>1467</v>
      </c>
    </row>
    <row r="40" spans="1:12" ht="9.75" customHeight="1">
      <c r="A40" s="538" t="s">
        <v>776</v>
      </c>
      <c r="B40" s="1021">
        <v>9.1</v>
      </c>
      <c r="C40" s="1021">
        <v>8.8000000000000007</v>
      </c>
      <c r="D40" s="1021">
        <v>8.1</v>
      </c>
      <c r="E40" s="1021">
        <v>8.1</v>
      </c>
      <c r="F40" s="1021">
        <v>8.1</v>
      </c>
      <c r="G40" s="1021">
        <v>8.3000000000000007</v>
      </c>
      <c r="H40" s="1866">
        <v>8.1</v>
      </c>
      <c r="I40" s="1867" t="s">
        <v>934</v>
      </c>
      <c r="J40" s="1812" t="s">
        <v>804</v>
      </c>
      <c r="K40" s="1811" t="s">
        <v>934</v>
      </c>
      <c r="L40" s="1812" t="s">
        <v>804</v>
      </c>
    </row>
    <row r="41" spans="1:12" ht="10.5" customHeight="1">
      <c r="A41" s="537" t="s">
        <v>775</v>
      </c>
      <c r="B41" s="1014">
        <v>14.6</v>
      </c>
      <c r="C41" s="1014">
        <v>14.6</v>
      </c>
      <c r="D41" s="1014">
        <v>13.5</v>
      </c>
      <c r="E41" s="1014">
        <v>12.9</v>
      </c>
      <c r="F41" s="1014">
        <v>12.4</v>
      </c>
      <c r="G41" s="1014">
        <v>12.4</v>
      </c>
      <c r="H41" s="1832">
        <v>12.2</v>
      </c>
      <c r="I41" s="1863" t="s">
        <v>1215</v>
      </c>
      <c r="J41" s="1864" t="s">
        <v>798</v>
      </c>
      <c r="K41" s="1835" t="s">
        <v>1215</v>
      </c>
      <c r="L41" s="1864" t="s">
        <v>798</v>
      </c>
    </row>
    <row r="42" spans="1:12" ht="10.5" customHeight="1">
      <c r="A42" s="537" t="s">
        <v>774</v>
      </c>
      <c r="B42" s="1014">
        <v>8.1</v>
      </c>
      <c r="C42" s="1014">
        <v>8.1999999999999993</v>
      </c>
      <c r="D42" s="1014">
        <v>7.2</v>
      </c>
      <c r="E42" s="1014">
        <v>8.1999999999999993</v>
      </c>
      <c r="F42" s="1014">
        <v>7.8</v>
      </c>
      <c r="G42" s="1014">
        <v>8.1999999999999993</v>
      </c>
      <c r="H42" s="1832">
        <v>8.5</v>
      </c>
      <c r="I42" s="1863" t="s">
        <v>794</v>
      </c>
      <c r="J42" s="1864" t="s">
        <v>805</v>
      </c>
      <c r="K42" s="1835" t="s">
        <v>1464</v>
      </c>
      <c r="L42" s="1864" t="s">
        <v>798</v>
      </c>
    </row>
    <row r="43" spans="1:12" ht="10.5" customHeight="1">
      <c r="A43" s="537" t="s">
        <v>773</v>
      </c>
      <c r="B43" s="1014">
        <v>15.6</v>
      </c>
      <c r="C43" s="1014">
        <v>14.9</v>
      </c>
      <c r="D43" s="1014">
        <v>12.7</v>
      </c>
      <c r="E43" s="1014">
        <v>12.5</v>
      </c>
      <c r="F43" s="1014">
        <v>11.9</v>
      </c>
      <c r="G43" s="1014">
        <v>12.2</v>
      </c>
      <c r="H43" s="1832">
        <v>12.3</v>
      </c>
      <c r="I43" s="1863" t="s">
        <v>1476</v>
      </c>
      <c r="J43" s="1864" t="s">
        <v>922</v>
      </c>
      <c r="K43" s="1835" t="s">
        <v>1462</v>
      </c>
      <c r="L43" s="1865" t="s">
        <v>922</v>
      </c>
    </row>
    <row r="44" spans="1:12" ht="12.6" customHeight="1" thickBot="1">
      <c r="A44" s="537" t="s">
        <v>254</v>
      </c>
      <c r="B44" s="1014">
        <v>0</v>
      </c>
      <c r="C44" s="1014">
        <v>0</v>
      </c>
      <c r="D44" s="1014">
        <v>0</v>
      </c>
      <c r="E44" s="1014">
        <v>0</v>
      </c>
      <c r="F44" s="1921">
        <v>0</v>
      </c>
      <c r="G44" s="1014">
        <v>0</v>
      </c>
      <c r="H44" s="1832">
        <v>0</v>
      </c>
      <c r="I44" s="1571"/>
      <c r="J44" s="1570"/>
      <c r="K44" s="1571"/>
      <c r="L44" s="1570"/>
    </row>
  </sheetData>
  <mergeCells count="20">
    <mergeCell ref="A1:H1"/>
    <mergeCell ref="I1:J1"/>
    <mergeCell ref="K1:L1"/>
    <mergeCell ref="K2:L2"/>
    <mergeCell ref="A10:H10"/>
    <mergeCell ref="I10:J10"/>
    <mergeCell ref="K10:L10"/>
    <mergeCell ref="K38:L38"/>
    <mergeCell ref="A28:H28"/>
    <mergeCell ref="I28:J28"/>
    <mergeCell ref="K28:L28"/>
    <mergeCell ref="K29:L29"/>
    <mergeCell ref="A37:H37"/>
    <mergeCell ref="I37:J37"/>
    <mergeCell ref="K37:L37"/>
    <mergeCell ref="K11:L11"/>
    <mergeCell ref="A19:H19"/>
    <mergeCell ref="I19:J19"/>
    <mergeCell ref="K19:L19"/>
    <mergeCell ref="K20:L20"/>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I4:L45 A8:H34 A36:H43 A35:C35 A45:H45 A44"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51F20-C60B-45AA-9A85-A45B9014FC86}">
  <sheetPr>
    <tabColor theme="5" tint="0.39997558519241921"/>
  </sheetPr>
  <dimension ref="A1:H38"/>
  <sheetViews>
    <sheetView topLeftCell="A13" zoomScaleNormal="100" workbookViewId="0">
      <selection activeCell="M83" sqref="M83"/>
    </sheetView>
  </sheetViews>
  <sheetFormatPr defaultRowHeight="13.2"/>
  <cols>
    <col min="1" max="1" width="31.5546875" style="217" customWidth="1"/>
    <col min="2" max="8" width="7.5546875" style="217" customWidth="1"/>
    <col min="9" max="16384" width="8.88671875" style="217"/>
  </cols>
  <sheetData>
    <row r="1" spans="1:8" ht="12.75" customHeight="1">
      <c r="A1" s="1980" t="s">
        <v>1478</v>
      </c>
      <c r="B1" s="1980" t="s">
        <v>58</v>
      </c>
      <c r="C1" s="1980" t="s">
        <v>58</v>
      </c>
      <c r="D1" s="1980" t="s">
        <v>58</v>
      </c>
      <c r="E1" s="1980" t="s">
        <v>58</v>
      </c>
      <c r="F1" s="1980" t="s">
        <v>58</v>
      </c>
      <c r="G1" s="1980" t="s">
        <v>58</v>
      </c>
      <c r="H1" s="1980" t="s">
        <v>58</v>
      </c>
    </row>
    <row r="2" spans="1:8" ht="12.75" customHeight="1">
      <c r="A2" s="2002" t="s">
        <v>938</v>
      </c>
      <c r="B2" s="2002" t="s">
        <v>58</v>
      </c>
      <c r="C2" s="2002" t="s">
        <v>58</v>
      </c>
      <c r="D2" s="2002" t="s">
        <v>58</v>
      </c>
      <c r="E2" s="2002" t="s">
        <v>58</v>
      </c>
      <c r="F2" s="2002" t="s">
        <v>58</v>
      </c>
      <c r="G2" s="2002" t="s">
        <v>58</v>
      </c>
      <c r="H2" s="2002" t="s">
        <v>58</v>
      </c>
    </row>
    <row r="3" spans="1:8" ht="12.75" customHeight="1">
      <c r="A3" s="2002" t="s">
        <v>1477</v>
      </c>
      <c r="B3" s="2002" t="s">
        <v>58</v>
      </c>
      <c r="C3" s="2002" t="s">
        <v>58</v>
      </c>
      <c r="D3" s="2002" t="s">
        <v>58</v>
      </c>
      <c r="E3" s="2002" t="s">
        <v>58</v>
      </c>
      <c r="F3" s="2002" t="s">
        <v>58</v>
      </c>
      <c r="G3" s="2002" t="s">
        <v>58</v>
      </c>
      <c r="H3" s="2002" t="s">
        <v>58</v>
      </c>
    </row>
    <row r="4" spans="1:8" ht="10.5" customHeight="1">
      <c r="A4" s="542"/>
      <c r="B4" s="542"/>
      <c r="C4" s="542"/>
      <c r="D4" s="542"/>
      <c r="E4" s="542"/>
      <c r="F4" s="542"/>
      <c r="G4" s="542"/>
      <c r="H4" s="542"/>
    </row>
    <row r="5" spans="1:8" ht="10.5" customHeight="1" thickBot="1">
      <c r="A5" s="1025" t="s">
        <v>696</v>
      </c>
      <c r="B5" s="1024" t="s">
        <v>1469</v>
      </c>
      <c r="C5" s="1024" t="s">
        <v>1206</v>
      </c>
      <c r="D5" s="1024" t="s">
        <v>1131</v>
      </c>
      <c r="E5" s="1024" t="s">
        <v>992</v>
      </c>
      <c r="F5" s="1024" t="s">
        <v>924</v>
      </c>
      <c r="G5" s="1024" t="s">
        <v>722</v>
      </c>
      <c r="H5" s="1024" t="s">
        <v>721</v>
      </c>
    </row>
    <row r="6" spans="1:8" ht="10.5" customHeight="1">
      <c r="A6" s="538" t="s">
        <v>740</v>
      </c>
      <c r="B6" s="1026">
        <v>103.96</v>
      </c>
      <c r="C6" s="1026">
        <v>103.32</v>
      </c>
      <c r="D6" s="1026">
        <v>102.81</v>
      </c>
      <c r="E6" s="1026">
        <v>102</v>
      </c>
      <c r="F6" s="1026">
        <v>102.93</v>
      </c>
      <c r="G6" s="1026">
        <v>102.36</v>
      </c>
      <c r="H6" s="1026">
        <v>99.76</v>
      </c>
    </row>
    <row r="7" spans="1:8" ht="10.5" customHeight="1">
      <c r="A7" s="537" t="s">
        <v>739</v>
      </c>
      <c r="B7" s="1005">
        <v>24.87</v>
      </c>
      <c r="C7" s="1005">
        <v>24.87</v>
      </c>
      <c r="D7" s="1005">
        <v>27.1</v>
      </c>
      <c r="E7" s="1005">
        <v>26.9</v>
      </c>
      <c r="F7" s="1005">
        <v>25.76</v>
      </c>
      <c r="G7" s="1005">
        <v>27.75</v>
      </c>
      <c r="H7" s="1005">
        <v>27.29</v>
      </c>
    </row>
    <row r="8" spans="1:8" ht="10.5" customHeight="1">
      <c r="A8" s="537" t="s">
        <v>738</v>
      </c>
      <c r="B8" s="1005" t="s">
        <v>245</v>
      </c>
      <c r="C8" s="1005" t="s">
        <v>245</v>
      </c>
      <c r="D8" s="1005" t="s">
        <v>245</v>
      </c>
      <c r="E8" s="1005" t="s">
        <v>245</v>
      </c>
      <c r="F8" s="1005" t="s">
        <v>245</v>
      </c>
      <c r="G8" s="1005" t="s">
        <v>245</v>
      </c>
      <c r="H8" s="1005" t="s">
        <v>245</v>
      </c>
    </row>
    <row r="9" spans="1:8" ht="10.5" customHeight="1" thickBot="1">
      <c r="A9" s="1574" t="s">
        <v>737</v>
      </c>
      <c r="B9" s="1868">
        <v>5.33</v>
      </c>
      <c r="C9" s="1868">
        <v>5.07</v>
      </c>
      <c r="D9" s="1868">
        <v>5.99</v>
      </c>
      <c r="E9" s="1868">
        <v>8.0399999999999991</v>
      </c>
      <c r="F9" s="1868">
        <v>4.62</v>
      </c>
      <c r="G9" s="1868">
        <v>4.95</v>
      </c>
      <c r="H9" s="1868">
        <v>7.7</v>
      </c>
    </row>
    <row r="10" spans="1:8" ht="10.5" customHeight="1">
      <c r="A10" s="428" t="s">
        <v>736</v>
      </c>
      <c r="B10" s="1178">
        <v>134.16</v>
      </c>
      <c r="C10" s="1178">
        <v>133.26</v>
      </c>
      <c r="D10" s="1178">
        <v>135.9</v>
      </c>
      <c r="E10" s="1178">
        <v>136.94</v>
      </c>
      <c r="F10" s="1178">
        <v>133.30000000000001</v>
      </c>
      <c r="G10" s="1178">
        <v>135.06</v>
      </c>
      <c r="H10" s="1178">
        <v>134.74</v>
      </c>
    </row>
    <row r="11" spans="1:8" ht="10.5" customHeight="1">
      <c r="A11" s="537" t="s">
        <v>733</v>
      </c>
      <c r="B11" s="1005">
        <v>-14.26</v>
      </c>
      <c r="C11" s="1005">
        <v>-111.67</v>
      </c>
      <c r="D11" s="1005">
        <v>2.23</v>
      </c>
      <c r="E11" s="1005">
        <v>-7.72</v>
      </c>
      <c r="F11" s="1005">
        <v>-14.64</v>
      </c>
      <c r="G11" s="1005">
        <v>-14.81</v>
      </c>
      <c r="H11" s="1005">
        <v>-45.48</v>
      </c>
    </row>
    <row r="12" spans="1:8" ht="10.5" customHeight="1">
      <c r="A12" s="1000"/>
      <c r="B12" s="1000"/>
      <c r="C12" s="1008"/>
      <c r="D12" s="1008"/>
      <c r="E12" s="1008"/>
      <c r="F12" s="1008"/>
      <c r="G12" s="1008"/>
      <c r="H12" s="1008"/>
    </row>
    <row r="13" spans="1:8" ht="10.5" customHeight="1">
      <c r="A13" s="537" t="s">
        <v>772</v>
      </c>
      <c r="B13" s="1005">
        <v>1809.55</v>
      </c>
      <c r="C13" s="1005">
        <v>1726.98</v>
      </c>
      <c r="D13" s="1005">
        <v>1724.04</v>
      </c>
      <c r="E13" s="1005">
        <v>1770.14</v>
      </c>
      <c r="F13" s="1005">
        <v>1668.49</v>
      </c>
      <c r="G13" s="1005">
        <v>1673.4</v>
      </c>
      <c r="H13" s="1005">
        <v>1610.17</v>
      </c>
    </row>
    <row r="14" spans="1:8" ht="10.5" customHeight="1">
      <c r="A14" s="1006" t="s">
        <v>729</v>
      </c>
      <c r="B14" s="1005">
        <v>11868.32</v>
      </c>
      <c r="C14" s="1005">
        <v>11831.95</v>
      </c>
      <c r="D14" s="1005">
        <v>11554.68</v>
      </c>
      <c r="E14" s="1005">
        <v>10988.41</v>
      </c>
      <c r="F14" s="1005">
        <v>10988.61</v>
      </c>
      <c r="G14" s="1005">
        <v>11005.21</v>
      </c>
      <c r="H14" s="1005">
        <v>10734.64</v>
      </c>
    </row>
    <row r="15" spans="1:8" ht="10.5" customHeight="1">
      <c r="A15" s="537" t="s">
        <v>728</v>
      </c>
      <c r="B15" s="1005">
        <v>1053.8699999999999</v>
      </c>
      <c r="C15" s="1005">
        <v>1096.1099999999999</v>
      </c>
      <c r="D15" s="1005">
        <v>1075.1400000000001</v>
      </c>
      <c r="E15" s="1005">
        <v>1093.3399999999999</v>
      </c>
      <c r="F15" s="1005">
        <v>1080.81</v>
      </c>
      <c r="G15" s="1005">
        <v>1066.6500000000001</v>
      </c>
      <c r="H15" s="1005">
        <v>1034.3900000000001</v>
      </c>
    </row>
    <row r="16" spans="1:8" ht="12.75" customHeight="1">
      <c r="A16" s="537"/>
      <c r="B16" s="537"/>
      <c r="C16" s="544"/>
      <c r="D16" s="544"/>
      <c r="E16" s="544"/>
      <c r="F16" s="544"/>
      <c r="G16" s="544"/>
      <c r="H16" s="544"/>
    </row>
    <row r="17" spans="1:8" ht="10.5" customHeight="1">
      <c r="A17" s="537"/>
      <c r="B17" s="537"/>
      <c r="C17" s="544"/>
      <c r="D17" s="544"/>
      <c r="E17" s="544"/>
      <c r="F17" s="544"/>
      <c r="G17" s="544"/>
      <c r="H17" s="544"/>
    </row>
    <row r="18" spans="1:8" ht="15" customHeight="1">
      <c r="A18" s="1980" t="s">
        <v>791</v>
      </c>
      <c r="B18" s="1980" t="s">
        <v>58</v>
      </c>
      <c r="C18" s="1980" t="s">
        <v>58</v>
      </c>
      <c r="D18" s="1980" t="s">
        <v>58</v>
      </c>
      <c r="E18" s="1003"/>
      <c r="F18" s="1003"/>
      <c r="G18" s="1003"/>
      <c r="H18" s="1003"/>
    </row>
    <row r="19" spans="1:8" ht="7.5" customHeight="1">
      <c r="A19" s="1496"/>
      <c r="B19" s="1496"/>
      <c r="C19" s="1496"/>
      <c r="D19" s="1496"/>
      <c r="E19" s="1003"/>
      <c r="F19" s="1003"/>
      <c r="G19" s="1003"/>
      <c r="H19" s="1003"/>
    </row>
    <row r="20" spans="1:8" ht="10.5" customHeight="1" thickBot="1">
      <c r="A20" s="1025" t="s">
        <v>716</v>
      </c>
      <c r="B20" s="1024" t="s">
        <v>1469</v>
      </c>
      <c r="C20" s="1024" t="s">
        <v>1206</v>
      </c>
      <c r="D20" s="1024" t="s">
        <v>1131</v>
      </c>
      <c r="E20" s="1024" t="s">
        <v>992</v>
      </c>
      <c r="F20" s="1024" t="s">
        <v>924</v>
      </c>
      <c r="G20" s="1024" t="s">
        <v>722</v>
      </c>
      <c r="H20" s="1024" t="s">
        <v>721</v>
      </c>
    </row>
    <row r="21" spans="1:8" ht="10.5" customHeight="1">
      <c r="A21" s="1001" t="s">
        <v>790</v>
      </c>
      <c r="B21" s="1818">
        <v>11.86</v>
      </c>
      <c r="C21" s="1818">
        <v>11.82</v>
      </c>
      <c r="D21" s="1818">
        <v>11.33</v>
      </c>
      <c r="E21" s="1818">
        <v>12.12</v>
      </c>
      <c r="F21" s="1818">
        <v>10.92</v>
      </c>
      <c r="G21" s="1818">
        <v>10.92</v>
      </c>
      <c r="H21" s="1818">
        <v>10.84</v>
      </c>
    </row>
    <row r="22" spans="1:8" ht="10.5" customHeight="1">
      <c r="A22" s="1016" t="s">
        <v>789</v>
      </c>
      <c r="B22" s="1869">
        <v>2.56</v>
      </c>
      <c r="C22" s="1870">
        <v>2.81</v>
      </c>
      <c r="D22" s="1871">
        <v>2.78</v>
      </c>
      <c r="E22" s="1871">
        <v>2.94</v>
      </c>
      <c r="F22" s="1871">
        <v>2.68</v>
      </c>
      <c r="G22" s="1871">
        <v>2.74</v>
      </c>
      <c r="H22" s="1871">
        <v>2.76</v>
      </c>
    </row>
    <row r="23" spans="1:8" ht="10.5" customHeight="1" thickBot="1">
      <c r="A23" s="1574" t="s">
        <v>788</v>
      </c>
      <c r="B23" s="1872">
        <v>2.17</v>
      </c>
      <c r="C23" s="1873">
        <v>2.2000000000000002</v>
      </c>
      <c r="D23" s="1874">
        <v>2.27</v>
      </c>
      <c r="E23" s="1874">
        <v>2.37</v>
      </c>
      <c r="F23" s="1874">
        <v>2.42</v>
      </c>
      <c r="G23" s="1874">
        <v>2.39</v>
      </c>
      <c r="H23" s="1874">
        <v>2.38</v>
      </c>
    </row>
    <row r="24" spans="1:8" ht="10.5" customHeight="1">
      <c r="A24" s="428" t="s">
        <v>779</v>
      </c>
      <c r="B24" s="1179">
        <v>16.59</v>
      </c>
      <c r="C24" s="1875">
        <v>16.829999999999998</v>
      </c>
      <c r="D24" s="1876">
        <v>16.38</v>
      </c>
      <c r="E24" s="1876">
        <v>17.43</v>
      </c>
      <c r="F24" s="1876">
        <v>16.02</v>
      </c>
      <c r="G24" s="1876">
        <v>16.059999999999999</v>
      </c>
      <c r="H24" s="1876">
        <v>15.98</v>
      </c>
    </row>
    <row r="25" spans="1:8" ht="10.5" customHeight="1">
      <c r="A25" s="1000"/>
      <c r="B25" s="1008"/>
      <c r="C25" s="999"/>
      <c r="D25" s="999"/>
      <c r="E25" s="999"/>
      <c r="F25" s="999"/>
      <c r="G25" s="999"/>
      <c r="H25" s="999"/>
    </row>
    <row r="26" spans="1:8" ht="10.5" customHeight="1">
      <c r="A26" s="1000"/>
      <c r="B26" s="1008"/>
      <c r="C26" s="999"/>
      <c r="D26" s="999"/>
      <c r="E26" s="999"/>
      <c r="F26" s="999"/>
      <c r="G26" s="999"/>
      <c r="H26" s="999"/>
    </row>
    <row r="27" spans="1:8" ht="12" customHeight="1">
      <c r="A27" s="1980" t="s">
        <v>787</v>
      </c>
      <c r="B27" s="1980" t="s">
        <v>58</v>
      </c>
      <c r="C27" s="1980" t="s">
        <v>58</v>
      </c>
      <c r="D27" s="1980" t="s">
        <v>58</v>
      </c>
      <c r="E27" s="999"/>
      <c r="F27" s="999"/>
      <c r="G27" s="999"/>
      <c r="H27" s="999"/>
    </row>
    <row r="28" spans="1:8" ht="12" customHeight="1">
      <c r="A28" s="1496"/>
      <c r="B28" s="1496"/>
      <c r="C28" s="1496"/>
      <c r="D28" s="1496"/>
      <c r="E28" s="999"/>
      <c r="F28" s="999"/>
      <c r="G28" s="999"/>
      <c r="H28" s="999"/>
    </row>
    <row r="29" spans="1:8" ht="10.5" customHeight="1" thickBot="1">
      <c r="A29" s="1025" t="s">
        <v>696</v>
      </c>
      <c r="B29" s="1024" t="s">
        <v>1469</v>
      </c>
      <c r="C29" s="1024" t="s">
        <v>1206</v>
      </c>
      <c r="D29" s="1024" t="s">
        <v>1131</v>
      </c>
      <c r="E29" s="1024" t="s">
        <v>992</v>
      </c>
      <c r="F29" s="1024" t="s">
        <v>924</v>
      </c>
      <c r="G29" s="1024" t="s">
        <v>722</v>
      </c>
      <c r="H29" s="1024" t="s">
        <v>721</v>
      </c>
    </row>
    <row r="30" spans="1:8" ht="10.5" customHeight="1">
      <c r="A30" s="1001" t="s">
        <v>786</v>
      </c>
      <c r="B30" s="1877"/>
      <c r="C30" s="1877"/>
      <c r="D30" s="1877"/>
      <c r="E30" s="1877"/>
      <c r="F30" s="1877"/>
      <c r="G30" s="1877"/>
      <c r="H30" s="1877"/>
    </row>
    <row r="31" spans="1:8" ht="10.5" customHeight="1">
      <c r="A31" s="1016" t="s">
        <v>785</v>
      </c>
      <c r="B31" s="1878">
        <v>311.82</v>
      </c>
      <c r="C31" s="1878">
        <v>330.99</v>
      </c>
      <c r="D31" s="1878">
        <v>272.83</v>
      </c>
      <c r="E31" s="1878">
        <v>354.39</v>
      </c>
      <c r="F31" s="1878">
        <v>340.74</v>
      </c>
      <c r="G31" s="1878">
        <v>382.2</v>
      </c>
      <c r="H31" s="1878">
        <v>301.04000000000002</v>
      </c>
    </row>
    <row r="32" spans="1:8" ht="10.5" customHeight="1">
      <c r="A32" s="1016" t="s">
        <v>784</v>
      </c>
      <c r="B32" s="1878">
        <v>705.07</v>
      </c>
      <c r="C32" s="1878">
        <v>603.07000000000005</v>
      </c>
      <c r="D32" s="1878">
        <v>522.71</v>
      </c>
      <c r="E32" s="1878">
        <v>486.43</v>
      </c>
      <c r="F32" s="1878">
        <v>425.86</v>
      </c>
      <c r="G32" s="1878">
        <v>470.47</v>
      </c>
      <c r="H32" s="1878">
        <v>445.74</v>
      </c>
    </row>
    <row r="33" spans="1:8" ht="10.5" customHeight="1">
      <c r="A33" s="1016" t="s">
        <v>783</v>
      </c>
      <c r="B33" s="1878">
        <v>402.73</v>
      </c>
      <c r="C33" s="1878">
        <v>360.2</v>
      </c>
      <c r="D33" s="1878">
        <v>425.23</v>
      </c>
      <c r="E33" s="1878">
        <v>489.49</v>
      </c>
      <c r="F33" s="1878">
        <v>489.19</v>
      </c>
      <c r="G33" s="1878">
        <v>488.71</v>
      </c>
      <c r="H33" s="1878">
        <v>418.41</v>
      </c>
    </row>
    <row r="34" spans="1:8" ht="10.5" customHeight="1">
      <c r="A34" s="1016" t="s">
        <v>782</v>
      </c>
      <c r="B34" s="1878"/>
      <c r="C34" s="1878"/>
      <c r="D34" s="1878"/>
      <c r="E34" s="1878"/>
      <c r="F34" s="1878"/>
      <c r="G34" s="1878"/>
      <c r="H34" s="1878"/>
    </row>
    <row r="35" spans="1:8" ht="10.5" customHeight="1">
      <c r="A35" s="1016" t="s">
        <v>781</v>
      </c>
      <c r="B35" s="1878">
        <v>360.31</v>
      </c>
      <c r="C35" s="1878">
        <v>642.82000000000005</v>
      </c>
      <c r="D35" s="1878">
        <v>787.63</v>
      </c>
      <c r="E35" s="1878">
        <v>759.46</v>
      </c>
      <c r="F35" s="1878">
        <v>582.54</v>
      </c>
      <c r="G35" s="1878">
        <v>549.07000000000005</v>
      </c>
      <c r="H35" s="1878">
        <v>543.79</v>
      </c>
    </row>
    <row r="36" spans="1:8" ht="10.5" customHeight="1" thickBot="1">
      <c r="A36" s="1574" t="s">
        <v>780</v>
      </c>
      <c r="B36" s="1879">
        <v>423.05</v>
      </c>
      <c r="C36" s="1880">
        <v>380.52</v>
      </c>
      <c r="D36" s="1881">
        <v>513.36</v>
      </c>
      <c r="E36" s="1881">
        <v>604.08000000000004</v>
      </c>
      <c r="F36" s="1881">
        <v>573.09</v>
      </c>
      <c r="G36" s="1881">
        <v>594.39</v>
      </c>
      <c r="H36" s="1881">
        <v>546.04999999999995</v>
      </c>
    </row>
    <row r="37" spans="1:8" ht="10.5" customHeight="1">
      <c r="A37" s="428" t="s">
        <v>779</v>
      </c>
      <c r="B37" s="1178">
        <v>2202.9699999999998</v>
      </c>
      <c r="C37" s="1882">
        <v>2317.6</v>
      </c>
      <c r="D37" s="1882">
        <v>2521.77</v>
      </c>
      <c r="E37" s="1882">
        <v>2693.84</v>
      </c>
      <c r="F37" s="1882">
        <v>2411.4299999999998</v>
      </c>
      <c r="G37" s="1882">
        <v>2484.85</v>
      </c>
      <c r="H37" s="1882">
        <v>2255.02</v>
      </c>
    </row>
    <row r="38" spans="1:8" ht="10.5" customHeight="1">
      <c r="A38" s="1978"/>
      <c r="B38" s="1978" t="s">
        <v>58</v>
      </c>
      <c r="C38" s="1978" t="s">
        <v>58</v>
      </c>
      <c r="D38" s="1978" t="s">
        <v>58</v>
      </c>
      <c r="E38" s="1978" t="s">
        <v>58</v>
      </c>
      <c r="F38" s="1978" t="s">
        <v>58</v>
      </c>
      <c r="G38" s="1978" t="s">
        <v>58</v>
      </c>
      <c r="H38" s="1978" t="s">
        <v>58</v>
      </c>
    </row>
  </sheetData>
  <mergeCells count="6">
    <mergeCell ref="A38:H38"/>
    <mergeCell ref="A1:H1"/>
    <mergeCell ref="A2:H2"/>
    <mergeCell ref="A3:H3"/>
    <mergeCell ref="A18:D18"/>
    <mergeCell ref="A27:D27"/>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B8:H9"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41FED-E1BE-434C-8D9C-B00E764DDD1C}">
  <sheetPr codeName="Sheet20">
    <tabColor theme="5" tint="0.39997558519241921"/>
  </sheetPr>
  <dimension ref="F3:G3"/>
  <sheetViews>
    <sheetView view="pageBreakPreview" topLeftCell="G40" zoomScale="80" zoomScaleNormal="100" zoomScaleSheetLayoutView="80" zoomScalePageLayoutView="80" workbookViewId="0">
      <selection activeCell="O22" sqref="O22"/>
    </sheetView>
  </sheetViews>
  <sheetFormatPr defaultColWidth="9.109375" defaultRowHeight="14.4"/>
  <cols>
    <col min="1" max="4" width="9.109375" style="1"/>
    <col min="5" max="5" width="3.5546875" style="1" customWidth="1"/>
    <col min="6" max="16384" width="9.109375" style="1"/>
  </cols>
  <sheetData>
    <row r="3" spans="6:7" ht="35.4">
      <c r="F3" s="32"/>
      <c r="G3" s="32"/>
    </row>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B08829-5F4D-4E94-882A-61AC765BEB65}">
  <sheetPr>
    <tabColor theme="5" tint="0.39997558519241921"/>
  </sheetPr>
  <dimension ref="A1:J66"/>
  <sheetViews>
    <sheetView zoomScaleNormal="100" workbookViewId="0">
      <selection activeCell="O22" sqref="O22"/>
    </sheetView>
  </sheetViews>
  <sheetFormatPr defaultRowHeight="13.2"/>
  <cols>
    <col min="1" max="1" width="31.5546875" style="217" customWidth="1"/>
    <col min="2" max="8" width="6.109375" style="217" customWidth="1"/>
    <col min="9" max="10" width="7.88671875" style="217" customWidth="1"/>
    <col min="11" max="16384" width="8.88671875" style="217"/>
  </cols>
  <sheetData>
    <row r="1" spans="1:10" ht="12.75" customHeight="1">
      <c r="A1" s="1980" t="s">
        <v>1484</v>
      </c>
      <c r="B1" s="1980" t="s">
        <v>58</v>
      </c>
      <c r="C1" s="1980" t="s">
        <v>58</v>
      </c>
      <c r="D1" s="1980" t="s">
        <v>58</v>
      </c>
      <c r="E1" s="1003"/>
      <c r="F1" s="1003"/>
      <c r="G1" s="1003"/>
      <c r="H1" s="1002"/>
      <c r="I1" s="2003" t="s">
        <v>741</v>
      </c>
      <c r="J1" s="2004" t="s">
        <v>58</v>
      </c>
    </row>
    <row r="2" spans="1:10" ht="10.5" customHeight="1">
      <c r="A2" s="542"/>
      <c r="B2" s="542"/>
      <c r="C2" s="542"/>
      <c r="D2" s="542"/>
      <c r="E2" s="542"/>
      <c r="F2" s="542"/>
      <c r="G2" s="542"/>
      <c r="H2" s="541"/>
      <c r="I2" s="1588"/>
      <c r="J2" s="1587"/>
    </row>
    <row r="3" spans="1:10" ht="10.5" customHeight="1" thickBot="1">
      <c r="A3" s="1582" t="s">
        <v>696</v>
      </c>
      <c r="B3" s="1581" t="s">
        <v>1469</v>
      </c>
      <c r="C3" s="1581" t="s">
        <v>1206</v>
      </c>
      <c r="D3" s="1581" t="s">
        <v>1131</v>
      </c>
      <c r="E3" s="1581" t="s">
        <v>992</v>
      </c>
      <c r="F3" s="1581" t="s">
        <v>924</v>
      </c>
      <c r="G3" s="1581" t="s">
        <v>722</v>
      </c>
      <c r="H3" s="540" t="s">
        <v>721</v>
      </c>
      <c r="I3" s="1580" t="s">
        <v>1468</v>
      </c>
      <c r="J3" s="1579" t="s">
        <v>1467</v>
      </c>
    </row>
    <row r="4" spans="1:10" ht="10.5" customHeight="1">
      <c r="A4" s="538" t="s">
        <v>740</v>
      </c>
      <c r="B4" s="1026">
        <v>224</v>
      </c>
      <c r="C4" s="1026">
        <v>211</v>
      </c>
      <c r="D4" s="1026">
        <v>217</v>
      </c>
      <c r="E4" s="1026">
        <v>218</v>
      </c>
      <c r="F4" s="1026">
        <v>212</v>
      </c>
      <c r="G4" s="1026">
        <v>208</v>
      </c>
      <c r="H4" s="1037">
        <v>214</v>
      </c>
      <c r="I4" s="1811" t="s">
        <v>806</v>
      </c>
      <c r="J4" s="1812" t="s">
        <v>806</v>
      </c>
    </row>
    <row r="5" spans="1:10" ht="10.5" customHeight="1">
      <c r="A5" s="537" t="s">
        <v>739</v>
      </c>
      <c r="B5" s="1005">
        <v>114</v>
      </c>
      <c r="C5" s="1005">
        <v>98</v>
      </c>
      <c r="D5" s="1005">
        <v>121</v>
      </c>
      <c r="E5" s="1005">
        <v>100</v>
      </c>
      <c r="F5" s="1005">
        <v>104</v>
      </c>
      <c r="G5" s="1005">
        <v>125</v>
      </c>
      <c r="H5" s="1004">
        <v>104</v>
      </c>
      <c r="I5" s="1884" t="s">
        <v>923</v>
      </c>
      <c r="J5" s="1885" t="s">
        <v>1464</v>
      </c>
    </row>
    <row r="6" spans="1:10" ht="10.5" customHeight="1">
      <c r="A6" s="537" t="s">
        <v>738</v>
      </c>
      <c r="B6" s="1005">
        <v>144</v>
      </c>
      <c r="C6" s="1005">
        <v>156</v>
      </c>
      <c r="D6" s="1005">
        <v>67</v>
      </c>
      <c r="E6" s="1005">
        <v>96</v>
      </c>
      <c r="F6" s="1005">
        <v>81</v>
      </c>
      <c r="G6" s="1005">
        <v>57</v>
      </c>
      <c r="H6" s="1004">
        <v>77</v>
      </c>
      <c r="I6" s="1884" t="s">
        <v>1483</v>
      </c>
      <c r="J6" s="1885" t="s">
        <v>1132</v>
      </c>
    </row>
    <row r="7" spans="1:10" ht="10.5" customHeight="1">
      <c r="A7" s="537" t="s">
        <v>737</v>
      </c>
      <c r="B7" s="1005" t="s">
        <v>245</v>
      </c>
      <c r="C7" s="1005" t="s">
        <v>245</v>
      </c>
      <c r="D7" s="1005" t="s">
        <v>245</v>
      </c>
      <c r="E7" s="1005" t="s">
        <v>245</v>
      </c>
      <c r="F7" s="1005" t="s">
        <v>245</v>
      </c>
      <c r="G7" s="1005">
        <v>1</v>
      </c>
      <c r="H7" s="1004" t="s">
        <v>245</v>
      </c>
      <c r="I7" s="1884"/>
      <c r="J7" s="1885"/>
    </row>
    <row r="8" spans="1:10" ht="10.5" customHeight="1">
      <c r="A8" s="998" t="s">
        <v>736</v>
      </c>
      <c r="B8" s="1009">
        <v>482</v>
      </c>
      <c r="C8" s="1009">
        <v>465</v>
      </c>
      <c r="D8" s="1009">
        <v>405</v>
      </c>
      <c r="E8" s="1009">
        <v>414</v>
      </c>
      <c r="F8" s="1009">
        <v>397</v>
      </c>
      <c r="G8" s="1009">
        <v>391</v>
      </c>
      <c r="H8" s="432">
        <v>395</v>
      </c>
      <c r="I8" s="1886" t="s">
        <v>935</v>
      </c>
      <c r="J8" s="1887" t="s">
        <v>794</v>
      </c>
    </row>
    <row r="9" spans="1:10" ht="10.5" customHeight="1">
      <c r="A9" s="998" t="s">
        <v>735</v>
      </c>
      <c r="B9" s="1009">
        <v>-182</v>
      </c>
      <c r="C9" s="1009">
        <v>-196</v>
      </c>
      <c r="D9" s="1009">
        <v>-268</v>
      </c>
      <c r="E9" s="1009">
        <v>-196</v>
      </c>
      <c r="F9" s="1009">
        <v>-204</v>
      </c>
      <c r="G9" s="1009">
        <v>-229</v>
      </c>
      <c r="H9" s="432">
        <v>-302</v>
      </c>
      <c r="I9" s="1886" t="s">
        <v>792</v>
      </c>
      <c r="J9" s="1887" t="s">
        <v>930</v>
      </c>
    </row>
    <row r="10" spans="1:10" ht="10.5" customHeight="1">
      <c r="A10" s="998" t="s">
        <v>734</v>
      </c>
      <c r="B10" s="1009">
        <v>300</v>
      </c>
      <c r="C10" s="1009">
        <v>269</v>
      </c>
      <c r="D10" s="1009">
        <v>137</v>
      </c>
      <c r="E10" s="1009">
        <v>218</v>
      </c>
      <c r="F10" s="1009">
        <v>193</v>
      </c>
      <c r="G10" s="1009">
        <v>162</v>
      </c>
      <c r="H10" s="432">
        <v>93</v>
      </c>
      <c r="I10" s="1886" t="s">
        <v>1482</v>
      </c>
      <c r="J10" s="1887" t="s">
        <v>934</v>
      </c>
    </row>
    <row r="11" spans="1:10" ht="10.5" customHeight="1">
      <c r="A11" s="537" t="s">
        <v>733</v>
      </c>
      <c r="B11" s="1005">
        <v>4</v>
      </c>
      <c r="C11" s="1005">
        <v>-229</v>
      </c>
      <c r="D11" s="1005">
        <v>-52</v>
      </c>
      <c r="E11" s="1005">
        <v>-45</v>
      </c>
      <c r="F11" s="1005">
        <v>-238</v>
      </c>
      <c r="G11" s="1005">
        <v>-12</v>
      </c>
      <c r="H11" s="1004">
        <v>44</v>
      </c>
      <c r="I11" s="1884"/>
      <c r="J11" s="1885"/>
    </row>
    <row r="12" spans="1:10" ht="10.5" customHeight="1">
      <c r="A12" s="998" t="s">
        <v>732</v>
      </c>
      <c r="B12" s="1009">
        <v>304</v>
      </c>
      <c r="C12" s="1009">
        <v>40</v>
      </c>
      <c r="D12" s="1009">
        <v>85</v>
      </c>
      <c r="E12" s="1009">
        <v>173</v>
      </c>
      <c r="F12" s="1009">
        <v>-45</v>
      </c>
      <c r="G12" s="1009">
        <v>150</v>
      </c>
      <c r="H12" s="432">
        <v>137</v>
      </c>
      <c r="I12" s="1886" t="s">
        <v>1214</v>
      </c>
      <c r="J12" s="1887" t="s">
        <v>1214</v>
      </c>
    </row>
    <row r="13" spans="1:10" ht="10.5" customHeight="1">
      <c r="A13" s="1000"/>
      <c r="B13" s="1000"/>
      <c r="C13" s="1008"/>
      <c r="D13" s="1008"/>
      <c r="E13" s="1008"/>
      <c r="F13" s="1008"/>
      <c r="G13" s="1008"/>
      <c r="H13" s="1007"/>
      <c r="I13" s="1888"/>
      <c r="J13" s="1889"/>
    </row>
    <row r="14" spans="1:10" ht="10.5" customHeight="1">
      <c r="A14" s="1936" t="s">
        <v>1591</v>
      </c>
      <c r="B14" s="1005">
        <v>38</v>
      </c>
      <c r="C14" s="1005">
        <v>42</v>
      </c>
      <c r="D14" s="1005">
        <v>66</v>
      </c>
      <c r="E14" s="1005">
        <v>47</v>
      </c>
      <c r="F14" s="1005">
        <v>51</v>
      </c>
      <c r="G14" s="1005">
        <v>59</v>
      </c>
      <c r="H14" s="1004">
        <v>76</v>
      </c>
      <c r="I14" s="1884"/>
      <c r="J14" s="1885"/>
    </row>
    <row r="15" spans="1:10" ht="10.5" customHeight="1">
      <c r="A15" s="1936" t="s">
        <v>1592</v>
      </c>
      <c r="B15" s="1005">
        <v>42</v>
      </c>
      <c r="C15" s="1005">
        <v>44</v>
      </c>
      <c r="D15" s="1005">
        <v>53</v>
      </c>
      <c r="E15" s="1005">
        <v>52</v>
      </c>
      <c r="F15" s="1005">
        <v>56</v>
      </c>
      <c r="G15" s="1005">
        <v>63</v>
      </c>
      <c r="H15" s="1004">
        <v>63</v>
      </c>
      <c r="I15" s="1884"/>
      <c r="J15" s="1885"/>
    </row>
    <row r="16" spans="1:10" ht="10.5" customHeight="1">
      <c r="A16" s="344" t="s">
        <v>1593</v>
      </c>
      <c r="B16" s="1005">
        <v>13.2</v>
      </c>
      <c r="C16" s="1005">
        <v>1.6</v>
      </c>
      <c r="D16" s="1005">
        <v>3.4</v>
      </c>
      <c r="E16" s="1005">
        <v>6.8</v>
      </c>
      <c r="F16" s="1005">
        <v>-1.7</v>
      </c>
      <c r="G16" s="1005">
        <v>5.6</v>
      </c>
      <c r="H16" s="1004">
        <v>5.2</v>
      </c>
      <c r="I16" s="1884"/>
      <c r="J16" s="1885"/>
    </row>
    <row r="17" spans="1:10" ht="10.5" customHeight="1">
      <c r="A17" s="344" t="s">
        <v>1594</v>
      </c>
      <c r="B17" s="1005">
        <v>12.3</v>
      </c>
      <c r="C17" s="1005">
        <v>1.2</v>
      </c>
      <c r="D17" s="1005">
        <v>5.6</v>
      </c>
      <c r="E17" s="1005">
        <v>6.1</v>
      </c>
      <c r="F17" s="1005">
        <v>-2.4</v>
      </c>
      <c r="G17" s="1005">
        <v>5</v>
      </c>
      <c r="H17" s="1004">
        <v>7.2</v>
      </c>
      <c r="I17" s="1884"/>
      <c r="J17" s="1885"/>
    </row>
    <row r="18" spans="1:10" ht="10.5" customHeight="1">
      <c r="A18" s="537" t="s">
        <v>772</v>
      </c>
      <c r="B18" s="1005">
        <v>6827</v>
      </c>
      <c r="C18" s="1005">
        <v>7207</v>
      </c>
      <c r="D18" s="1005">
        <v>7809</v>
      </c>
      <c r="E18" s="1005">
        <v>7418</v>
      </c>
      <c r="F18" s="1005">
        <v>7852</v>
      </c>
      <c r="G18" s="1005">
        <v>8082</v>
      </c>
      <c r="H18" s="1004">
        <v>8309</v>
      </c>
      <c r="I18" s="1884" t="s">
        <v>799</v>
      </c>
      <c r="J18" s="1885" t="s">
        <v>802</v>
      </c>
    </row>
    <row r="19" spans="1:10" ht="10.5" customHeight="1">
      <c r="A19" s="1006" t="s">
        <v>729</v>
      </c>
      <c r="B19" s="1005">
        <v>45027</v>
      </c>
      <c r="C19" s="1005">
        <v>47863</v>
      </c>
      <c r="D19" s="1005">
        <v>46897</v>
      </c>
      <c r="E19" s="1005">
        <v>44110</v>
      </c>
      <c r="F19" s="1005">
        <v>47454</v>
      </c>
      <c r="G19" s="1005">
        <v>48117</v>
      </c>
      <c r="H19" s="1004">
        <v>49803</v>
      </c>
      <c r="I19" s="1884" t="s">
        <v>802</v>
      </c>
      <c r="J19" s="1885" t="s">
        <v>795</v>
      </c>
    </row>
    <row r="20" spans="1:10" ht="10.5" customHeight="1" thickBot="1">
      <c r="A20" s="537" t="s">
        <v>728</v>
      </c>
      <c r="B20" s="1005">
        <v>1600</v>
      </c>
      <c r="C20" s="1005">
        <v>1623</v>
      </c>
      <c r="D20" s="1005">
        <v>1677</v>
      </c>
      <c r="E20" s="1005">
        <v>1711</v>
      </c>
      <c r="F20" s="1005">
        <v>1833</v>
      </c>
      <c r="G20" s="1005">
        <v>1856</v>
      </c>
      <c r="H20" s="1004">
        <v>1901</v>
      </c>
      <c r="I20" s="1890" t="s">
        <v>799</v>
      </c>
      <c r="J20" s="1891" t="s">
        <v>805</v>
      </c>
    </row>
    <row r="21" spans="1:10" ht="12.75" customHeight="1">
      <c r="A21" s="1032" t="s">
        <v>1018</v>
      </c>
      <c r="B21" s="537"/>
      <c r="C21" s="544"/>
      <c r="D21" s="544"/>
      <c r="E21" s="544"/>
      <c r="F21" s="544"/>
      <c r="G21" s="544"/>
      <c r="H21" s="544"/>
      <c r="I21" s="1586"/>
      <c r="J21" s="1586"/>
    </row>
    <row r="22" spans="1:10" ht="10.5" customHeight="1" thickBot="1">
      <c r="A22" s="537"/>
      <c r="B22" s="537"/>
      <c r="C22" s="544"/>
      <c r="D22" s="544"/>
      <c r="E22" s="544"/>
      <c r="F22" s="544"/>
      <c r="G22" s="544"/>
      <c r="H22" s="544"/>
      <c r="I22" s="1585"/>
      <c r="J22" s="1585"/>
    </row>
    <row r="23" spans="1:10" ht="15" customHeight="1">
      <c r="A23" s="1003" t="s">
        <v>1017</v>
      </c>
      <c r="B23" s="1003"/>
      <c r="C23" s="1003"/>
      <c r="D23" s="1003"/>
      <c r="E23" s="1003"/>
      <c r="F23" s="1003"/>
      <c r="G23" s="1003"/>
      <c r="H23" s="1002"/>
      <c r="I23" s="2003" t="s">
        <v>741</v>
      </c>
      <c r="J23" s="2004" t="s">
        <v>58</v>
      </c>
    </row>
    <row r="24" spans="1:10" ht="10.5" customHeight="1" thickBot="1">
      <c r="A24" s="1582" t="s">
        <v>716</v>
      </c>
      <c r="B24" s="1581" t="s">
        <v>1469</v>
      </c>
      <c r="C24" s="1581" t="s">
        <v>1206</v>
      </c>
      <c r="D24" s="1581" t="s">
        <v>1131</v>
      </c>
      <c r="E24" s="1581" t="s">
        <v>992</v>
      </c>
      <c r="F24" s="1581" t="s">
        <v>924</v>
      </c>
      <c r="G24" s="1581" t="s">
        <v>722</v>
      </c>
      <c r="H24" s="540" t="s">
        <v>721</v>
      </c>
      <c r="I24" s="1580" t="s">
        <v>1468</v>
      </c>
      <c r="J24" s="1579" t="s">
        <v>1467</v>
      </c>
    </row>
    <row r="25" spans="1:10" ht="10.5" customHeight="1">
      <c r="A25" s="1022" t="s">
        <v>809</v>
      </c>
      <c r="B25" s="1021">
        <v>68.8</v>
      </c>
      <c r="C25" s="1021">
        <v>77.2</v>
      </c>
      <c r="D25" s="1021">
        <v>82.7</v>
      </c>
      <c r="E25" s="1021">
        <v>72.599999999999994</v>
      </c>
      <c r="F25" s="1021">
        <v>82</v>
      </c>
      <c r="G25" s="1021">
        <v>77</v>
      </c>
      <c r="H25" s="1866">
        <v>78.900000000000006</v>
      </c>
      <c r="I25" s="1811" t="s">
        <v>1137</v>
      </c>
      <c r="J25" s="1812" t="s">
        <v>792</v>
      </c>
    </row>
    <row r="26" spans="1:10" ht="10.5" customHeight="1" thickBot="1">
      <c r="A26" s="1015" t="s">
        <v>808</v>
      </c>
      <c r="B26" s="1014">
        <v>52.3</v>
      </c>
      <c r="C26" s="1014">
        <v>52</v>
      </c>
      <c r="D26" s="1014">
        <v>48.3</v>
      </c>
      <c r="E26" s="1014">
        <v>39.6</v>
      </c>
      <c r="F26" s="1014">
        <v>42.3</v>
      </c>
      <c r="G26" s="1014">
        <v>46.8</v>
      </c>
      <c r="H26" s="1832">
        <v>50.6</v>
      </c>
      <c r="I26" s="1892" t="s">
        <v>995</v>
      </c>
      <c r="J26" s="1891" t="s">
        <v>801</v>
      </c>
    </row>
    <row r="27" spans="1:10" ht="10.5" customHeight="1">
      <c r="A27" s="1015"/>
      <c r="B27" s="1005"/>
      <c r="C27" s="536"/>
      <c r="D27" s="536"/>
      <c r="E27" s="536"/>
      <c r="F27" s="536"/>
      <c r="G27" s="536"/>
      <c r="H27" s="536"/>
      <c r="I27" s="1584"/>
      <c r="J27" s="1584"/>
    </row>
    <row r="28" spans="1:10" ht="10.5" customHeight="1" thickBot="1">
      <c r="A28" s="1030"/>
      <c r="B28" s="1030"/>
      <c r="C28" s="1030"/>
      <c r="D28" s="1030"/>
      <c r="E28" s="1030"/>
      <c r="F28" s="1030"/>
      <c r="G28" s="1030"/>
      <c r="H28" s="1030"/>
      <c r="I28" s="1031"/>
      <c r="J28" s="1031"/>
    </row>
    <row r="29" spans="1:10" ht="15" customHeight="1">
      <c r="A29" s="1980" t="s">
        <v>1016</v>
      </c>
      <c r="B29" s="1980" t="s">
        <v>58</v>
      </c>
      <c r="C29" s="1980" t="s">
        <v>58</v>
      </c>
      <c r="D29" s="1003"/>
      <c r="E29" s="1003"/>
      <c r="F29" s="1003"/>
      <c r="G29" s="1003"/>
      <c r="H29" s="1002"/>
      <c r="I29" s="2003" t="s">
        <v>741</v>
      </c>
      <c r="J29" s="2004" t="s">
        <v>58</v>
      </c>
    </row>
    <row r="30" spans="1:10" ht="7.5" customHeight="1">
      <c r="A30" s="1496"/>
      <c r="B30" s="1496"/>
      <c r="C30" s="1496"/>
      <c r="D30" s="1003"/>
      <c r="E30" s="1003"/>
      <c r="F30" s="1003"/>
      <c r="G30" s="1003"/>
      <c r="H30" s="1002"/>
      <c r="I30" s="1583"/>
      <c r="J30" s="1577"/>
    </row>
    <row r="31" spans="1:10" ht="10.5" customHeight="1" thickBot="1">
      <c r="A31" s="1582" t="s">
        <v>696</v>
      </c>
      <c r="B31" s="1581" t="s">
        <v>1469</v>
      </c>
      <c r="C31" s="1581" t="s">
        <v>1206</v>
      </c>
      <c r="D31" s="1581" t="s">
        <v>1131</v>
      </c>
      <c r="E31" s="1581" t="s">
        <v>992</v>
      </c>
      <c r="F31" s="1581" t="s">
        <v>924</v>
      </c>
      <c r="G31" s="1581" t="s">
        <v>722</v>
      </c>
      <c r="H31" s="540" t="s">
        <v>721</v>
      </c>
      <c r="I31" s="1580" t="s">
        <v>1468</v>
      </c>
      <c r="J31" s="1579" t="s">
        <v>1467</v>
      </c>
    </row>
    <row r="32" spans="1:10" ht="10.5" customHeight="1">
      <c r="A32" s="1022" t="s">
        <v>726</v>
      </c>
      <c r="B32" s="1026">
        <v>37</v>
      </c>
      <c r="C32" s="1026">
        <v>38</v>
      </c>
      <c r="D32" s="1026">
        <v>36</v>
      </c>
      <c r="E32" s="1026">
        <v>37</v>
      </c>
      <c r="F32" s="1026">
        <v>35</v>
      </c>
      <c r="G32" s="1026">
        <v>35</v>
      </c>
      <c r="H32" s="1037">
        <v>35</v>
      </c>
      <c r="I32" s="1811" t="s">
        <v>806</v>
      </c>
      <c r="J32" s="1812" t="s">
        <v>807</v>
      </c>
    </row>
    <row r="33" spans="1:10" ht="10.5" customHeight="1">
      <c r="A33" s="1015" t="s">
        <v>720</v>
      </c>
      <c r="B33" s="1005">
        <v>40</v>
      </c>
      <c r="C33" s="1005">
        <v>35</v>
      </c>
      <c r="D33" s="1005">
        <v>33</v>
      </c>
      <c r="E33" s="1005">
        <v>32</v>
      </c>
      <c r="F33" s="1005">
        <v>31</v>
      </c>
      <c r="G33" s="1005">
        <v>30</v>
      </c>
      <c r="H33" s="1004">
        <v>31</v>
      </c>
      <c r="I33" s="1884" t="s">
        <v>1462</v>
      </c>
      <c r="J33" s="1885" t="s">
        <v>931</v>
      </c>
    </row>
    <row r="34" spans="1:10" ht="10.5" customHeight="1">
      <c r="A34" s="1015" t="s">
        <v>719</v>
      </c>
      <c r="B34" s="1005">
        <v>73</v>
      </c>
      <c r="C34" s="1005">
        <v>73</v>
      </c>
      <c r="D34" s="1005">
        <v>78</v>
      </c>
      <c r="E34" s="1005">
        <v>83</v>
      </c>
      <c r="F34" s="1005">
        <v>83</v>
      </c>
      <c r="G34" s="1005">
        <v>82</v>
      </c>
      <c r="H34" s="1004">
        <v>83</v>
      </c>
      <c r="I34" s="1884" t="s">
        <v>936</v>
      </c>
      <c r="J34" s="1885" t="s">
        <v>798</v>
      </c>
    </row>
    <row r="35" spans="1:10" ht="10.5" customHeight="1">
      <c r="A35" s="1015" t="s">
        <v>718</v>
      </c>
      <c r="B35" s="1005">
        <v>64</v>
      </c>
      <c r="C35" s="1005">
        <v>55</v>
      </c>
      <c r="D35" s="1005">
        <v>58</v>
      </c>
      <c r="E35" s="1005">
        <v>60</v>
      </c>
      <c r="F35" s="1005">
        <v>58</v>
      </c>
      <c r="G35" s="1005">
        <v>56</v>
      </c>
      <c r="H35" s="1004">
        <v>60</v>
      </c>
      <c r="I35" s="1884" t="s">
        <v>923</v>
      </c>
      <c r="J35" s="1885" t="s">
        <v>1464</v>
      </c>
    </row>
    <row r="36" spans="1:10" ht="10.5" customHeight="1" thickBot="1">
      <c r="A36" s="1015" t="s">
        <v>254</v>
      </c>
      <c r="B36" s="1005">
        <v>9</v>
      </c>
      <c r="C36" s="1005">
        <v>10</v>
      </c>
      <c r="D36" s="1005">
        <v>12</v>
      </c>
      <c r="E36" s="1005">
        <v>6</v>
      </c>
      <c r="F36" s="1005">
        <v>5</v>
      </c>
      <c r="G36" s="1005">
        <v>5</v>
      </c>
      <c r="H36" s="1004">
        <v>5</v>
      </c>
      <c r="I36" s="1890" t="s">
        <v>1481</v>
      </c>
      <c r="J36" s="1891" t="s">
        <v>803</v>
      </c>
    </row>
    <row r="37" spans="1:10" ht="9.75" customHeight="1">
      <c r="A37" s="537"/>
      <c r="B37" s="1029"/>
      <c r="C37" s="1028"/>
      <c r="D37" s="1028"/>
      <c r="E37" s="1027"/>
      <c r="F37" s="1027"/>
      <c r="G37" s="1027"/>
      <c r="H37" s="1027"/>
      <c r="I37" s="462"/>
      <c r="J37" s="462"/>
    </row>
    <row r="38" spans="1:10" ht="9.75" customHeight="1" thickBot="1">
      <c r="A38" s="1000"/>
      <c r="B38" s="1008"/>
      <c r="C38" s="1020"/>
      <c r="D38" s="1020"/>
      <c r="E38" s="1020"/>
      <c r="F38" s="1020"/>
      <c r="G38" s="1020"/>
      <c r="H38" s="1020"/>
      <c r="I38" s="461"/>
      <c r="J38" s="461"/>
    </row>
    <row r="39" spans="1:10" ht="15" customHeight="1">
      <c r="A39" s="1980" t="s">
        <v>1015</v>
      </c>
      <c r="B39" s="1980" t="s">
        <v>58</v>
      </c>
      <c r="C39" s="1980" t="s">
        <v>58</v>
      </c>
      <c r="D39" s="1003"/>
      <c r="E39" s="1003"/>
      <c r="F39" s="1003"/>
      <c r="G39" s="1003"/>
      <c r="H39" s="1002"/>
      <c r="I39" s="2003" t="s">
        <v>741</v>
      </c>
      <c r="J39" s="2004" t="s">
        <v>58</v>
      </c>
    </row>
    <row r="40" spans="1:10" ht="9" customHeight="1">
      <c r="A40" s="1496"/>
      <c r="B40" s="1496"/>
      <c r="C40" s="1496"/>
      <c r="D40" s="1003"/>
      <c r="E40" s="1003"/>
      <c r="F40" s="1003"/>
      <c r="G40" s="1003"/>
      <c r="H40" s="1002"/>
      <c r="I40" s="1583"/>
      <c r="J40" s="1577"/>
    </row>
    <row r="41" spans="1:10" ht="15.75" customHeight="1" thickBot="1">
      <c r="A41" s="1582" t="s">
        <v>696</v>
      </c>
      <c r="B41" s="1883" t="s">
        <v>1469</v>
      </c>
      <c r="C41" s="1883" t="s">
        <v>1206</v>
      </c>
      <c r="D41" s="1883" t="s">
        <v>1131</v>
      </c>
      <c r="E41" s="1883" t="s">
        <v>992</v>
      </c>
      <c r="F41" s="1883" t="s">
        <v>924</v>
      </c>
      <c r="G41" s="1883" t="s">
        <v>722</v>
      </c>
      <c r="H41" s="1815" t="s">
        <v>721</v>
      </c>
      <c r="I41" s="1580" t="s">
        <v>1468</v>
      </c>
      <c r="J41" s="1579" t="s">
        <v>1467</v>
      </c>
    </row>
    <row r="42" spans="1:10" ht="10.5" customHeight="1">
      <c r="A42" s="1022" t="s">
        <v>726</v>
      </c>
      <c r="B42" s="547">
        <v>-1</v>
      </c>
      <c r="C42" s="547">
        <v>-31</v>
      </c>
      <c r="D42" s="547">
        <v>4</v>
      </c>
      <c r="E42" s="547">
        <v>14</v>
      </c>
      <c r="F42" s="547">
        <v>-58</v>
      </c>
      <c r="G42" s="547">
        <v>-29</v>
      </c>
      <c r="H42" s="546">
        <v>10</v>
      </c>
      <c r="I42" s="1527"/>
      <c r="J42" s="1526"/>
    </row>
    <row r="43" spans="1:10" ht="10.5" customHeight="1">
      <c r="A43" s="1015" t="s">
        <v>720</v>
      </c>
      <c r="B43" s="544">
        <v>5</v>
      </c>
      <c r="C43" s="544">
        <v>-26</v>
      </c>
      <c r="D43" s="544">
        <v>-4</v>
      </c>
      <c r="E43" s="544">
        <v>-14</v>
      </c>
      <c r="F43" s="544">
        <v>-2</v>
      </c>
      <c r="G43" s="544">
        <v>-1</v>
      </c>
      <c r="H43" s="545" t="s">
        <v>245</v>
      </c>
      <c r="I43" s="1578"/>
      <c r="J43" s="1577"/>
    </row>
    <row r="44" spans="1:10" ht="10.5" customHeight="1">
      <c r="A44" s="1015" t="s">
        <v>719</v>
      </c>
      <c r="B44" s="544">
        <v>-35</v>
      </c>
      <c r="C44" s="544">
        <v>-108</v>
      </c>
      <c r="D44" s="544">
        <v>-58</v>
      </c>
      <c r="E44" s="544">
        <v>-24</v>
      </c>
      <c r="F44" s="544">
        <v>-151</v>
      </c>
      <c r="G44" s="544">
        <v>20</v>
      </c>
      <c r="H44" s="545">
        <v>8</v>
      </c>
      <c r="I44" s="1578"/>
      <c r="J44" s="1577"/>
    </row>
    <row r="45" spans="1:10" ht="10.5" customHeight="1">
      <c r="A45" s="1015" t="s">
        <v>718</v>
      </c>
      <c r="B45" s="544">
        <v>38</v>
      </c>
      <c r="C45" s="544">
        <v>-65</v>
      </c>
      <c r="D45" s="544">
        <v>2</v>
      </c>
      <c r="E45" s="544">
        <v>-30</v>
      </c>
      <c r="F45" s="544">
        <v>-19</v>
      </c>
      <c r="G45" s="544">
        <v>-32</v>
      </c>
      <c r="H45" s="545">
        <v>-2</v>
      </c>
      <c r="I45" s="1578"/>
      <c r="J45" s="1577"/>
    </row>
    <row r="46" spans="1:10" ht="10.5" customHeight="1" thickBot="1">
      <c r="A46" s="1015" t="s">
        <v>254</v>
      </c>
      <c r="B46" s="544">
        <v>-3</v>
      </c>
      <c r="C46" s="544">
        <v>1</v>
      </c>
      <c r="D46" s="544">
        <v>4</v>
      </c>
      <c r="E46" s="544">
        <v>9</v>
      </c>
      <c r="F46" s="544">
        <v>-8</v>
      </c>
      <c r="G46" s="544">
        <v>30</v>
      </c>
      <c r="H46" s="545">
        <v>28</v>
      </c>
      <c r="I46" s="1576"/>
      <c r="J46" s="1575"/>
    </row>
    <row r="47" spans="1:10" ht="9.75" customHeight="1">
      <c r="A47" s="429"/>
      <c r="B47" s="429"/>
      <c r="C47" s="429"/>
      <c r="D47" s="429"/>
      <c r="E47" s="429"/>
      <c r="F47" s="429"/>
      <c r="G47" s="429"/>
      <c r="H47" s="429"/>
      <c r="I47" s="462"/>
      <c r="J47" s="462"/>
    </row>
    <row r="48" spans="1:10" ht="9.75" customHeight="1" thickBot="1">
      <c r="A48" s="429"/>
      <c r="B48" s="429"/>
      <c r="C48" s="429"/>
      <c r="D48" s="429"/>
      <c r="E48" s="429"/>
      <c r="F48" s="429"/>
      <c r="G48" s="429"/>
      <c r="H48" s="429"/>
      <c r="I48" s="461"/>
      <c r="J48" s="461"/>
    </row>
    <row r="49" spans="1:10" ht="15" customHeight="1">
      <c r="A49" s="1980" t="s">
        <v>1014</v>
      </c>
      <c r="B49" s="1980" t="s">
        <v>58</v>
      </c>
      <c r="C49" s="1980" t="s">
        <v>58</v>
      </c>
      <c r="D49" s="1003"/>
      <c r="E49" s="1003"/>
      <c r="F49" s="1003"/>
      <c r="G49" s="1003"/>
      <c r="H49" s="1002"/>
      <c r="I49" s="2003" t="s">
        <v>741</v>
      </c>
      <c r="J49" s="2004" t="s">
        <v>58</v>
      </c>
    </row>
    <row r="50" spans="1:10" ht="9.75" customHeight="1">
      <c r="A50" s="1496"/>
      <c r="B50" s="1496"/>
      <c r="C50" s="1496"/>
      <c r="D50" s="1003"/>
      <c r="E50" s="1003"/>
      <c r="F50" s="1003"/>
      <c r="G50" s="1003"/>
      <c r="H50" s="1002"/>
      <c r="I50" s="1583"/>
      <c r="J50" s="1577"/>
    </row>
    <row r="51" spans="1:10" ht="15.75" customHeight="1" thickBot="1">
      <c r="A51" s="1582" t="s">
        <v>716</v>
      </c>
      <c r="B51" s="1581" t="s">
        <v>1469</v>
      </c>
      <c r="C51" s="1581" t="s">
        <v>1206</v>
      </c>
      <c r="D51" s="1581" t="s">
        <v>1131</v>
      </c>
      <c r="E51" s="1581" t="s">
        <v>992</v>
      </c>
      <c r="F51" s="1581" t="s">
        <v>924</v>
      </c>
      <c r="G51" s="1581" t="s">
        <v>722</v>
      </c>
      <c r="H51" s="540" t="s">
        <v>721</v>
      </c>
      <c r="I51" s="1580" t="s">
        <v>1468</v>
      </c>
      <c r="J51" s="1579" t="s">
        <v>1467</v>
      </c>
    </row>
    <row r="52" spans="1:10" ht="10.5" customHeight="1">
      <c r="A52" s="1022" t="s">
        <v>726</v>
      </c>
      <c r="B52" s="1021">
        <v>8.6999999999999993</v>
      </c>
      <c r="C52" s="1021">
        <v>8.9</v>
      </c>
      <c r="D52" s="1021">
        <v>10</v>
      </c>
      <c r="E52" s="1021">
        <v>9.6999999999999993</v>
      </c>
      <c r="F52" s="1021">
        <v>9.8000000000000007</v>
      </c>
      <c r="G52" s="1021">
        <v>9.9</v>
      </c>
      <c r="H52" s="1866">
        <v>10.199999999999999</v>
      </c>
      <c r="I52" s="1811" t="s">
        <v>792</v>
      </c>
      <c r="J52" s="1812" t="s">
        <v>800</v>
      </c>
    </row>
    <row r="53" spans="1:10" ht="10.5" customHeight="1">
      <c r="A53" s="1015" t="s">
        <v>720</v>
      </c>
      <c r="B53" s="1014">
        <v>9.3000000000000007</v>
      </c>
      <c r="C53" s="1014">
        <v>9.5</v>
      </c>
      <c r="D53" s="1014">
        <v>8.9</v>
      </c>
      <c r="E53" s="1014">
        <v>8.8000000000000007</v>
      </c>
      <c r="F53" s="1014">
        <v>8.1999999999999993</v>
      </c>
      <c r="G53" s="1014">
        <v>7.7</v>
      </c>
      <c r="H53" s="1832">
        <v>8.5</v>
      </c>
      <c r="I53" s="1884" t="s">
        <v>796</v>
      </c>
      <c r="J53" s="1885" t="s">
        <v>800</v>
      </c>
    </row>
    <row r="54" spans="1:10" ht="10.5" customHeight="1">
      <c r="A54" s="1015" t="s">
        <v>719</v>
      </c>
      <c r="B54" s="1014">
        <v>12.9</v>
      </c>
      <c r="C54" s="1014">
        <v>13.6</v>
      </c>
      <c r="D54" s="1014">
        <v>14.4</v>
      </c>
      <c r="E54" s="1014">
        <v>14.7</v>
      </c>
      <c r="F54" s="1014">
        <v>15.1</v>
      </c>
      <c r="G54" s="1014">
        <v>14.8</v>
      </c>
      <c r="H54" s="1832">
        <v>14.8</v>
      </c>
      <c r="I54" s="1884" t="s">
        <v>932</v>
      </c>
      <c r="J54" s="1885" t="s">
        <v>802</v>
      </c>
    </row>
    <row r="55" spans="1:10" ht="10.5" customHeight="1">
      <c r="A55" s="1015" t="s">
        <v>718</v>
      </c>
      <c r="B55" s="1014">
        <v>13.5</v>
      </c>
      <c r="C55" s="1014">
        <v>14.2</v>
      </c>
      <c r="D55" s="1014">
        <v>14</v>
      </c>
      <c r="E55" s="1014">
        <v>14</v>
      </c>
      <c r="F55" s="1014">
        <v>13.7</v>
      </c>
      <c r="G55" s="1014">
        <v>14.6</v>
      </c>
      <c r="H55" s="1832">
        <v>14.2</v>
      </c>
      <c r="I55" s="1884" t="s">
        <v>805</v>
      </c>
      <c r="J55" s="1885" t="s">
        <v>802</v>
      </c>
    </row>
    <row r="56" spans="1:10" ht="10.5" customHeight="1" thickBot="1">
      <c r="A56" s="1015" t="s">
        <v>254</v>
      </c>
      <c r="B56" s="1014">
        <v>24.4</v>
      </c>
      <c r="C56" s="1014">
        <v>30.999999999999982</v>
      </c>
      <c r="D56" s="1014">
        <v>35.399999999999991</v>
      </c>
      <c r="E56" s="1014">
        <v>25.399999999999991</v>
      </c>
      <c r="F56" s="1014">
        <v>35.200000000000003</v>
      </c>
      <c r="G56" s="1014">
        <v>29.999999999999993</v>
      </c>
      <c r="H56" s="1832">
        <v>31.200000000000006</v>
      </c>
      <c r="I56" s="1890"/>
      <c r="J56" s="1891"/>
    </row>
    <row r="57" spans="1:10" ht="9.75" customHeight="1">
      <c r="A57" s="429"/>
      <c r="B57" s="429"/>
      <c r="C57" s="429"/>
      <c r="D57" s="429"/>
      <c r="E57" s="429"/>
      <c r="F57" s="429"/>
      <c r="G57" s="429"/>
      <c r="H57" s="429"/>
      <c r="I57" s="462"/>
      <c r="J57" s="462"/>
    </row>
    <row r="58" spans="1:10" ht="9.75" customHeight="1" thickBot="1">
      <c r="A58" s="429"/>
      <c r="B58" s="429"/>
      <c r="C58" s="429"/>
      <c r="D58" s="429"/>
      <c r="E58" s="429"/>
      <c r="F58" s="429"/>
      <c r="G58" s="429"/>
      <c r="H58" s="429"/>
      <c r="I58" s="461"/>
      <c r="J58" s="461"/>
    </row>
    <row r="59" spans="1:10" ht="15" customHeight="1">
      <c r="A59" s="1980" t="s">
        <v>1012</v>
      </c>
      <c r="B59" s="1980" t="s">
        <v>58</v>
      </c>
      <c r="C59" s="1980" t="s">
        <v>58</v>
      </c>
      <c r="D59" s="1003"/>
      <c r="E59" s="1003"/>
      <c r="F59" s="1003"/>
      <c r="G59" s="1003"/>
      <c r="H59" s="1002"/>
      <c r="I59" s="2003" t="s">
        <v>741</v>
      </c>
      <c r="J59" s="2004" t="s">
        <v>58</v>
      </c>
    </row>
    <row r="60" spans="1:10" ht="10.5" customHeight="1">
      <c r="A60" s="1496"/>
      <c r="B60" s="1496"/>
      <c r="C60" s="1496"/>
      <c r="D60" s="1003"/>
      <c r="E60" s="1003"/>
      <c r="F60" s="1003"/>
      <c r="G60" s="1003"/>
      <c r="H60" s="1002"/>
      <c r="I60" s="1583"/>
      <c r="J60" s="1577"/>
    </row>
    <row r="61" spans="1:10" ht="15.75" customHeight="1" thickBot="1">
      <c r="A61" s="1582" t="s">
        <v>716</v>
      </c>
      <c r="B61" s="1581" t="s">
        <v>1469</v>
      </c>
      <c r="C61" s="1581" t="s">
        <v>1206</v>
      </c>
      <c r="D61" s="1581" t="s">
        <v>1131</v>
      </c>
      <c r="E61" s="1581" t="s">
        <v>992</v>
      </c>
      <c r="F61" s="1581" t="s">
        <v>924</v>
      </c>
      <c r="G61" s="1581" t="s">
        <v>722</v>
      </c>
      <c r="H61" s="540" t="s">
        <v>721</v>
      </c>
      <c r="I61" s="1580" t="s">
        <v>1468</v>
      </c>
      <c r="J61" s="1579" t="s">
        <v>1467</v>
      </c>
    </row>
    <row r="62" spans="1:10" ht="10.5" customHeight="1">
      <c r="A62" s="1022" t="s">
        <v>726</v>
      </c>
      <c r="B62" s="1021">
        <v>10</v>
      </c>
      <c r="C62" s="1021">
        <v>10.1</v>
      </c>
      <c r="D62" s="1021">
        <v>7.5</v>
      </c>
      <c r="E62" s="1021">
        <v>7</v>
      </c>
      <c r="F62" s="1021">
        <v>6.5</v>
      </c>
      <c r="G62" s="1021">
        <v>6.9</v>
      </c>
      <c r="H62" s="1866">
        <v>7.5</v>
      </c>
      <c r="I62" s="1811" t="s">
        <v>1480</v>
      </c>
      <c r="J62" s="1812" t="s">
        <v>805</v>
      </c>
    </row>
    <row r="63" spans="1:10" ht="10.5" customHeight="1">
      <c r="A63" s="1015" t="s">
        <v>720</v>
      </c>
      <c r="B63" s="1014">
        <v>11.9</v>
      </c>
      <c r="C63" s="1014">
        <v>11.6</v>
      </c>
      <c r="D63" s="1014">
        <v>11.6</v>
      </c>
      <c r="E63" s="1014">
        <v>8.6999999999999993</v>
      </c>
      <c r="F63" s="1014">
        <v>7.9</v>
      </c>
      <c r="G63" s="1014">
        <v>8.5</v>
      </c>
      <c r="H63" s="1832">
        <v>10</v>
      </c>
      <c r="I63" s="1884" t="s">
        <v>1479</v>
      </c>
      <c r="J63" s="1885" t="s">
        <v>804</v>
      </c>
    </row>
    <row r="64" spans="1:10" ht="10.5" customHeight="1">
      <c r="A64" s="1015" t="s">
        <v>719</v>
      </c>
      <c r="B64" s="1014">
        <v>8.4</v>
      </c>
      <c r="C64" s="1014">
        <v>8</v>
      </c>
      <c r="D64" s="1014">
        <v>9.1999999999999993</v>
      </c>
      <c r="E64" s="1014">
        <v>8.8000000000000007</v>
      </c>
      <c r="F64" s="1014">
        <v>8.9</v>
      </c>
      <c r="G64" s="1014">
        <v>9.1</v>
      </c>
      <c r="H64" s="1832">
        <v>9.1999999999999993</v>
      </c>
      <c r="I64" s="1884" t="s">
        <v>795</v>
      </c>
      <c r="J64" s="1885" t="s">
        <v>922</v>
      </c>
    </row>
    <row r="65" spans="1:10" ht="10.5" customHeight="1">
      <c r="A65" s="1015" t="s">
        <v>718</v>
      </c>
      <c r="B65" s="1014">
        <v>13.3</v>
      </c>
      <c r="C65" s="1014">
        <v>12</v>
      </c>
      <c r="D65" s="1014">
        <v>11</v>
      </c>
      <c r="E65" s="1014">
        <v>9.6</v>
      </c>
      <c r="F65" s="1014">
        <v>9</v>
      </c>
      <c r="G65" s="1014">
        <v>9.9</v>
      </c>
      <c r="H65" s="1832">
        <v>9.5</v>
      </c>
      <c r="I65" s="1884" t="s">
        <v>1207</v>
      </c>
      <c r="J65" s="1885" t="s">
        <v>927</v>
      </c>
    </row>
    <row r="66" spans="1:10" ht="10.5" customHeight="1" thickBot="1">
      <c r="A66" s="1015" t="s">
        <v>254</v>
      </c>
      <c r="B66" s="1014">
        <v>8.7000000000000064</v>
      </c>
      <c r="C66" s="1014">
        <v>10.299999999999997</v>
      </c>
      <c r="D66" s="1014">
        <v>8.9999999999999964</v>
      </c>
      <c r="E66" s="1014">
        <v>5.5000000000000018</v>
      </c>
      <c r="F66" s="1014">
        <v>10</v>
      </c>
      <c r="G66" s="1014">
        <v>12.400000000000004</v>
      </c>
      <c r="H66" s="1832">
        <v>14.400000000000002</v>
      </c>
      <c r="I66" s="1890"/>
      <c r="J66" s="1891"/>
    </row>
  </sheetData>
  <mergeCells count="11">
    <mergeCell ref="A49:C49"/>
    <mergeCell ref="I49:J49"/>
    <mergeCell ref="A59:C59"/>
    <mergeCell ref="I59:J59"/>
    <mergeCell ref="A1:D1"/>
    <mergeCell ref="I1:J1"/>
    <mergeCell ref="I23:J23"/>
    <mergeCell ref="A29:C29"/>
    <mergeCell ref="I29:J29"/>
    <mergeCell ref="A39:C39"/>
    <mergeCell ref="I39:J39"/>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I4:J36 I52:J66 B7:H20 H43"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5FCBE0-47C6-421A-97C6-00BD6182CDF1}">
  <sheetPr codeName="Sheet18">
    <tabColor theme="5" tint="0.39997558519241921"/>
  </sheetPr>
  <dimension ref="F3"/>
  <sheetViews>
    <sheetView view="pageBreakPreview" topLeftCell="A36" zoomScale="60" zoomScaleNormal="100" zoomScalePageLayoutView="80" workbookViewId="0">
      <selection activeCell="O22" sqref="O22"/>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4FEA8-F6D7-4B1B-B651-9B55FE7CD1D2}">
  <sheetPr>
    <tabColor theme="5" tint="0.39997558519241921"/>
  </sheetPr>
  <dimension ref="A1:L43"/>
  <sheetViews>
    <sheetView zoomScaleNormal="100" workbookViewId="0">
      <selection activeCell="O22" sqref="O22"/>
    </sheetView>
  </sheetViews>
  <sheetFormatPr defaultRowHeight="13.2"/>
  <cols>
    <col min="1" max="1" width="40.6640625" style="217" customWidth="1"/>
    <col min="2" max="8" width="6.6640625" style="217" customWidth="1"/>
    <col min="9" max="12" width="7.44140625" style="217" customWidth="1"/>
    <col min="13" max="16384" width="8.88671875" style="217"/>
  </cols>
  <sheetData>
    <row r="1" spans="1:12" ht="12.75" customHeight="1">
      <c r="A1" s="1980" t="s">
        <v>1487</v>
      </c>
      <c r="B1" s="1980" t="s">
        <v>58</v>
      </c>
      <c r="C1" s="1980" t="s">
        <v>58</v>
      </c>
      <c r="D1" s="1980" t="s">
        <v>58</v>
      </c>
      <c r="E1" s="1980" t="s">
        <v>58</v>
      </c>
      <c r="F1" s="1980" t="s">
        <v>58</v>
      </c>
      <c r="G1" s="1980" t="s">
        <v>58</v>
      </c>
      <c r="H1" s="1989" t="s">
        <v>58</v>
      </c>
      <c r="I1" s="2005" t="s">
        <v>741</v>
      </c>
      <c r="J1" s="2006" t="s">
        <v>58</v>
      </c>
      <c r="K1" s="1994" t="s">
        <v>770</v>
      </c>
      <c r="L1" s="2006" t="s">
        <v>58</v>
      </c>
    </row>
    <row r="2" spans="1:12" ht="10.5" customHeight="1">
      <c r="A2" s="542"/>
      <c r="B2" s="542"/>
      <c r="C2" s="542"/>
      <c r="D2" s="542"/>
      <c r="E2" s="542"/>
      <c r="F2" s="542"/>
      <c r="G2" s="542"/>
      <c r="H2" s="541"/>
      <c r="I2" s="1600"/>
      <c r="J2" s="1599"/>
      <c r="K2" s="1990"/>
      <c r="L2" s="2007" t="s">
        <v>58</v>
      </c>
    </row>
    <row r="3" spans="1:12" ht="10.5" customHeight="1" thickBot="1">
      <c r="A3" s="1594" t="s">
        <v>696</v>
      </c>
      <c r="B3" s="1593" t="s">
        <v>1469</v>
      </c>
      <c r="C3" s="1593" t="s">
        <v>1206</v>
      </c>
      <c r="D3" s="1593" t="s">
        <v>1131</v>
      </c>
      <c r="E3" s="1593" t="s">
        <v>992</v>
      </c>
      <c r="F3" s="1593" t="s">
        <v>924</v>
      </c>
      <c r="G3" s="1593" t="s">
        <v>722</v>
      </c>
      <c r="H3" s="540" t="s">
        <v>721</v>
      </c>
      <c r="I3" s="1592" t="s">
        <v>1468</v>
      </c>
      <c r="J3" s="1591" t="s">
        <v>1467</v>
      </c>
      <c r="K3" s="539" t="s">
        <v>1468</v>
      </c>
      <c r="L3" s="1591" t="s">
        <v>1467</v>
      </c>
    </row>
    <row r="4" spans="1:12" ht="10.5" customHeight="1">
      <c r="A4" s="538" t="s">
        <v>740</v>
      </c>
      <c r="B4" s="1026">
        <v>16</v>
      </c>
      <c r="C4" s="1026">
        <v>17</v>
      </c>
      <c r="D4" s="1026">
        <v>18</v>
      </c>
      <c r="E4" s="1026">
        <v>13</v>
      </c>
      <c r="F4" s="1026">
        <v>13</v>
      </c>
      <c r="G4" s="1026">
        <v>14</v>
      </c>
      <c r="H4" s="1037">
        <v>13</v>
      </c>
      <c r="I4" s="1811" t="s">
        <v>994</v>
      </c>
      <c r="J4" s="1812" t="s">
        <v>795</v>
      </c>
      <c r="K4" s="1811" t="s">
        <v>994</v>
      </c>
      <c r="L4" s="1812" t="s">
        <v>795</v>
      </c>
    </row>
    <row r="5" spans="1:12" ht="10.5" customHeight="1">
      <c r="A5" s="537" t="s">
        <v>739</v>
      </c>
      <c r="B5" s="1005">
        <v>204</v>
      </c>
      <c r="C5" s="1005">
        <v>186</v>
      </c>
      <c r="D5" s="1005">
        <v>201</v>
      </c>
      <c r="E5" s="1005">
        <v>216</v>
      </c>
      <c r="F5" s="1005">
        <v>190</v>
      </c>
      <c r="G5" s="1005">
        <v>189</v>
      </c>
      <c r="H5" s="1004">
        <v>188</v>
      </c>
      <c r="I5" s="1893" t="s">
        <v>925</v>
      </c>
      <c r="J5" s="1894" t="s">
        <v>923</v>
      </c>
      <c r="K5" s="1835" t="s">
        <v>923</v>
      </c>
      <c r="L5" s="1894" t="s">
        <v>797</v>
      </c>
    </row>
    <row r="6" spans="1:12" ht="10.5" customHeight="1">
      <c r="A6" s="537" t="s">
        <v>738</v>
      </c>
      <c r="B6" s="1005">
        <v>23</v>
      </c>
      <c r="C6" s="1005">
        <v>25</v>
      </c>
      <c r="D6" s="1005">
        <v>33</v>
      </c>
      <c r="E6" s="1005">
        <v>37</v>
      </c>
      <c r="F6" s="1005">
        <v>11</v>
      </c>
      <c r="G6" s="1005">
        <v>16</v>
      </c>
      <c r="H6" s="1004">
        <v>45</v>
      </c>
      <c r="I6" s="1893" t="s">
        <v>996</v>
      </c>
      <c r="J6" s="1894" t="s">
        <v>1132</v>
      </c>
      <c r="K6" s="1835" t="s">
        <v>996</v>
      </c>
      <c r="L6" s="1894" t="s">
        <v>936</v>
      </c>
    </row>
    <row r="7" spans="1:12" ht="10.5" customHeight="1">
      <c r="A7" s="537" t="s">
        <v>737</v>
      </c>
      <c r="B7" s="1005">
        <v>3</v>
      </c>
      <c r="C7" s="1005">
        <v>-2</v>
      </c>
      <c r="D7" s="1005">
        <v>6</v>
      </c>
      <c r="E7" s="1005">
        <v>2</v>
      </c>
      <c r="F7" s="1005">
        <v>22</v>
      </c>
      <c r="G7" s="1005">
        <v>16</v>
      </c>
      <c r="H7" s="1004">
        <v>7</v>
      </c>
      <c r="I7" s="1893"/>
      <c r="J7" s="1894"/>
      <c r="K7" s="1835"/>
      <c r="L7" s="1895"/>
    </row>
    <row r="8" spans="1:12" ht="10.5" customHeight="1">
      <c r="A8" s="998" t="s">
        <v>736</v>
      </c>
      <c r="B8" s="1009">
        <v>246</v>
      </c>
      <c r="C8" s="1009">
        <v>226</v>
      </c>
      <c r="D8" s="1009">
        <v>258</v>
      </c>
      <c r="E8" s="1009">
        <v>268</v>
      </c>
      <c r="F8" s="1009">
        <v>236</v>
      </c>
      <c r="G8" s="1009">
        <v>235</v>
      </c>
      <c r="H8" s="432">
        <v>253</v>
      </c>
      <c r="I8" s="1896" t="s">
        <v>794</v>
      </c>
      <c r="J8" s="1897" t="s">
        <v>797</v>
      </c>
      <c r="K8" s="1898" t="s">
        <v>806</v>
      </c>
      <c r="L8" s="1897" t="s">
        <v>928</v>
      </c>
    </row>
    <row r="9" spans="1:12" ht="10.5" customHeight="1">
      <c r="A9" s="998" t="s">
        <v>735</v>
      </c>
      <c r="B9" s="1009">
        <v>-123</v>
      </c>
      <c r="C9" s="1009">
        <v>-125</v>
      </c>
      <c r="D9" s="1009">
        <v>-126</v>
      </c>
      <c r="E9" s="1009">
        <v>-128</v>
      </c>
      <c r="F9" s="1009">
        <v>-146</v>
      </c>
      <c r="G9" s="1009">
        <v>-139</v>
      </c>
      <c r="H9" s="432">
        <v>-147</v>
      </c>
      <c r="I9" s="1896" t="s">
        <v>1137</v>
      </c>
      <c r="J9" s="1897" t="s">
        <v>800</v>
      </c>
      <c r="K9" s="1898" t="s">
        <v>932</v>
      </c>
      <c r="L9" s="1897" t="s">
        <v>800</v>
      </c>
    </row>
    <row r="10" spans="1:12" ht="10.5" customHeight="1">
      <c r="A10" s="998" t="s">
        <v>734</v>
      </c>
      <c r="B10" s="1009">
        <v>123</v>
      </c>
      <c r="C10" s="1009">
        <v>101</v>
      </c>
      <c r="D10" s="1009">
        <v>132</v>
      </c>
      <c r="E10" s="1009">
        <v>140</v>
      </c>
      <c r="F10" s="1009">
        <v>90</v>
      </c>
      <c r="G10" s="1009">
        <v>96</v>
      </c>
      <c r="H10" s="432">
        <v>106</v>
      </c>
      <c r="I10" s="1896" t="s">
        <v>1473</v>
      </c>
      <c r="J10" s="1897" t="s">
        <v>1486</v>
      </c>
      <c r="K10" s="1898" t="s">
        <v>1208</v>
      </c>
      <c r="L10" s="1897" t="s">
        <v>935</v>
      </c>
    </row>
    <row r="11" spans="1:12" ht="10.5" customHeight="1">
      <c r="A11" s="537" t="s">
        <v>733</v>
      </c>
      <c r="B11" s="1005">
        <v>-3</v>
      </c>
      <c r="C11" s="1005">
        <v>-2</v>
      </c>
      <c r="D11" s="1005" t="s">
        <v>245</v>
      </c>
      <c r="E11" s="1005" t="s">
        <v>245</v>
      </c>
      <c r="F11" s="1005">
        <v>-1</v>
      </c>
      <c r="G11" s="1005">
        <v>-1</v>
      </c>
      <c r="H11" s="1004" t="s">
        <v>245</v>
      </c>
      <c r="I11" s="1893"/>
      <c r="J11" s="1894"/>
      <c r="K11" s="1838"/>
      <c r="L11" s="1894"/>
    </row>
    <row r="12" spans="1:12" ht="10.5" customHeight="1">
      <c r="A12" s="998" t="s">
        <v>732</v>
      </c>
      <c r="B12" s="1009">
        <v>120</v>
      </c>
      <c r="C12" s="1009">
        <v>99</v>
      </c>
      <c r="D12" s="1009">
        <v>132</v>
      </c>
      <c r="E12" s="1009">
        <v>140</v>
      </c>
      <c r="F12" s="1009">
        <v>89</v>
      </c>
      <c r="G12" s="1009">
        <v>95</v>
      </c>
      <c r="H12" s="432">
        <v>106</v>
      </c>
      <c r="I12" s="1896" t="s">
        <v>1134</v>
      </c>
      <c r="J12" s="1897" t="s">
        <v>935</v>
      </c>
      <c r="K12" s="1898" t="s">
        <v>1485</v>
      </c>
      <c r="L12" s="1897" t="s">
        <v>997</v>
      </c>
    </row>
    <row r="13" spans="1:12" ht="10.5" customHeight="1">
      <c r="A13" s="1000"/>
      <c r="B13" s="1000"/>
      <c r="C13" s="1008"/>
      <c r="D13" s="1008"/>
      <c r="E13" s="1008"/>
      <c r="F13" s="1008"/>
      <c r="G13" s="1008"/>
      <c r="H13" s="1007"/>
      <c r="I13" s="1899"/>
      <c r="J13" s="1900"/>
      <c r="K13" s="1901"/>
      <c r="L13" s="1900"/>
    </row>
    <row r="14" spans="1:12" ht="10.5" customHeight="1">
      <c r="A14" s="1936" t="s">
        <v>1591</v>
      </c>
      <c r="B14" s="1005">
        <v>50</v>
      </c>
      <c r="C14" s="1005">
        <v>55.3</v>
      </c>
      <c r="D14" s="1005">
        <v>48.8</v>
      </c>
      <c r="E14" s="1005">
        <v>47.8</v>
      </c>
      <c r="F14" s="1005">
        <v>61.9</v>
      </c>
      <c r="G14" s="1005">
        <v>59.1</v>
      </c>
      <c r="H14" s="1004">
        <v>58.1</v>
      </c>
      <c r="I14" s="1893"/>
      <c r="J14" s="1894"/>
      <c r="K14" s="1835"/>
      <c r="L14" s="1894"/>
    </row>
    <row r="15" spans="1:12" ht="10.5" customHeight="1">
      <c r="A15" s="1936" t="s">
        <v>1592</v>
      </c>
      <c r="B15" s="1005">
        <v>50.304878048780488</v>
      </c>
      <c r="C15" s="1005">
        <v>55.641592920353979</v>
      </c>
      <c r="D15" s="1005">
        <v>47.965116279069768</v>
      </c>
      <c r="E15" s="1005">
        <v>48.227611940298509</v>
      </c>
      <c r="F15" s="1005">
        <v>62.394067796610166</v>
      </c>
      <c r="G15" s="1005">
        <v>59.255319148936167</v>
      </c>
      <c r="H15" s="1004">
        <v>57.015810276679844</v>
      </c>
      <c r="I15" s="1893"/>
      <c r="J15" s="1894"/>
      <c r="K15" s="1835"/>
      <c r="L15" s="1894"/>
    </row>
    <row r="16" spans="1:12" ht="10.5" customHeight="1">
      <c r="A16" s="344" t="s">
        <v>1593</v>
      </c>
      <c r="B16" s="1005">
        <v>24.417926179476073</v>
      </c>
      <c r="C16" s="1005">
        <v>20.844611790662675</v>
      </c>
      <c r="D16" s="1005">
        <v>24.756952797320288</v>
      </c>
      <c r="E16" s="1005">
        <v>24.889633747768716</v>
      </c>
      <c r="F16" s="1005">
        <v>15.746456296595216</v>
      </c>
      <c r="G16" s="1005">
        <v>17.002538168582355</v>
      </c>
      <c r="H16" s="1004">
        <v>18.572292331162402</v>
      </c>
      <c r="I16" s="1893"/>
      <c r="J16" s="1894"/>
      <c r="K16" s="1902"/>
      <c r="L16" s="1903"/>
    </row>
    <row r="17" spans="1:12" ht="10.5" customHeight="1">
      <c r="A17" s="537" t="s">
        <v>772</v>
      </c>
      <c r="B17" s="1005">
        <v>1498</v>
      </c>
      <c r="C17" s="1005">
        <v>1446</v>
      </c>
      <c r="D17" s="1005">
        <v>1365</v>
      </c>
      <c r="E17" s="1005">
        <v>1767</v>
      </c>
      <c r="F17" s="1005">
        <v>1708</v>
      </c>
      <c r="G17" s="1005">
        <v>1724</v>
      </c>
      <c r="H17" s="1004">
        <v>1672</v>
      </c>
      <c r="I17" s="1893" t="s">
        <v>936</v>
      </c>
      <c r="J17" s="1894" t="s">
        <v>794</v>
      </c>
      <c r="K17" s="1835"/>
      <c r="L17" s="1894"/>
    </row>
    <row r="18" spans="1:12" ht="10.5" customHeight="1">
      <c r="A18" s="1006" t="s">
        <v>729</v>
      </c>
      <c r="B18" s="1005">
        <v>5625</v>
      </c>
      <c r="C18" s="1005">
        <v>5587</v>
      </c>
      <c r="D18" s="1005">
        <v>5450</v>
      </c>
      <c r="E18" s="1005">
        <v>5560</v>
      </c>
      <c r="F18" s="1005">
        <v>5539</v>
      </c>
      <c r="G18" s="1005">
        <v>5542</v>
      </c>
      <c r="H18" s="1004">
        <v>5481</v>
      </c>
      <c r="I18" s="1893" t="s">
        <v>929</v>
      </c>
      <c r="J18" s="1894" t="s">
        <v>801</v>
      </c>
      <c r="K18" s="1835"/>
      <c r="L18" s="1894"/>
    </row>
    <row r="19" spans="1:12" ht="10.5" customHeight="1" thickBot="1">
      <c r="A19" s="537" t="s">
        <v>728</v>
      </c>
      <c r="B19" s="1005">
        <v>2737</v>
      </c>
      <c r="C19" s="1005">
        <v>2735</v>
      </c>
      <c r="D19" s="1005">
        <v>2764</v>
      </c>
      <c r="E19" s="1005">
        <v>2740</v>
      </c>
      <c r="F19" s="1005">
        <v>2774</v>
      </c>
      <c r="G19" s="1005">
        <v>2816</v>
      </c>
      <c r="H19" s="1004">
        <v>2822</v>
      </c>
      <c r="I19" s="1904" t="s">
        <v>805</v>
      </c>
      <c r="J19" s="1905" t="s">
        <v>798</v>
      </c>
      <c r="K19" s="1906"/>
      <c r="L19" s="1907"/>
    </row>
    <row r="20" spans="1:12" ht="10.5" customHeight="1">
      <c r="A20" s="1032" t="s">
        <v>1018</v>
      </c>
      <c r="B20" s="544"/>
      <c r="C20" s="544"/>
      <c r="D20" s="544"/>
      <c r="E20" s="544"/>
      <c r="F20" s="544"/>
      <c r="G20" s="544"/>
      <c r="H20" s="544"/>
      <c r="I20" s="1586"/>
      <c r="J20" s="1586"/>
      <c r="K20" s="1598"/>
      <c r="L20" s="1598"/>
    </row>
    <row r="21" spans="1:12" ht="9.75" customHeight="1">
      <c r="A21" s="537"/>
      <c r="B21" s="537"/>
      <c r="C21" s="544"/>
      <c r="D21" s="544"/>
      <c r="E21" s="544"/>
      <c r="F21" s="544"/>
      <c r="G21" s="544"/>
      <c r="H21" s="544"/>
      <c r="I21" s="1597"/>
      <c r="J21" s="1597"/>
      <c r="K21" s="1596"/>
      <c r="L21" s="1596"/>
    </row>
    <row r="22" spans="1:12" ht="10.5" customHeight="1" thickBot="1">
      <c r="A22" s="537"/>
      <c r="B22" s="537"/>
      <c r="C22" s="544"/>
      <c r="D22" s="544"/>
      <c r="E22" s="544"/>
      <c r="F22" s="544"/>
      <c r="G22" s="544"/>
      <c r="H22" s="544"/>
      <c r="I22" s="1585"/>
      <c r="J22" s="1585"/>
      <c r="K22" s="1595"/>
      <c r="L22" s="1595"/>
    </row>
    <row r="23" spans="1:12" ht="15" customHeight="1">
      <c r="A23" s="1980" t="s">
        <v>815</v>
      </c>
      <c r="B23" s="1980" t="s">
        <v>58</v>
      </c>
      <c r="C23" s="1980" t="s">
        <v>58</v>
      </c>
      <c r="D23" s="1980" t="s">
        <v>58</v>
      </c>
      <c r="E23" s="1003"/>
      <c r="F23" s="1003"/>
      <c r="G23" s="1003"/>
      <c r="H23" s="1002"/>
      <c r="I23" s="2005" t="s">
        <v>741</v>
      </c>
      <c r="J23" s="2006" t="s">
        <v>58</v>
      </c>
      <c r="K23" s="2005" t="s">
        <v>770</v>
      </c>
      <c r="L23" s="2006" t="s">
        <v>58</v>
      </c>
    </row>
    <row r="24" spans="1:12" ht="10.5" customHeight="1" thickBot="1">
      <c r="A24" s="1594" t="s">
        <v>716</v>
      </c>
      <c r="B24" s="1593" t="s">
        <v>1469</v>
      </c>
      <c r="C24" s="1593" t="s">
        <v>1206</v>
      </c>
      <c r="D24" s="1593" t="s">
        <v>1131</v>
      </c>
      <c r="E24" s="1593" t="s">
        <v>992</v>
      </c>
      <c r="F24" s="1593" t="s">
        <v>924</v>
      </c>
      <c r="G24" s="1593" t="s">
        <v>722</v>
      </c>
      <c r="H24" s="540" t="s">
        <v>721</v>
      </c>
      <c r="I24" s="1592" t="s">
        <v>1468</v>
      </c>
      <c r="J24" s="1591" t="s">
        <v>1467</v>
      </c>
      <c r="K24" s="1592" t="s">
        <v>1468</v>
      </c>
      <c r="L24" s="1591" t="s">
        <v>1467</v>
      </c>
    </row>
    <row r="25" spans="1:12" ht="10.5" customHeight="1">
      <c r="A25" s="1001" t="s">
        <v>809</v>
      </c>
      <c r="B25" s="1908">
        <v>9</v>
      </c>
      <c r="C25" s="1908">
        <v>8.8000000000000007</v>
      </c>
      <c r="D25" s="1908">
        <v>8.4</v>
      </c>
      <c r="E25" s="1908">
        <v>8.4</v>
      </c>
      <c r="F25" s="1908">
        <v>8.1</v>
      </c>
      <c r="G25" s="1908">
        <v>7.9</v>
      </c>
      <c r="H25" s="1909">
        <v>7.7</v>
      </c>
      <c r="I25" s="1811" t="s">
        <v>927</v>
      </c>
      <c r="J25" s="1812" t="s">
        <v>929</v>
      </c>
      <c r="K25" s="1811" t="s">
        <v>927</v>
      </c>
      <c r="L25" s="1812" t="s">
        <v>929</v>
      </c>
    </row>
    <row r="26" spans="1:12" ht="10.5" customHeight="1" thickBot="1">
      <c r="A26" s="1016" t="s">
        <v>808</v>
      </c>
      <c r="B26" s="1910">
        <v>10.6</v>
      </c>
      <c r="C26" s="1870">
        <v>10.8</v>
      </c>
      <c r="D26" s="1871">
        <v>10.3</v>
      </c>
      <c r="E26" s="1871">
        <v>10</v>
      </c>
      <c r="F26" s="1871">
        <v>10</v>
      </c>
      <c r="G26" s="1871">
        <v>9.9</v>
      </c>
      <c r="H26" s="1911">
        <v>9.1999999999999993</v>
      </c>
      <c r="I26" s="1904" t="s">
        <v>806</v>
      </c>
      <c r="J26" s="1905" t="s">
        <v>800</v>
      </c>
      <c r="K26" s="1904" t="s">
        <v>806</v>
      </c>
      <c r="L26" s="1905" t="s">
        <v>800</v>
      </c>
    </row>
    <row r="27" spans="1:12" ht="10.5" customHeight="1">
      <c r="A27" s="1978"/>
      <c r="B27" s="1978" t="s">
        <v>58</v>
      </c>
      <c r="C27" s="1978" t="s">
        <v>58</v>
      </c>
      <c r="D27" s="1978" t="s">
        <v>58</v>
      </c>
      <c r="E27" s="1978" t="s">
        <v>58</v>
      </c>
      <c r="F27" s="1978" t="s">
        <v>58</v>
      </c>
      <c r="G27" s="1978" t="s">
        <v>58</v>
      </c>
      <c r="H27" s="1978" t="s">
        <v>58</v>
      </c>
      <c r="I27" s="1979" t="s">
        <v>58</v>
      </c>
      <c r="J27" s="1979" t="s">
        <v>58</v>
      </c>
      <c r="K27" s="1979" t="s">
        <v>58</v>
      </c>
      <c r="L27" s="1979" t="s">
        <v>58</v>
      </c>
    </row>
    <row r="28" spans="1:12" ht="10.5" customHeight="1">
      <c r="A28" s="429"/>
      <c r="B28" s="429"/>
      <c r="C28" s="429"/>
      <c r="D28" s="429"/>
      <c r="E28" s="429"/>
      <c r="F28" s="429"/>
      <c r="G28" s="429"/>
      <c r="H28" s="429"/>
      <c r="I28" s="429"/>
      <c r="J28" s="429"/>
      <c r="K28" s="429"/>
      <c r="L28" s="429"/>
    </row>
    <row r="29" spans="1:12" ht="15" customHeight="1">
      <c r="A29" s="1980" t="s">
        <v>814</v>
      </c>
      <c r="B29" s="1980" t="s">
        <v>58</v>
      </c>
      <c r="C29" s="1980" t="s">
        <v>58</v>
      </c>
      <c r="D29" s="1980" t="s">
        <v>58</v>
      </c>
      <c r="E29" s="429"/>
      <c r="F29" s="429"/>
      <c r="G29" s="429"/>
      <c r="H29" s="429"/>
      <c r="I29" s="429"/>
      <c r="J29" s="429"/>
      <c r="K29" s="429"/>
      <c r="L29" s="429"/>
    </row>
    <row r="30" spans="1:12" ht="15" customHeight="1">
      <c r="A30" s="466" t="s">
        <v>1469</v>
      </c>
      <c r="B30" s="429"/>
      <c r="C30" s="465"/>
      <c r="D30" s="465"/>
      <c r="E30" s="465"/>
      <c r="F30" s="465"/>
      <c r="G30" s="465"/>
      <c r="H30" s="465"/>
      <c r="I30" s="429"/>
      <c r="J30" s="429"/>
      <c r="K30" s="429"/>
      <c r="L30" s="429"/>
    </row>
    <row r="31" spans="1:12" ht="22.5" customHeight="1">
      <c r="A31" s="469"/>
      <c r="B31" s="1036"/>
      <c r="C31" s="1036" t="s">
        <v>813</v>
      </c>
      <c r="D31" s="1036" t="s">
        <v>1135</v>
      </c>
      <c r="E31" s="1036" t="s">
        <v>711</v>
      </c>
      <c r="F31" s="1036"/>
      <c r="G31" s="1036"/>
      <c r="H31" s="1036"/>
      <c r="I31" s="429"/>
      <c r="J31" s="429"/>
      <c r="K31" s="429"/>
      <c r="L31" s="429"/>
    </row>
    <row r="32" spans="1:12" ht="15.75" customHeight="1" thickBot="1">
      <c r="A32" s="1274" t="s">
        <v>696</v>
      </c>
      <c r="B32" s="1035"/>
      <c r="C32" s="1035"/>
      <c r="D32" s="1035"/>
      <c r="E32" s="1035"/>
      <c r="F32" s="1036"/>
      <c r="G32" s="1036"/>
      <c r="H32" s="1036"/>
      <c r="I32" s="429"/>
      <c r="J32" s="429"/>
      <c r="K32" s="429"/>
      <c r="L32" s="429"/>
    </row>
    <row r="33" spans="1:12" ht="15" customHeight="1">
      <c r="A33" s="464" t="s">
        <v>740</v>
      </c>
      <c r="B33" s="1273"/>
      <c r="C33" s="1273">
        <v>-2</v>
      </c>
      <c r="D33" s="1273">
        <v>17</v>
      </c>
      <c r="E33" s="1273">
        <v>1</v>
      </c>
      <c r="F33" s="1034"/>
      <c r="G33" s="1034"/>
      <c r="H33" s="1034"/>
      <c r="I33" s="429"/>
      <c r="J33" s="429"/>
      <c r="K33" s="429"/>
      <c r="L33" s="429"/>
    </row>
    <row r="34" spans="1:12" ht="15" customHeight="1">
      <c r="A34" s="463" t="s">
        <v>739</v>
      </c>
      <c r="B34" s="1272"/>
      <c r="C34" s="1272">
        <v>103</v>
      </c>
      <c r="D34" s="1272">
        <v>104</v>
      </c>
      <c r="E34" s="1272">
        <v>-3</v>
      </c>
      <c r="F34" s="1034"/>
      <c r="G34" s="1034"/>
      <c r="H34" s="1034"/>
      <c r="I34" s="429"/>
      <c r="J34" s="429"/>
      <c r="K34" s="429"/>
      <c r="L34" s="429"/>
    </row>
    <row r="35" spans="1:12" ht="15" customHeight="1">
      <c r="A35" s="463" t="s">
        <v>738</v>
      </c>
      <c r="B35" s="1272"/>
      <c r="C35" s="1272">
        <v>-2</v>
      </c>
      <c r="D35" s="1272">
        <v>23</v>
      </c>
      <c r="E35" s="1272">
        <v>2</v>
      </c>
      <c r="F35" s="1034"/>
      <c r="G35" s="1034"/>
      <c r="H35" s="1034"/>
      <c r="I35" s="429"/>
      <c r="J35" s="429"/>
      <c r="K35" s="429"/>
      <c r="L35" s="429"/>
    </row>
    <row r="36" spans="1:12" ht="15" customHeight="1">
      <c r="A36" s="463" t="s">
        <v>737</v>
      </c>
      <c r="B36" s="1272"/>
      <c r="C36" s="1272">
        <v>1</v>
      </c>
      <c r="D36" s="1272" t="s">
        <v>245</v>
      </c>
      <c r="E36" s="1272">
        <v>2</v>
      </c>
      <c r="F36" s="1034"/>
      <c r="G36" s="1034"/>
      <c r="H36" s="1034"/>
      <c r="I36" s="429"/>
      <c r="J36" s="429"/>
      <c r="K36" s="429"/>
      <c r="L36" s="429"/>
    </row>
    <row r="37" spans="1:12" ht="15" customHeight="1">
      <c r="A37" s="1590" t="s">
        <v>812</v>
      </c>
      <c r="B37" s="1589"/>
      <c r="C37" s="1589">
        <v>100</v>
      </c>
      <c r="D37" s="1589">
        <v>144</v>
      </c>
      <c r="E37" s="1589">
        <v>2</v>
      </c>
      <c r="F37" s="1034"/>
      <c r="G37" s="1034"/>
      <c r="H37" s="1034"/>
      <c r="I37" s="429"/>
      <c r="J37" s="429"/>
      <c r="K37" s="429"/>
      <c r="L37" s="429"/>
    </row>
    <row r="38" spans="1:12" ht="15" customHeight="1">
      <c r="A38" s="1590" t="s">
        <v>811</v>
      </c>
      <c r="B38" s="1589"/>
      <c r="C38" s="1589">
        <v>-42</v>
      </c>
      <c r="D38" s="1589">
        <v>-76</v>
      </c>
      <c r="E38" s="1589">
        <v>-5</v>
      </c>
      <c r="F38" s="1034"/>
      <c r="G38" s="1034"/>
      <c r="H38" s="1034"/>
      <c r="I38" s="429"/>
      <c r="J38" s="429"/>
      <c r="K38" s="429"/>
      <c r="L38" s="429"/>
    </row>
    <row r="39" spans="1:12" ht="15" customHeight="1">
      <c r="A39" s="1590" t="s">
        <v>734</v>
      </c>
      <c r="B39" s="1589"/>
      <c r="C39" s="1589">
        <v>58</v>
      </c>
      <c r="D39" s="1589">
        <v>68</v>
      </c>
      <c r="E39" s="1589">
        <v>-3</v>
      </c>
      <c r="F39" s="1034"/>
      <c r="G39" s="1034"/>
      <c r="H39" s="1034"/>
      <c r="I39" s="429"/>
      <c r="J39" s="429"/>
      <c r="K39" s="429"/>
      <c r="L39" s="429"/>
    </row>
    <row r="40" spans="1:12" ht="15" customHeight="1">
      <c r="A40" s="463" t="s">
        <v>733</v>
      </c>
      <c r="B40" s="1272"/>
      <c r="C40" s="1272" t="s">
        <v>245</v>
      </c>
      <c r="D40" s="1272">
        <v>-3</v>
      </c>
      <c r="E40" s="1272" t="s">
        <v>245</v>
      </c>
      <c r="F40" s="1034"/>
      <c r="G40" s="1034"/>
      <c r="H40" s="1034"/>
      <c r="I40" s="429"/>
      <c r="J40" s="429"/>
      <c r="K40" s="429"/>
      <c r="L40" s="429"/>
    </row>
    <row r="41" spans="1:12" ht="15" customHeight="1">
      <c r="A41" s="1590" t="s">
        <v>732</v>
      </c>
      <c r="B41" s="1589"/>
      <c r="C41" s="1589">
        <v>58</v>
      </c>
      <c r="D41" s="1589">
        <v>65</v>
      </c>
      <c r="E41" s="1589">
        <v>-3</v>
      </c>
      <c r="F41" s="1034"/>
      <c r="G41" s="1034"/>
      <c r="H41" s="1034"/>
      <c r="I41" s="429"/>
      <c r="J41" s="429"/>
      <c r="K41" s="429"/>
      <c r="L41" s="429"/>
    </row>
    <row r="42" spans="1:12" ht="15" customHeight="1">
      <c r="A42" s="463" t="s">
        <v>810</v>
      </c>
      <c r="B42" s="1271"/>
      <c r="C42" s="1271">
        <v>878</v>
      </c>
      <c r="D42" s="1272">
        <v>1815</v>
      </c>
      <c r="E42" s="1271">
        <v>44</v>
      </c>
      <c r="F42" s="1034"/>
      <c r="G42" s="1034"/>
      <c r="H42" s="1034"/>
      <c r="I42" s="429"/>
      <c r="J42" s="429"/>
      <c r="K42" s="429"/>
      <c r="L42" s="429"/>
    </row>
    <row r="43" spans="1:12" ht="15" customHeight="1">
      <c r="A43" s="429"/>
      <c r="B43" s="429"/>
      <c r="C43" s="429"/>
      <c r="D43" s="429"/>
      <c r="E43" s="429"/>
      <c r="F43" s="429"/>
      <c r="G43" s="429"/>
      <c r="H43" s="429"/>
      <c r="I43" s="429"/>
      <c r="J43" s="429"/>
      <c r="K43" s="429"/>
      <c r="L43" s="429"/>
    </row>
  </sheetData>
  <mergeCells count="9">
    <mergeCell ref="A27:L27"/>
    <mergeCell ref="A29:D29"/>
    <mergeCell ref="A1:H1"/>
    <mergeCell ref="I1:J1"/>
    <mergeCell ref="K1:L1"/>
    <mergeCell ref="K2:L2"/>
    <mergeCell ref="A23:D23"/>
    <mergeCell ref="I23:J23"/>
    <mergeCell ref="K23:L23"/>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D36:E43 C40 A25:M29 I4:L20 H11 D11:E11"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9404B-CDAB-47E5-A834-F79D71187EC3}">
  <sheetPr>
    <tabColor theme="5" tint="0.39997558519241921"/>
  </sheetPr>
  <dimension ref="A1:J31"/>
  <sheetViews>
    <sheetView topLeftCell="A2" zoomScaleNormal="100" workbookViewId="0">
      <selection activeCell="O22" sqref="O22"/>
    </sheetView>
  </sheetViews>
  <sheetFormatPr defaultRowHeight="13.2"/>
  <cols>
    <col min="1" max="1" width="42" style="217" customWidth="1"/>
    <col min="2" max="8" width="7.5546875" style="217" customWidth="1"/>
    <col min="9" max="10" width="7.88671875" style="217" customWidth="1"/>
    <col min="11" max="16384" width="8.88671875" style="217"/>
  </cols>
  <sheetData>
    <row r="1" spans="1:10" ht="15.75" customHeight="1" thickBot="1">
      <c r="A1" s="1980" t="s">
        <v>1488</v>
      </c>
      <c r="B1" s="1980" t="s">
        <v>58</v>
      </c>
      <c r="C1" s="1980" t="s">
        <v>58</v>
      </c>
      <c r="D1" s="1980" t="s">
        <v>58</v>
      </c>
      <c r="E1" s="1980" t="s">
        <v>58</v>
      </c>
      <c r="F1" s="1980" t="s">
        <v>58</v>
      </c>
      <c r="G1" s="1980" t="s">
        <v>58</v>
      </c>
      <c r="H1" s="1980" t="s">
        <v>58</v>
      </c>
      <c r="I1" s="1981" t="s">
        <v>58</v>
      </c>
      <c r="J1" s="1038"/>
    </row>
    <row r="2" spans="1:10" ht="12.75" customHeight="1">
      <c r="A2" s="1003"/>
      <c r="B2" s="1003"/>
      <c r="C2" s="1003"/>
      <c r="D2" s="1003"/>
      <c r="E2" s="1003"/>
      <c r="F2" s="1003"/>
      <c r="G2" s="1003"/>
      <c r="H2" s="1002"/>
      <c r="I2" s="2008" t="s">
        <v>741</v>
      </c>
      <c r="J2" s="2009" t="s">
        <v>58</v>
      </c>
    </row>
    <row r="3" spans="1:10" ht="10.5" customHeight="1">
      <c r="A3" s="542"/>
      <c r="B3" s="542"/>
      <c r="C3" s="542"/>
      <c r="D3" s="542"/>
      <c r="E3" s="542"/>
      <c r="F3" s="542"/>
      <c r="G3" s="542"/>
      <c r="H3" s="541"/>
      <c r="I3" s="1614"/>
      <c r="J3" s="1613"/>
    </row>
    <row r="4" spans="1:10" ht="10.5" customHeight="1" thickBot="1">
      <c r="A4" s="1612" t="s">
        <v>696</v>
      </c>
      <c r="B4" s="1611" t="s">
        <v>1469</v>
      </c>
      <c r="C4" s="1611" t="s">
        <v>1206</v>
      </c>
      <c r="D4" s="1611" t="s">
        <v>1131</v>
      </c>
      <c r="E4" s="1611" t="s">
        <v>992</v>
      </c>
      <c r="F4" s="1611" t="s">
        <v>924</v>
      </c>
      <c r="G4" s="1611" t="s">
        <v>722</v>
      </c>
      <c r="H4" s="540" t="s">
        <v>721</v>
      </c>
      <c r="I4" s="1610" t="s">
        <v>1468</v>
      </c>
      <c r="J4" s="1609" t="s">
        <v>1467</v>
      </c>
    </row>
    <row r="5" spans="1:10" ht="10.5" customHeight="1">
      <c r="A5" s="538" t="s">
        <v>740</v>
      </c>
      <c r="B5" s="1026">
        <v>-2</v>
      </c>
      <c r="C5" s="1026" t="s">
        <v>245</v>
      </c>
      <c r="D5" s="1026" t="s">
        <v>245</v>
      </c>
      <c r="E5" s="1026">
        <v>-1</v>
      </c>
      <c r="F5" s="1026" t="s">
        <v>245</v>
      </c>
      <c r="G5" s="1026" t="s">
        <v>245</v>
      </c>
      <c r="H5" s="1037">
        <v>-1</v>
      </c>
      <c r="I5" s="1527"/>
      <c r="J5" s="1526"/>
    </row>
    <row r="6" spans="1:10" ht="10.5" customHeight="1">
      <c r="A6" s="537" t="s">
        <v>739</v>
      </c>
      <c r="B6" s="1005">
        <v>103</v>
      </c>
      <c r="C6" s="1005">
        <v>92</v>
      </c>
      <c r="D6" s="1005">
        <v>101</v>
      </c>
      <c r="E6" s="1005">
        <v>110</v>
      </c>
      <c r="F6" s="1005">
        <v>102</v>
      </c>
      <c r="G6" s="1005">
        <v>95</v>
      </c>
      <c r="H6" s="1004">
        <v>98</v>
      </c>
      <c r="I6" s="1604" t="s">
        <v>801</v>
      </c>
      <c r="J6" s="1603" t="s">
        <v>934</v>
      </c>
    </row>
    <row r="7" spans="1:10" ht="10.5" customHeight="1">
      <c r="A7" s="537" t="s">
        <v>738</v>
      </c>
      <c r="B7" s="1005">
        <v>-2</v>
      </c>
      <c r="C7" s="1005">
        <v>-1</v>
      </c>
      <c r="D7" s="1005">
        <v>1</v>
      </c>
      <c r="E7" s="1005">
        <v>-1</v>
      </c>
      <c r="F7" s="1005" t="s">
        <v>245</v>
      </c>
      <c r="G7" s="1005">
        <v>-1</v>
      </c>
      <c r="H7" s="1004" t="s">
        <v>245</v>
      </c>
      <c r="I7" s="1604"/>
      <c r="J7" s="1603" t="s">
        <v>798</v>
      </c>
    </row>
    <row r="8" spans="1:10" ht="10.5" customHeight="1">
      <c r="A8" s="537" t="s">
        <v>737</v>
      </c>
      <c r="B8" s="1005">
        <v>1</v>
      </c>
      <c r="C8" s="1005">
        <v>-2</v>
      </c>
      <c r="D8" s="1005">
        <v>1</v>
      </c>
      <c r="E8" s="1005">
        <v>3</v>
      </c>
      <c r="F8" s="1005">
        <v>1</v>
      </c>
      <c r="G8" s="1005">
        <v>2</v>
      </c>
      <c r="H8" s="1004">
        <v>1</v>
      </c>
      <c r="I8" s="1604"/>
      <c r="J8" s="1603"/>
    </row>
    <row r="9" spans="1:10" ht="10.5" customHeight="1">
      <c r="A9" s="998" t="s">
        <v>736</v>
      </c>
      <c r="B9" s="1009">
        <v>100</v>
      </c>
      <c r="C9" s="1009">
        <v>89</v>
      </c>
      <c r="D9" s="1009">
        <v>103</v>
      </c>
      <c r="E9" s="1009">
        <v>111</v>
      </c>
      <c r="F9" s="1009">
        <v>103</v>
      </c>
      <c r="G9" s="1009">
        <v>96</v>
      </c>
      <c r="H9" s="432">
        <v>98</v>
      </c>
      <c r="I9" s="1608" t="s">
        <v>807</v>
      </c>
      <c r="J9" s="1607" t="s">
        <v>934</v>
      </c>
    </row>
    <row r="10" spans="1:10" ht="10.5" customHeight="1">
      <c r="A10" s="998" t="s">
        <v>735</v>
      </c>
      <c r="B10" s="1009">
        <v>-42</v>
      </c>
      <c r="C10" s="1009">
        <v>-40</v>
      </c>
      <c r="D10" s="1009">
        <v>-40</v>
      </c>
      <c r="E10" s="1009">
        <v>-42</v>
      </c>
      <c r="F10" s="1009">
        <v>-44</v>
      </c>
      <c r="G10" s="1009">
        <v>-39</v>
      </c>
      <c r="H10" s="432">
        <v>-39</v>
      </c>
      <c r="I10" s="1608" t="s">
        <v>802</v>
      </c>
      <c r="J10" s="1607" t="s">
        <v>922</v>
      </c>
    </row>
    <row r="11" spans="1:10" ht="10.5" customHeight="1">
      <c r="A11" s="998" t="s">
        <v>734</v>
      </c>
      <c r="B11" s="1009">
        <v>58</v>
      </c>
      <c r="C11" s="1009">
        <v>49</v>
      </c>
      <c r="D11" s="1009">
        <v>63</v>
      </c>
      <c r="E11" s="1009">
        <v>69</v>
      </c>
      <c r="F11" s="1009">
        <v>59</v>
      </c>
      <c r="G11" s="1009">
        <v>57</v>
      </c>
      <c r="H11" s="432">
        <v>59</v>
      </c>
      <c r="I11" s="1608" t="s">
        <v>800</v>
      </c>
      <c r="J11" s="1607" t="s">
        <v>1215</v>
      </c>
    </row>
    <row r="12" spans="1:10" ht="10.5" customHeight="1">
      <c r="A12" s="537" t="s">
        <v>733</v>
      </c>
      <c r="B12" s="1005" t="s">
        <v>245</v>
      </c>
      <c r="C12" s="1005" t="s">
        <v>245</v>
      </c>
      <c r="D12" s="1005" t="s">
        <v>245</v>
      </c>
      <c r="E12" s="1005" t="s">
        <v>245</v>
      </c>
      <c r="F12" s="1005" t="s">
        <v>245</v>
      </c>
      <c r="G12" s="1005" t="s">
        <v>245</v>
      </c>
      <c r="H12" s="1004" t="s">
        <v>245</v>
      </c>
      <c r="I12" s="1604"/>
      <c r="J12" s="1603"/>
    </row>
    <row r="13" spans="1:10" ht="10.5" customHeight="1">
      <c r="A13" s="998" t="s">
        <v>732</v>
      </c>
      <c r="B13" s="1009">
        <v>58</v>
      </c>
      <c r="C13" s="1009">
        <v>49</v>
      </c>
      <c r="D13" s="1009">
        <v>63</v>
      </c>
      <c r="E13" s="1009">
        <v>69</v>
      </c>
      <c r="F13" s="1009">
        <v>59</v>
      </c>
      <c r="G13" s="1009">
        <v>57</v>
      </c>
      <c r="H13" s="432">
        <v>59</v>
      </c>
      <c r="I13" s="1608" t="s">
        <v>800</v>
      </c>
      <c r="J13" s="1607" t="s">
        <v>1215</v>
      </c>
    </row>
    <row r="14" spans="1:10" ht="10.5" customHeight="1">
      <c r="A14" s="1000"/>
      <c r="B14" s="1008"/>
      <c r="C14" s="1008"/>
      <c r="D14" s="1008"/>
      <c r="E14" s="1008"/>
      <c r="F14" s="1008"/>
      <c r="G14" s="1008"/>
      <c r="H14" s="1007"/>
      <c r="I14" s="1606"/>
      <c r="J14" s="1605"/>
    </row>
    <row r="15" spans="1:10" ht="10.5" customHeight="1">
      <c r="A15" s="1936" t="s">
        <v>1591</v>
      </c>
      <c r="B15" s="1005">
        <v>42</v>
      </c>
      <c r="C15" s="544">
        <v>44.9</v>
      </c>
      <c r="D15" s="544">
        <v>38.799999999999997</v>
      </c>
      <c r="E15" s="544">
        <v>37.799999999999997</v>
      </c>
      <c r="F15" s="544">
        <v>42.7</v>
      </c>
      <c r="G15" s="544">
        <v>40.6</v>
      </c>
      <c r="H15" s="545">
        <v>39.799999999999997</v>
      </c>
      <c r="I15" s="1604"/>
      <c r="J15" s="1603"/>
    </row>
    <row r="16" spans="1:10" ht="10.5" customHeight="1">
      <c r="A16" s="463" t="s">
        <v>772</v>
      </c>
      <c r="B16" s="544">
        <v>182</v>
      </c>
      <c r="C16" s="544">
        <v>182</v>
      </c>
      <c r="D16" s="544">
        <v>191</v>
      </c>
      <c r="E16" s="544">
        <v>217</v>
      </c>
      <c r="F16" s="544">
        <v>172</v>
      </c>
      <c r="G16" s="544">
        <v>177</v>
      </c>
      <c r="H16" s="545">
        <v>176</v>
      </c>
      <c r="I16" s="1604" t="s">
        <v>806</v>
      </c>
      <c r="J16" s="1603" t="s">
        <v>798</v>
      </c>
    </row>
    <row r="17" spans="1:10" ht="10.5" customHeight="1">
      <c r="A17" s="463" t="s">
        <v>729</v>
      </c>
      <c r="B17" s="544">
        <v>914</v>
      </c>
      <c r="C17" s="544">
        <v>914</v>
      </c>
      <c r="D17" s="544">
        <v>899</v>
      </c>
      <c r="E17" s="544">
        <v>1014</v>
      </c>
      <c r="F17" s="544">
        <v>978</v>
      </c>
      <c r="G17" s="544">
        <v>954</v>
      </c>
      <c r="H17" s="545">
        <v>942</v>
      </c>
      <c r="I17" s="1604" t="s">
        <v>930</v>
      </c>
      <c r="J17" s="1603" t="s">
        <v>798</v>
      </c>
    </row>
    <row r="18" spans="1:10" ht="10.5" customHeight="1">
      <c r="A18" s="463" t="s">
        <v>1019</v>
      </c>
      <c r="B18" s="536">
        <v>120.2</v>
      </c>
      <c r="C18" s="536">
        <v>114.6</v>
      </c>
      <c r="D18" s="536">
        <v>102.3</v>
      </c>
      <c r="E18" s="536">
        <v>120.4</v>
      </c>
      <c r="F18" s="536">
        <v>115.5</v>
      </c>
      <c r="G18" s="536">
        <v>113.9</v>
      </c>
      <c r="H18" s="535">
        <v>113.4</v>
      </c>
      <c r="I18" s="1604" t="s">
        <v>794</v>
      </c>
      <c r="J18" s="1603" t="s">
        <v>922</v>
      </c>
    </row>
    <row r="19" spans="1:10" ht="10.5" customHeight="1">
      <c r="A19" s="463" t="s">
        <v>818</v>
      </c>
      <c r="B19" s="536">
        <v>112.7</v>
      </c>
      <c r="C19" s="536">
        <v>108.5</v>
      </c>
      <c r="D19" s="536">
        <v>101.7</v>
      </c>
      <c r="E19" s="536">
        <v>114.7</v>
      </c>
      <c r="F19" s="536">
        <v>113.6</v>
      </c>
      <c r="G19" s="536">
        <v>108.6</v>
      </c>
      <c r="H19" s="535">
        <v>103.8</v>
      </c>
      <c r="I19" s="1604" t="s">
        <v>805</v>
      </c>
      <c r="J19" s="1603" t="s">
        <v>794</v>
      </c>
    </row>
    <row r="20" spans="1:10" ht="19.5" customHeight="1">
      <c r="A20" s="1275" t="s">
        <v>817</v>
      </c>
      <c r="B20" s="536">
        <v>1.5</v>
      </c>
      <c r="C20" s="536">
        <v>0.2</v>
      </c>
      <c r="D20" s="536">
        <v>-1.9</v>
      </c>
      <c r="E20" s="536">
        <v>1</v>
      </c>
      <c r="F20" s="536">
        <v>0.6</v>
      </c>
      <c r="G20" s="536">
        <v>0.8</v>
      </c>
      <c r="H20" s="535">
        <v>-1.6</v>
      </c>
      <c r="I20" s="1604"/>
      <c r="J20" s="1603"/>
    </row>
    <row r="21" spans="1:10" ht="10.5" customHeight="1">
      <c r="A21" s="463" t="s">
        <v>816</v>
      </c>
      <c r="B21" s="536">
        <v>2.2000000000000002</v>
      </c>
      <c r="C21" s="536">
        <v>2</v>
      </c>
      <c r="D21" s="536">
        <v>-2.8</v>
      </c>
      <c r="E21" s="536">
        <v>-0.29999999999999982</v>
      </c>
      <c r="F21" s="536">
        <v>3.1</v>
      </c>
      <c r="G21" s="536">
        <v>2</v>
      </c>
      <c r="H21" s="535">
        <v>1.4</v>
      </c>
      <c r="I21" s="1604"/>
      <c r="J21" s="1603"/>
    </row>
    <row r="22" spans="1:10" ht="10.5" customHeight="1" thickBot="1">
      <c r="A22" s="463" t="s">
        <v>728</v>
      </c>
      <c r="B22" s="544">
        <v>878</v>
      </c>
      <c r="C22" s="544">
        <v>871</v>
      </c>
      <c r="D22" s="544">
        <v>877</v>
      </c>
      <c r="E22" s="544">
        <v>869</v>
      </c>
      <c r="F22" s="544">
        <v>858</v>
      </c>
      <c r="G22" s="544">
        <v>851</v>
      </c>
      <c r="H22" s="545">
        <v>820</v>
      </c>
      <c r="I22" s="1602" t="s">
        <v>929</v>
      </c>
      <c r="J22" s="1601" t="s">
        <v>801</v>
      </c>
    </row>
    <row r="23" spans="1:10" ht="15" customHeight="1">
      <c r="A23" s="429"/>
      <c r="B23" s="429"/>
      <c r="C23" s="429"/>
      <c r="D23" s="429"/>
      <c r="E23" s="429"/>
      <c r="F23" s="429"/>
      <c r="G23" s="429"/>
      <c r="H23" s="429"/>
      <c r="I23" s="462"/>
      <c r="J23" s="462"/>
    </row>
    <row r="30" spans="1:10">
      <c r="A30" s="1936"/>
    </row>
    <row r="31" spans="1:10">
      <c r="A31" s="1936"/>
    </row>
  </sheetData>
  <mergeCells count="2">
    <mergeCell ref="A1:I1"/>
    <mergeCell ref="I2:J2"/>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C5:J24 B12"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A5548-E6BD-4BAC-9814-54E86B88BDAD}">
  <sheetPr>
    <tabColor theme="5" tint="0.39997558519241921"/>
  </sheetPr>
  <dimension ref="A1:J44"/>
  <sheetViews>
    <sheetView topLeftCell="A4" zoomScaleNormal="100" workbookViewId="0">
      <selection activeCell="O22" sqref="O22"/>
    </sheetView>
  </sheetViews>
  <sheetFormatPr defaultRowHeight="13.2"/>
  <cols>
    <col min="1" max="1" width="42" style="217" customWidth="1"/>
    <col min="2" max="8" width="7.5546875" style="217" customWidth="1"/>
    <col min="9" max="10" width="7.88671875" style="217" customWidth="1"/>
    <col min="11" max="16384" width="8.88671875" style="217"/>
  </cols>
  <sheetData>
    <row r="1" spans="1:10" ht="12.75" customHeight="1">
      <c r="A1" s="1980" t="s">
        <v>1491</v>
      </c>
      <c r="B1" s="1980" t="s">
        <v>58</v>
      </c>
      <c r="C1" s="1980" t="s">
        <v>58</v>
      </c>
      <c r="D1" s="1980" t="s">
        <v>58</v>
      </c>
      <c r="E1" s="1980" t="s">
        <v>58</v>
      </c>
      <c r="F1" s="1980" t="s">
        <v>58</v>
      </c>
      <c r="G1" s="1980" t="s">
        <v>58</v>
      </c>
      <c r="H1" s="1989" t="s">
        <v>58</v>
      </c>
      <c r="I1" s="2010" t="s">
        <v>741</v>
      </c>
      <c r="J1" s="2011" t="s">
        <v>58</v>
      </c>
    </row>
    <row r="2" spans="1:10" ht="10.5" customHeight="1">
      <c r="A2" s="542"/>
      <c r="B2" s="542"/>
      <c r="C2" s="542"/>
      <c r="D2" s="542"/>
      <c r="E2" s="542"/>
      <c r="F2" s="542"/>
      <c r="G2" s="542"/>
      <c r="H2" s="541"/>
      <c r="I2" s="1620"/>
      <c r="J2" s="1619"/>
    </row>
    <row r="3" spans="1:10" ht="10.5" customHeight="1" thickBot="1">
      <c r="A3" s="1618" t="s">
        <v>696</v>
      </c>
      <c r="B3" s="1617" t="s">
        <v>1469</v>
      </c>
      <c r="C3" s="1617" t="s">
        <v>1206</v>
      </c>
      <c r="D3" s="1617" t="s">
        <v>1131</v>
      </c>
      <c r="E3" s="1617" t="s">
        <v>992</v>
      </c>
      <c r="F3" s="1617" t="s">
        <v>924</v>
      </c>
      <c r="G3" s="1617" t="s">
        <v>722</v>
      </c>
      <c r="H3" s="540" t="s">
        <v>721</v>
      </c>
      <c r="I3" s="1616" t="s">
        <v>1468</v>
      </c>
      <c r="J3" s="1615" t="s">
        <v>1467</v>
      </c>
    </row>
    <row r="4" spans="1:10" ht="10.5" customHeight="1">
      <c r="A4" s="538" t="s">
        <v>740</v>
      </c>
      <c r="B4" s="1026">
        <v>17</v>
      </c>
      <c r="C4" s="1026">
        <v>17</v>
      </c>
      <c r="D4" s="1026">
        <v>18</v>
      </c>
      <c r="E4" s="1026">
        <v>13</v>
      </c>
      <c r="F4" s="1026">
        <v>14</v>
      </c>
      <c r="G4" s="1026">
        <v>14</v>
      </c>
      <c r="H4" s="1037">
        <v>14</v>
      </c>
      <c r="I4" s="1811" t="s">
        <v>935</v>
      </c>
      <c r="J4" s="1812" t="s">
        <v>798</v>
      </c>
    </row>
    <row r="5" spans="1:10" ht="10.5" customHeight="1">
      <c r="A5" s="537" t="s">
        <v>739</v>
      </c>
      <c r="B5" s="1005">
        <v>104</v>
      </c>
      <c r="C5" s="1005">
        <v>93</v>
      </c>
      <c r="D5" s="1005">
        <v>100</v>
      </c>
      <c r="E5" s="1005">
        <v>106</v>
      </c>
      <c r="F5" s="1005">
        <v>88</v>
      </c>
      <c r="G5" s="1005">
        <v>94</v>
      </c>
      <c r="H5" s="1004">
        <v>90</v>
      </c>
      <c r="I5" s="1912" t="s">
        <v>1215</v>
      </c>
      <c r="J5" s="1913" t="s">
        <v>934</v>
      </c>
    </row>
    <row r="6" spans="1:10" ht="10.5" customHeight="1">
      <c r="A6" s="537" t="s">
        <v>738</v>
      </c>
      <c r="B6" s="1005">
        <v>23</v>
      </c>
      <c r="C6" s="1005">
        <v>27</v>
      </c>
      <c r="D6" s="1005">
        <v>32</v>
      </c>
      <c r="E6" s="1005">
        <v>37</v>
      </c>
      <c r="F6" s="1005">
        <v>11</v>
      </c>
      <c r="G6" s="1005">
        <v>17</v>
      </c>
      <c r="H6" s="1004">
        <v>46</v>
      </c>
      <c r="I6" s="1912" t="s">
        <v>996</v>
      </c>
      <c r="J6" s="1913" t="s">
        <v>932</v>
      </c>
    </row>
    <row r="7" spans="1:10" ht="10.5" customHeight="1">
      <c r="A7" s="537" t="s">
        <v>737</v>
      </c>
      <c r="B7" s="1005" t="s">
        <v>245</v>
      </c>
      <c r="C7" s="1005" t="s">
        <v>245</v>
      </c>
      <c r="D7" s="1005" t="s">
        <v>245</v>
      </c>
      <c r="E7" s="1005" t="s">
        <v>245</v>
      </c>
      <c r="F7" s="1005">
        <v>16</v>
      </c>
      <c r="G7" s="1005">
        <v>13</v>
      </c>
      <c r="H7" s="1004">
        <v>4</v>
      </c>
      <c r="I7" s="1912"/>
      <c r="J7" s="1913"/>
    </row>
    <row r="8" spans="1:10" ht="10.5" customHeight="1">
      <c r="A8" s="998" t="s">
        <v>736</v>
      </c>
      <c r="B8" s="1009">
        <v>144</v>
      </c>
      <c r="C8" s="1009">
        <v>137</v>
      </c>
      <c r="D8" s="1009">
        <v>150</v>
      </c>
      <c r="E8" s="1009">
        <v>156</v>
      </c>
      <c r="F8" s="1009">
        <v>129</v>
      </c>
      <c r="G8" s="1009">
        <v>138</v>
      </c>
      <c r="H8" s="432">
        <v>154</v>
      </c>
      <c r="I8" s="1914" t="s">
        <v>934</v>
      </c>
      <c r="J8" s="1915" t="s">
        <v>922</v>
      </c>
    </row>
    <row r="9" spans="1:10" ht="10.5" customHeight="1">
      <c r="A9" s="998" t="s">
        <v>735</v>
      </c>
      <c r="B9" s="1009">
        <v>-76</v>
      </c>
      <c r="C9" s="1009">
        <v>-78</v>
      </c>
      <c r="D9" s="1009">
        <v>-80</v>
      </c>
      <c r="E9" s="1009">
        <v>-73</v>
      </c>
      <c r="F9" s="1009">
        <v>-79</v>
      </c>
      <c r="G9" s="1009">
        <v>-81</v>
      </c>
      <c r="H9" s="432">
        <v>-84</v>
      </c>
      <c r="I9" s="1914" t="s">
        <v>926</v>
      </c>
      <c r="J9" s="1915" t="s">
        <v>807</v>
      </c>
    </row>
    <row r="10" spans="1:10" ht="10.5" customHeight="1">
      <c r="A10" s="998" t="s">
        <v>734</v>
      </c>
      <c r="B10" s="1009">
        <v>68</v>
      </c>
      <c r="C10" s="1009">
        <v>59</v>
      </c>
      <c r="D10" s="1009">
        <v>70</v>
      </c>
      <c r="E10" s="1009">
        <v>83</v>
      </c>
      <c r="F10" s="1009">
        <v>50</v>
      </c>
      <c r="G10" s="1009">
        <v>57</v>
      </c>
      <c r="H10" s="432">
        <v>70</v>
      </c>
      <c r="I10" s="1914" t="s">
        <v>1209</v>
      </c>
      <c r="J10" s="1915" t="s">
        <v>933</v>
      </c>
    </row>
    <row r="11" spans="1:10" ht="10.5" customHeight="1">
      <c r="A11" s="537" t="s">
        <v>733</v>
      </c>
      <c r="B11" s="1005">
        <v>-3</v>
      </c>
      <c r="C11" s="1005">
        <v>-2</v>
      </c>
      <c r="D11" s="1005" t="s">
        <v>245</v>
      </c>
      <c r="E11" s="1005">
        <v>1</v>
      </c>
      <c r="F11" s="1005">
        <v>-1</v>
      </c>
      <c r="G11" s="1005">
        <v>-1</v>
      </c>
      <c r="H11" s="1004" t="s">
        <v>245</v>
      </c>
      <c r="I11" s="1912"/>
      <c r="J11" s="1913"/>
    </row>
    <row r="12" spans="1:10" ht="10.5" customHeight="1">
      <c r="A12" s="998" t="s">
        <v>732</v>
      </c>
      <c r="B12" s="1009">
        <v>65</v>
      </c>
      <c r="C12" s="1009">
        <v>57</v>
      </c>
      <c r="D12" s="1009">
        <v>70</v>
      </c>
      <c r="E12" s="1009">
        <v>84</v>
      </c>
      <c r="F12" s="1009">
        <v>49</v>
      </c>
      <c r="G12" s="1009">
        <v>56</v>
      </c>
      <c r="H12" s="432">
        <v>70</v>
      </c>
      <c r="I12" s="1914" t="s">
        <v>1489</v>
      </c>
      <c r="J12" s="1915" t="s">
        <v>931</v>
      </c>
    </row>
    <row r="13" spans="1:10" ht="10.5" customHeight="1">
      <c r="A13" s="1000"/>
      <c r="B13" s="1000"/>
      <c r="C13" s="1008"/>
      <c r="D13" s="1008"/>
      <c r="E13" s="1008"/>
      <c r="F13" s="1008"/>
      <c r="G13" s="1008"/>
      <c r="H13" s="1007"/>
      <c r="I13" s="1916"/>
      <c r="J13" s="1917"/>
    </row>
    <row r="14" spans="1:10" ht="10.5" customHeight="1">
      <c r="A14" s="1936" t="s">
        <v>1591</v>
      </c>
      <c r="B14" s="1005">
        <v>52.8</v>
      </c>
      <c r="C14" s="1005">
        <v>56.9</v>
      </c>
      <c r="D14" s="1005">
        <v>53.3</v>
      </c>
      <c r="E14" s="1005">
        <v>46.8</v>
      </c>
      <c r="F14" s="1005">
        <v>61.2</v>
      </c>
      <c r="G14" s="1005">
        <v>58.7</v>
      </c>
      <c r="H14" s="1004">
        <v>54.5</v>
      </c>
      <c r="I14" s="1912" t="s">
        <v>58</v>
      </c>
      <c r="J14" s="1913" t="s">
        <v>58</v>
      </c>
    </row>
    <row r="15" spans="1:10" ht="10.5" customHeight="1">
      <c r="A15" s="537" t="s">
        <v>772</v>
      </c>
      <c r="B15" s="1005">
        <v>1307</v>
      </c>
      <c r="C15" s="1005">
        <v>1255</v>
      </c>
      <c r="D15" s="1005">
        <v>1166</v>
      </c>
      <c r="E15" s="1005">
        <v>1514</v>
      </c>
      <c r="F15" s="1005">
        <v>1381</v>
      </c>
      <c r="G15" s="1005">
        <v>1373</v>
      </c>
      <c r="H15" s="1004">
        <v>1322</v>
      </c>
      <c r="I15" s="1912" t="s">
        <v>802</v>
      </c>
      <c r="J15" s="1913" t="s">
        <v>794</v>
      </c>
    </row>
    <row r="16" spans="1:10" ht="10.5" customHeight="1">
      <c r="A16" s="1006" t="s">
        <v>729</v>
      </c>
      <c r="B16" s="1005">
        <v>4693</v>
      </c>
      <c r="C16" s="1005">
        <v>4657</v>
      </c>
      <c r="D16" s="1005">
        <v>4533</v>
      </c>
      <c r="E16" s="1005">
        <v>4435</v>
      </c>
      <c r="F16" s="1005">
        <v>4390</v>
      </c>
      <c r="G16" s="1005">
        <v>4417</v>
      </c>
      <c r="H16" s="1004">
        <v>4330</v>
      </c>
      <c r="I16" s="1912" t="s">
        <v>925</v>
      </c>
      <c r="J16" s="1913" t="s">
        <v>801</v>
      </c>
    </row>
    <row r="17" spans="1:10" ht="10.5" customHeight="1" thickBot="1">
      <c r="A17" s="537" t="s">
        <v>728</v>
      </c>
      <c r="B17" s="1005">
        <v>1815</v>
      </c>
      <c r="C17" s="1005">
        <v>1831</v>
      </c>
      <c r="D17" s="1005">
        <v>1859</v>
      </c>
      <c r="E17" s="1005">
        <v>1856</v>
      </c>
      <c r="F17" s="1005">
        <v>1858</v>
      </c>
      <c r="G17" s="1005">
        <v>1863</v>
      </c>
      <c r="H17" s="1004">
        <v>1850</v>
      </c>
      <c r="I17" s="1918" t="s">
        <v>800</v>
      </c>
      <c r="J17" s="1919" t="s">
        <v>805</v>
      </c>
    </row>
    <row r="18" spans="1:10" ht="12.75" customHeight="1">
      <c r="A18" s="537"/>
      <c r="B18" s="537"/>
      <c r="C18" s="544"/>
      <c r="D18" s="544"/>
      <c r="E18" s="544"/>
      <c r="F18" s="544"/>
      <c r="G18" s="544"/>
      <c r="H18" s="544"/>
      <c r="I18" s="1586"/>
      <c r="J18" s="1586"/>
    </row>
    <row r="19" spans="1:10" ht="10.5" customHeight="1" thickBot="1">
      <c r="A19" s="537"/>
      <c r="B19" s="537"/>
      <c r="C19" s="544"/>
      <c r="D19" s="544"/>
      <c r="E19" s="544"/>
      <c r="F19" s="544"/>
      <c r="G19" s="544"/>
      <c r="H19" s="544"/>
      <c r="I19" s="1585"/>
      <c r="J19" s="1585"/>
    </row>
    <row r="20" spans="1:10" ht="15" customHeight="1">
      <c r="A20" s="1980" t="s">
        <v>1139</v>
      </c>
      <c r="B20" s="1980" t="s">
        <v>58</v>
      </c>
      <c r="C20" s="1980" t="s">
        <v>58</v>
      </c>
      <c r="D20" s="1980" t="s">
        <v>58</v>
      </c>
      <c r="E20" s="1003"/>
      <c r="F20" s="1003"/>
      <c r="G20" s="1003"/>
      <c r="H20" s="1002"/>
      <c r="I20" s="2010" t="s">
        <v>741</v>
      </c>
      <c r="J20" s="2011" t="s">
        <v>58</v>
      </c>
    </row>
    <row r="21" spans="1:10" ht="10.5" customHeight="1" thickBot="1">
      <c r="A21" s="1618" t="s">
        <v>716</v>
      </c>
      <c r="B21" s="1617" t="s">
        <v>1469</v>
      </c>
      <c r="C21" s="1617" t="s">
        <v>1206</v>
      </c>
      <c r="D21" s="1617" t="s">
        <v>1131</v>
      </c>
      <c r="E21" s="1617" t="s">
        <v>992</v>
      </c>
      <c r="F21" s="1617" t="s">
        <v>924</v>
      </c>
      <c r="G21" s="1617" t="s">
        <v>722</v>
      </c>
      <c r="H21" s="540" t="s">
        <v>721</v>
      </c>
      <c r="I21" s="1616" t="s">
        <v>1468</v>
      </c>
      <c r="J21" s="1615" t="s">
        <v>1467</v>
      </c>
    </row>
    <row r="22" spans="1:10" ht="10.5" customHeight="1">
      <c r="A22" s="1044" t="s">
        <v>1138</v>
      </c>
      <c r="B22" s="1043">
        <v>92.719068822981015</v>
      </c>
      <c r="C22" s="1043">
        <v>87.8</v>
      </c>
      <c r="D22" s="1043">
        <v>77</v>
      </c>
      <c r="E22" s="1043">
        <v>91.4</v>
      </c>
      <c r="F22" s="1043">
        <v>86.9</v>
      </c>
      <c r="G22" s="1043">
        <v>85.8</v>
      </c>
      <c r="H22" s="1042">
        <v>84.5</v>
      </c>
      <c r="I22" s="1811" t="s">
        <v>925</v>
      </c>
      <c r="J22" s="1812" t="s">
        <v>806</v>
      </c>
    </row>
    <row r="23" spans="1:10" ht="10.5" customHeight="1">
      <c r="A23" s="1041" t="s">
        <v>1136</v>
      </c>
      <c r="B23" s="1040">
        <v>50</v>
      </c>
      <c r="C23" s="1040">
        <v>46.9</v>
      </c>
      <c r="D23" s="1040">
        <v>41.9</v>
      </c>
      <c r="E23" s="1040">
        <v>48.7</v>
      </c>
      <c r="F23" s="1040">
        <v>47</v>
      </c>
      <c r="G23" s="1040">
        <v>46.1</v>
      </c>
      <c r="H23" s="1039">
        <v>45.1</v>
      </c>
      <c r="I23" s="1912" t="s">
        <v>806</v>
      </c>
      <c r="J23" s="1913" t="s">
        <v>925</v>
      </c>
    </row>
    <row r="24" spans="1:10" ht="10.5" customHeight="1">
      <c r="A24" s="1016" t="s">
        <v>809</v>
      </c>
      <c r="B24" s="1869">
        <v>9</v>
      </c>
      <c r="C24" s="1869">
        <v>8.8000000000000007</v>
      </c>
      <c r="D24" s="1869">
        <v>8.4</v>
      </c>
      <c r="E24" s="1869">
        <v>8.4</v>
      </c>
      <c r="F24" s="1869">
        <v>8.1</v>
      </c>
      <c r="G24" s="1869">
        <v>7.9</v>
      </c>
      <c r="H24" s="1920">
        <v>7.7</v>
      </c>
      <c r="I24" s="1912" t="s">
        <v>927</v>
      </c>
      <c r="J24" s="1913" t="s">
        <v>929</v>
      </c>
    </row>
    <row r="25" spans="1:10" ht="10.5" customHeight="1" thickBot="1">
      <c r="A25" s="1016" t="s">
        <v>808</v>
      </c>
      <c r="B25" s="1869">
        <v>10.6</v>
      </c>
      <c r="C25" s="1869">
        <v>10.8</v>
      </c>
      <c r="D25" s="1871">
        <v>10.3</v>
      </c>
      <c r="E25" s="1871">
        <v>10</v>
      </c>
      <c r="F25" s="1871">
        <v>10</v>
      </c>
      <c r="G25" s="1871">
        <v>9.9</v>
      </c>
      <c r="H25" s="1911">
        <v>9.1999999999999993</v>
      </c>
      <c r="I25" s="1918" t="s">
        <v>806</v>
      </c>
      <c r="J25" s="1919" t="s">
        <v>800</v>
      </c>
    </row>
    <row r="26" spans="1:10" ht="10.5" customHeight="1">
      <c r="A26" s="1978"/>
      <c r="B26" s="1978" t="s">
        <v>58</v>
      </c>
      <c r="C26" s="1978" t="s">
        <v>58</v>
      </c>
      <c r="D26" s="1978" t="s">
        <v>58</v>
      </c>
      <c r="E26" s="1978" t="s">
        <v>58</v>
      </c>
      <c r="F26" s="1978" t="s">
        <v>58</v>
      </c>
      <c r="G26" s="1978" t="s">
        <v>58</v>
      </c>
      <c r="H26" s="1978" t="s">
        <v>58</v>
      </c>
      <c r="I26" s="1979" t="s">
        <v>58</v>
      </c>
      <c r="J26" s="1979" t="s">
        <v>58</v>
      </c>
    </row>
    <row r="27" spans="1:10" ht="10.5" customHeight="1" thickBot="1">
      <c r="A27" s="429"/>
      <c r="B27" s="429"/>
      <c r="C27" s="429"/>
      <c r="D27" s="429"/>
      <c r="E27" s="429"/>
      <c r="F27" s="429"/>
      <c r="G27" s="429"/>
      <c r="H27" s="429"/>
      <c r="I27" s="461"/>
      <c r="J27" s="461"/>
    </row>
    <row r="28" spans="1:10" ht="15" customHeight="1">
      <c r="A28" s="1980" t="s">
        <v>1490</v>
      </c>
      <c r="B28" s="1980" t="s">
        <v>58</v>
      </c>
      <c r="C28" s="1980" t="s">
        <v>58</v>
      </c>
      <c r="D28" s="1980" t="s">
        <v>58</v>
      </c>
      <c r="E28" s="429"/>
      <c r="F28" s="429"/>
      <c r="G28" s="429"/>
      <c r="H28" s="467"/>
      <c r="I28" s="2010" t="s">
        <v>741</v>
      </c>
      <c r="J28" s="2011" t="s">
        <v>58</v>
      </c>
    </row>
    <row r="29" spans="1:10" ht="15" customHeight="1">
      <c r="A29" s="1496"/>
      <c r="B29" s="1496"/>
      <c r="C29" s="1496"/>
      <c r="D29" s="1496"/>
      <c r="E29" s="429"/>
      <c r="F29" s="429"/>
      <c r="G29" s="429"/>
      <c r="H29" s="467"/>
      <c r="I29" s="1620"/>
      <c r="J29" s="1619"/>
    </row>
    <row r="30" spans="1:10" ht="10.5" customHeight="1" thickBot="1">
      <c r="A30" s="1618" t="s">
        <v>696</v>
      </c>
      <c r="B30" s="1617" t="s">
        <v>1469</v>
      </c>
      <c r="C30" s="1617" t="s">
        <v>1206</v>
      </c>
      <c r="D30" s="1617" t="s">
        <v>1131</v>
      </c>
      <c r="E30" s="1617" t="s">
        <v>992</v>
      </c>
      <c r="F30" s="1617" t="s">
        <v>924</v>
      </c>
      <c r="G30" s="1617" t="s">
        <v>722</v>
      </c>
      <c r="H30" s="540" t="s">
        <v>721</v>
      </c>
      <c r="I30" s="1616" t="s">
        <v>1468</v>
      </c>
      <c r="J30" s="1615" t="s">
        <v>1467</v>
      </c>
    </row>
    <row r="31" spans="1:10" ht="10.5" customHeight="1">
      <c r="A31" s="538" t="s">
        <v>740</v>
      </c>
      <c r="B31" s="1026">
        <v>1</v>
      </c>
      <c r="C31" s="1026" t="s">
        <v>245</v>
      </c>
      <c r="D31" s="1026" t="s">
        <v>245</v>
      </c>
      <c r="E31" s="1026">
        <v>1</v>
      </c>
      <c r="F31" s="1026">
        <v>-1</v>
      </c>
      <c r="G31" s="1026" t="s">
        <v>245</v>
      </c>
      <c r="H31" s="1037" t="s">
        <v>245</v>
      </c>
      <c r="I31" s="1811"/>
      <c r="J31" s="1812"/>
    </row>
    <row r="32" spans="1:10" ht="10.5" customHeight="1">
      <c r="A32" s="537" t="s">
        <v>739</v>
      </c>
      <c r="B32" s="1005">
        <v>-3</v>
      </c>
      <c r="C32" s="1005">
        <v>1</v>
      </c>
      <c r="D32" s="1005" t="s">
        <v>245</v>
      </c>
      <c r="E32" s="1005" t="s">
        <v>245</v>
      </c>
      <c r="F32" s="1005" t="s">
        <v>245</v>
      </c>
      <c r="G32" s="1005" t="s">
        <v>245</v>
      </c>
      <c r="H32" s="1004" t="s">
        <v>245</v>
      </c>
      <c r="I32" s="1912"/>
      <c r="J32" s="1913"/>
    </row>
    <row r="33" spans="1:10" ht="10.5" customHeight="1">
      <c r="A33" s="537" t="s">
        <v>738</v>
      </c>
      <c r="B33" s="1005">
        <v>2</v>
      </c>
      <c r="C33" s="1005">
        <v>-1</v>
      </c>
      <c r="D33" s="1005" t="s">
        <v>245</v>
      </c>
      <c r="E33" s="1005">
        <v>1</v>
      </c>
      <c r="F33" s="1005" t="s">
        <v>245</v>
      </c>
      <c r="G33" s="1005" t="s">
        <v>245</v>
      </c>
      <c r="H33" s="1004">
        <v>-1</v>
      </c>
      <c r="I33" s="1912"/>
      <c r="J33" s="1913"/>
    </row>
    <row r="34" spans="1:10" ht="10.5" customHeight="1">
      <c r="A34" s="537" t="s">
        <v>737</v>
      </c>
      <c r="B34" s="1005">
        <v>2</v>
      </c>
      <c r="C34" s="1005" t="s">
        <v>245</v>
      </c>
      <c r="D34" s="1005">
        <v>5</v>
      </c>
      <c r="E34" s="1005">
        <v>-1</v>
      </c>
      <c r="F34" s="1005">
        <v>5</v>
      </c>
      <c r="G34" s="1005">
        <v>1</v>
      </c>
      <c r="H34" s="1004">
        <v>2</v>
      </c>
      <c r="I34" s="1912"/>
      <c r="J34" s="1913"/>
    </row>
    <row r="35" spans="1:10" ht="10.5" customHeight="1">
      <c r="A35" s="998" t="s">
        <v>736</v>
      </c>
      <c r="B35" s="1009">
        <v>2</v>
      </c>
      <c r="C35" s="1009" t="s">
        <v>236</v>
      </c>
      <c r="D35" s="1009">
        <v>5</v>
      </c>
      <c r="E35" s="1009">
        <v>1</v>
      </c>
      <c r="F35" s="1009">
        <v>4</v>
      </c>
      <c r="G35" s="1009">
        <v>1</v>
      </c>
      <c r="H35" s="432">
        <v>1</v>
      </c>
      <c r="I35" s="1914"/>
      <c r="J35" s="1915"/>
    </row>
    <row r="36" spans="1:10" ht="10.5" customHeight="1">
      <c r="A36" s="998" t="s">
        <v>735</v>
      </c>
      <c r="B36" s="1009">
        <v>-5</v>
      </c>
      <c r="C36" s="1009">
        <v>-7</v>
      </c>
      <c r="D36" s="1009">
        <v>-6</v>
      </c>
      <c r="E36" s="1009">
        <v>-13</v>
      </c>
      <c r="F36" s="1009">
        <v>-23</v>
      </c>
      <c r="G36" s="1009">
        <v>-19</v>
      </c>
      <c r="H36" s="432">
        <v>-24</v>
      </c>
      <c r="I36" s="1914"/>
      <c r="J36" s="1915"/>
    </row>
    <row r="37" spans="1:10" ht="10.5" customHeight="1">
      <c r="A37" s="998" t="s">
        <v>734</v>
      </c>
      <c r="B37" s="1009">
        <v>-3</v>
      </c>
      <c r="C37" s="1009">
        <v>-7</v>
      </c>
      <c r="D37" s="1009">
        <v>-1</v>
      </c>
      <c r="E37" s="1009">
        <v>-12</v>
      </c>
      <c r="F37" s="1009">
        <v>-19</v>
      </c>
      <c r="G37" s="1009">
        <v>-18</v>
      </c>
      <c r="H37" s="432">
        <v>-23</v>
      </c>
      <c r="I37" s="1914"/>
      <c r="J37" s="1915"/>
    </row>
    <row r="38" spans="1:10" ht="10.5" customHeight="1">
      <c r="A38" s="537" t="s">
        <v>733</v>
      </c>
      <c r="B38" s="1005" t="s">
        <v>245</v>
      </c>
      <c r="C38" s="1005" t="s">
        <v>245</v>
      </c>
      <c r="D38" s="1005" t="s">
        <v>245</v>
      </c>
      <c r="E38" s="1005">
        <v>-1</v>
      </c>
      <c r="F38" s="1005" t="s">
        <v>245</v>
      </c>
      <c r="G38" s="1005" t="s">
        <v>245</v>
      </c>
      <c r="H38" s="1004" t="s">
        <v>245</v>
      </c>
      <c r="I38" s="1912"/>
      <c r="J38" s="1913"/>
    </row>
    <row r="39" spans="1:10" ht="10.5" customHeight="1">
      <c r="A39" s="998" t="s">
        <v>732</v>
      </c>
      <c r="B39" s="1009">
        <v>-3</v>
      </c>
      <c r="C39" s="1009">
        <v>-7</v>
      </c>
      <c r="D39" s="1009">
        <v>-1</v>
      </c>
      <c r="E39" s="1009">
        <v>-13</v>
      </c>
      <c r="F39" s="1009">
        <v>-19</v>
      </c>
      <c r="G39" s="1009">
        <v>-18</v>
      </c>
      <c r="H39" s="432">
        <v>-23</v>
      </c>
      <c r="I39" s="1914"/>
      <c r="J39" s="1915"/>
    </row>
    <row r="40" spans="1:10" ht="10.5" customHeight="1">
      <c r="A40" s="1000"/>
      <c r="B40" s="1000"/>
      <c r="C40" s="1008"/>
      <c r="D40" s="1008"/>
      <c r="E40" s="1008"/>
      <c r="F40" s="1008"/>
      <c r="G40" s="1008"/>
      <c r="H40" s="1007"/>
      <c r="I40" s="1916"/>
      <c r="J40" s="1917"/>
    </row>
    <row r="41" spans="1:10" ht="10.5" customHeight="1">
      <c r="A41" s="537" t="s">
        <v>772</v>
      </c>
      <c r="B41" s="1005">
        <v>9</v>
      </c>
      <c r="C41" s="1005">
        <v>9</v>
      </c>
      <c r="D41" s="1005">
        <v>8</v>
      </c>
      <c r="E41" s="1005">
        <v>35</v>
      </c>
      <c r="F41" s="1005">
        <v>155</v>
      </c>
      <c r="G41" s="1005">
        <v>174</v>
      </c>
      <c r="H41" s="1004">
        <v>174</v>
      </c>
      <c r="I41" s="1912"/>
      <c r="J41" s="1913"/>
    </row>
    <row r="42" spans="1:10" ht="10.5" customHeight="1" thickBot="1">
      <c r="A42" s="537" t="s">
        <v>728</v>
      </c>
      <c r="B42" s="1005">
        <v>44</v>
      </c>
      <c r="C42" s="1005">
        <v>33</v>
      </c>
      <c r="D42" s="1005">
        <v>28</v>
      </c>
      <c r="E42" s="1005">
        <v>15</v>
      </c>
      <c r="F42" s="1005">
        <v>58</v>
      </c>
      <c r="G42" s="1005">
        <v>102</v>
      </c>
      <c r="H42" s="1004">
        <v>152</v>
      </c>
      <c r="I42" s="1918" t="s">
        <v>1133</v>
      </c>
      <c r="J42" s="1919" t="s">
        <v>1489</v>
      </c>
    </row>
    <row r="43" spans="1:10" ht="10.5" customHeight="1">
      <c r="A43" s="429"/>
      <c r="B43" s="429"/>
      <c r="C43" s="429"/>
      <c r="D43" s="429"/>
      <c r="E43" s="429"/>
      <c r="F43" s="429"/>
      <c r="G43" s="429"/>
      <c r="H43" s="429"/>
      <c r="I43" s="462"/>
      <c r="J43" s="462"/>
    </row>
    <row r="44" spans="1:10" ht="10.5" customHeight="1">
      <c r="A44" s="429"/>
      <c r="B44" s="429"/>
      <c r="C44" s="429"/>
      <c r="D44" s="429"/>
      <c r="E44" s="429"/>
      <c r="F44" s="429"/>
      <c r="G44" s="429"/>
      <c r="H44" s="429"/>
      <c r="I44" s="429"/>
      <c r="J44" s="429"/>
    </row>
  </sheetData>
  <mergeCells count="7">
    <mergeCell ref="A28:D28"/>
    <mergeCell ref="I28:J28"/>
    <mergeCell ref="A1:H1"/>
    <mergeCell ref="I1:J1"/>
    <mergeCell ref="A20:D20"/>
    <mergeCell ref="I20:J20"/>
    <mergeCell ref="A26:J26"/>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A7:J13 I4:J6 A15:J43 B14:J14"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F24C27-7048-4DCF-9011-790578F5A033}">
  <sheetPr>
    <tabColor theme="5" tint="0.39997558519241921"/>
  </sheetPr>
  <dimension ref="A1:J27"/>
  <sheetViews>
    <sheetView zoomScaleNormal="100" workbookViewId="0">
      <selection activeCell="O22" sqref="O22"/>
    </sheetView>
  </sheetViews>
  <sheetFormatPr defaultRowHeight="13.2"/>
  <cols>
    <col min="1" max="1" width="31.5546875" style="217" customWidth="1"/>
    <col min="2" max="8" width="5.6640625" style="217" customWidth="1"/>
    <col min="9" max="10" width="7.109375" style="217" customWidth="1"/>
    <col min="11" max="16384" width="8.88671875" style="217"/>
  </cols>
  <sheetData>
    <row r="1" spans="1:10" ht="12.75" customHeight="1">
      <c r="A1" s="1980" t="s">
        <v>1146</v>
      </c>
      <c r="B1" s="1980" t="s">
        <v>58</v>
      </c>
      <c r="C1" s="1980" t="s">
        <v>58</v>
      </c>
      <c r="D1" s="1980" t="s">
        <v>58</v>
      </c>
      <c r="E1" s="1980" t="s">
        <v>58</v>
      </c>
      <c r="F1" s="1980" t="s">
        <v>58</v>
      </c>
      <c r="G1" s="1980" t="s">
        <v>58</v>
      </c>
      <c r="H1" s="1989" t="s">
        <v>58</v>
      </c>
      <c r="I1" s="2012" t="s">
        <v>741</v>
      </c>
      <c r="J1" s="2013" t="s">
        <v>58</v>
      </c>
    </row>
    <row r="2" spans="1:10" ht="10.5" customHeight="1">
      <c r="A2" s="542"/>
      <c r="B2" s="542"/>
      <c r="C2" s="542"/>
      <c r="D2" s="542"/>
      <c r="E2" s="542"/>
      <c r="F2" s="542"/>
      <c r="G2" s="542"/>
      <c r="H2" s="541"/>
      <c r="I2" s="1630"/>
      <c r="J2" s="1629"/>
    </row>
    <row r="3" spans="1:10" ht="10.5" customHeight="1" thickBot="1">
      <c r="A3" s="1628" t="s">
        <v>696</v>
      </c>
      <c r="B3" s="1627" t="s">
        <v>1469</v>
      </c>
      <c r="C3" s="1627" t="s">
        <v>1206</v>
      </c>
      <c r="D3" s="1627" t="s">
        <v>1131</v>
      </c>
      <c r="E3" s="1627" t="s">
        <v>992</v>
      </c>
      <c r="F3" s="1627" t="s">
        <v>924</v>
      </c>
      <c r="G3" s="1627" t="s">
        <v>722</v>
      </c>
      <c r="H3" s="540" t="s">
        <v>721</v>
      </c>
      <c r="I3" s="1626" t="s">
        <v>1468</v>
      </c>
      <c r="J3" s="1625" t="s">
        <v>1467</v>
      </c>
    </row>
    <row r="4" spans="1:10" ht="10.5" customHeight="1">
      <c r="A4" s="538" t="s">
        <v>1143</v>
      </c>
      <c r="B4" s="547">
        <v>40.573899060475306</v>
      </c>
      <c r="C4" s="547">
        <v>45</v>
      </c>
      <c r="D4" s="547">
        <v>43</v>
      </c>
      <c r="E4" s="547">
        <v>47</v>
      </c>
      <c r="F4" s="547">
        <v>42</v>
      </c>
      <c r="G4" s="547">
        <v>42</v>
      </c>
      <c r="H4" s="546">
        <v>38</v>
      </c>
      <c r="I4" s="1527" t="s">
        <v>807</v>
      </c>
      <c r="J4" s="1526" t="s">
        <v>803</v>
      </c>
    </row>
    <row r="5" spans="1:10" ht="10.5" customHeight="1">
      <c r="A5" s="537" t="s">
        <v>1142</v>
      </c>
      <c r="B5" s="544">
        <v>38.621798239999997</v>
      </c>
      <c r="C5" s="544">
        <v>34</v>
      </c>
      <c r="D5" s="544">
        <v>37</v>
      </c>
      <c r="E5" s="544">
        <v>41</v>
      </c>
      <c r="F5" s="544">
        <v>40</v>
      </c>
      <c r="G5" s="544">
        <v>38</v>
      </c>
      <c r="H5" s="545">
        <v>37</v>
      </c>
      <c r="I5" s="1624" t="s">
        <v>807</v>
      </c>
      <c r="J5" s="1623" t="s">
        <v>931</v>
      </c>
    </row>
    <row r="6" spans="1:10" ht="10.5" customHeight="1">
      <c r="A6" s="537" t="s">
        <v>1141</v>
      </c>
      <c r="B6" s="544">
        <v>7.9391933719472867</v>
      </c>
      <c r="C6" s="544">
        <v>5.4927421356377328</v>
      </c>
      <c r="D6" s="544">
        <v>7.9926409851507083</v>
      </c>
      <c r="E6" s="544">
        <v>8.2970883607738237</v>
      </c>
      <c r="F6" s="544">
        <v>6.1744557897854948</v>
      </c>
      <c r="G6" s="544">
        <v>8.0161924189854528</v>
      </c>
      <c r="H6" s="545">
        <v>6.5512513379957902</v>
      </c>
      <c r="I6" s="1624" t="s">
        <v>1462</v>
      </c>
      <c r="J6" s="1623" t="s">
        <v>1492</v>
      </c>
    </row>
    <row r="7" spans="1:10" ht="10.5" customHeight="1">
      <c r="A7" s="537" t="s">
        <v>1140</v>
      </c>
      <c r="B7" s="544">
        <v>17.519389318869361</v>
      </c>
      <c r="C7" s="544">
        <v>15.890551984704093</v>
      </c>
      <c r="D7" s="544">
        <v>17.617390962159568</v>
      </c>
      <c r="E7" s="544">
        <v>18.629956107371488</v>
      </c>
      <c r="F7" s="544">
        <v>16.487681984760371</v>
      </c>
      <c r="G7" s="544">
        <v>16.437139154217594</v>
      </c>
      <c r="H7" s="545">
        <v>16.709021547197857</v>
      </c>
      <c r="I7" s="1624" t="s">
        <v>806</v>
      </c>
      <c r="J7" s="1623" t="s">
        <v>923</v>
      </c>
    </row>
    <row r="8" spans="1:10" ht="10.5" customHeight="1" thickBot="1">
      <c r="A8" s="537" t="s">
        <v>834</v>
      </c>
      <c r="B8" s="544">
        <v>104.65427999129194</v>
      </c>
      <c r="C8" s="544">
        <v>100.38329412034182</v>
      </c>
      <c r="D8" s="544">
        <v>105.61003194731029</v>
      </c>
      <c r="E8" s="544">
        <v>114.92704446814531</v>
      </c>
      <c r="F8" s="544">
        <v>104.66213777454587</v>
      </c>
      <c r="G8" s="544">
        <v>104.45333157320304</v>
      </c>
      <c r="H8" s="545">
        <v>98.260272885193643</v>
      </c>
      <c r="I8" s="1622" t="s">
        <v>798</v>
      </c>
      <c r="J8" s="1621" t="s">
        <v>794</v>
      </c>
    </row>
    <row r="9" spans="1:10" ht="12.75" customHeight="1" thickBot="1">
      <c r="A9" s="537"/>
      <c r="B9" s="537"/>
      <c r="C9" s="544"/>
      <c r="D9" s="544"/>
      <c r="E9" s="544"/>
      <c r="F9" s="544"/>
      <c r="G9" s="544"/>
      <c r="H9" s="544"/>
      <c r="I9" s="1533"/>
      <c r="J9" s="1533"/>
    </row>
    <row r="10" spans="1:10" ht="12.75" customHeight="1">
      <c r="A10" s="1980" t="s">
        <v>1145</v>
      </c>
      <c r="B10" s="1980" t="s">
        <v>58</v>
      </c>
      <c r="C10" s="1980" t="s">
        <v>58</v>
      </c>
      <c r="D10" s="1980" t="s">
        <v>58</v>
      </c>
      <c r="E10" s="1980" t="s">
        <v>58</v>
      </c>
      <c r="F10" s="1980" t="s">
        <v>58</v>
      </c>
      <c r="G10" s="1980" t="s">
        <v>58</v>
      </c>
      <c r="H10" s="1989" t="s">
        <v>58</v>
      </c>
      <c r="I10" s="2012" t="s">
        <v>741</v>
      </c>
      <c r="J10" s="2013" t="s">
        <v>58</v>
      </c>
    </row>
    <row r="11" spans="1:10" ht="10.5" customHeight="1">
      <c r="A11" s="542"/>
      <c r="B11" s="542"/>
      <c r="C11" s="542"/>
      <c r="D11" s="542"/>
      <c r="E11" s="542"/>
      <c r="F11" s="542"/>
      <c r="G11" s="542"/>
      <c r="H11" s="541"/>
      <c r="I11" s="1630"/>
      <c r="J11" s="1629"/>
    </row>
    <row r="12" spans="1:10" ht="10.5" customHeight="1" thickBot="1">
      <c r="A12" s="1628" t="s">
        <v>716</v>
      </c>
      <c r="B12" s="1627" t="s">
        <v>1469</v>
      </c>
      <c r="C12" s="1627" t="s">
        <v>1206</v>
      </c>
      <c r="D12" s="1627" t="s">
        <v>1131</v>
      </c>
      <c r="E12" s="1627" t="s">
        <v>992</v>
      </c>
      <c r="F12" s="1627" t="s">
        <v>924</v>
      </c>
      <c r="G12" s="1627" t="s">
        <v>722</v>
      </c>
      <c r="H12" s="540" t="s">
        <v>721</v>
      </c>
      <c r="I12" s="1626" t="s">
        <v>1468</v>
      </c>
      <c r="J12" s="1625" t="s">
        <v>1467</v>
      </c>
    </row>
    <row r="13" spans="1:10" ht="10.5" customHeight="1">
      <c r="A13" s="538" t="s">
        <v>1143</v>
      </c>
      <c r="B13" s="547">
        <v>28.949000000000002</v>
      </c>
      <c r="C13" s="547">
        <v>27.9</v>
      </c>
      <c r="D13" s="547">
        <v>25.4</v>
      </c>
      <c r="E13" s="547">
        <v>29.1</v>
      </c>
      <c r="F13" s="547">
        <v>28.4</v>
      </c>
      <c r="G13" s="547">
        <v>27.9</v>
      </c>
      <c r="H13" s="546">
        <v>27.5</v>
      </c>
      <c r="I13" s="1527" t="s">
        <v>929</v>
      </c>
      <c r="J13" s="1526" t="s">
        <v>794</v>
      </c>
    </row>
    <row r="14" spans="1:10" ht="10.5" customHeight="1">
      <c r="A14" s="537" t="s">
        <v>1142</v>
      </c>
      <c r="B14" s="544">
        <v>31.818999999999999</v>
      </c>
      <c r="C14" s="544">
        <v>29.8</v>
      </c>
      <c r="D14" s="544">
        <v>26.5</v>
      </c>
      <c r="E14" s="544">
        <v>31.8</v>
      </c>
      <c r="F14" s="544">
        <v>30.2</v>
      </c>
      <c r="G14" s="544">
        <v>30</v>
      </c>
      <c r="H14" s="545">
        <v>29.6</v>
      </c>
      <c r="I14" s="1624" t="s">
        <v>922</v>
      </c>
      <c r="J14" s="1623" t="s">
        <v>925</v>
      </c>
    </row>
    <row r="15" spans="1:10" ht="10.5" customHeight="1">
      <c r="A15" s="537" t="s">
        <v>1141</v>
      </c>
      <c r="B15" s="544">
        <v>7.2072199882528345</v>
      </c>
      <c r="C15" s="544">
        <v>7</v>
      </c>
      <c r="D15" s="544">
        <v>5.6</v>
      </c>
      <c r="E15" s="544">
        <v>7.5</v>
      </c>
      <c r="F15" s="544">
        <v>6.8</v>
      </c>
      <c r="G15" s="544">
        <v>6.8</v>
      </c>
      <c r="H15" s="545">
        <v>6.6</v>
      </c>
      <c r="I15" s="1624" t="s">
        <v>806</v>
      </c>
      <c r="J15" s="1623" t="s">
        <v>804</v>
      </c>
    </row>
    <row r="16" spans="1:10" ht="10.5" customHeight="1">
      <c r="A16" s="537" t="s">
        <v>1140</v>
      </c>
      <c r="B16" s="544">
        <v>24.74384883472818</v>
      </c>
      <c r="C16" s="544">
        <v>23.1</v>
      </c>
      <c r="D16" s="544">
        <v>19.5</v>
      </c>
      <c r="E16" s="544">
        <v>23</v>
      </c>
      <c r="F16" s="544">
        <v>21.5</v>
      </c>
      <c r="G16" s="544">
        <v>21.1</v>
      </c>
      <c r="H16" s="545">
        <v>20.5</v>
      </c>
      <c r="I16" s="1624" t="s">
        <v>933</v>
      </c>
      <c r="J16" s="1623" t="s">
        <v>925</v>
      </c>
    </row>
    <row r="17" spans="1:10" ht="10.5" customHeight="1" thickBot="1">
      <c r="A17" s="537" t="s">
        <v>834</v>
      </c>
      <c r="B17" s="544">
        <v>92.719068822981015</v>
      </c>
      <c r="C17" s="544">
        <v>87.8</v>
      </c>
      <c r="D17" s="544">
        <v>77</v>
      </c>
      <c r="E17" s="544">
        <v>91.4</v>
      </c>
      <c r="F17" s="544">
        <v>86.9</v>
      </c>
      <c r="G17" s="544">
        <v>85.8</v>
      </c>
      <c r="H17" s="545">
        <v>84.2</v>
      </c>
      <c r="I17" s="1622" t="s">
        <v>925</v>
      </c>
      <c r="J17" s="1621" t="s">
        <v>806</v>
      </c>
    </row>
    <row r="18" spans="1:10" ht="10.5" customHeight="1" thickBot="1">
      <c r="A18" s="537"/>
      <c r="B18" s="544"/>
      <c r="C18" s="544"/>
      <c r="D18" s="544"/>
      <c r="E18" s="544"/>
      <c r="F18" s="544"/>
      <c r="G18" s="544"/>
      <c r="H18" s="544"/>
      <c r="I18" s="543"/>
      <c r="J18" s="543"/>
    </row>
    <row r="19" spans="1:10" ht="15" customHeight="1">
      <c r="A19" s="1980" t="s">
        <v>1144</v>
      </c>
      <c r="B19" s="1980" t="s">
        <v>58</v>
      </c>
      <c r="C19" s="1980" t="s">
        <v>58</v>
      </c>
      <c r="D19" s="1980" t="s">
        <v>58</v>
      </c>
      <c r="E19" s="1980" t="s">
        <v>58</v>
      </c>
      <c r="F19" s="1980" t="s">
        <v>58</v>
      </c>
      <c r="G19" s="1980" t="s">
        <v>58</v>
      </c>
      <c r="H19" s="1989" t="s">
        <v>58</v>
      </c>
      <c r="I19" s="2012" t="s">
        <v>741</v>
      </c>
      <c r="J19" s="2013" t="s">
        <v>58</v>
      </c>
    </row>
    <row r="20" spans="1:10" ht="10.5" customHeight="1">
      <c r="A20" s="542"/>
      <c r="B20" s="542"/>
      <c r="C20" s="542"/>
      <c r="D20" s="542"/>
      <c r="E20" s="542"/>
      <c r="F20" s="542"/>
      <c r="G20" s="542"/>
      <c r="H20" s="541"/>
      <c r="I20" s="1630"/>
      <c r="J20" s="1629"/>
    </row>
    <row r="21" spans="1:10" ht="10.5" customHeight="1" thickBot="1">
      <c r="A21" s="1628" t="s">
        <v>716</v>
      </c>
      <c r="B21" s="1627" t="s">
        <v>1469</v>
      </c>
      <c r="C21" s="1627" t="s">
        <v>1206</v>
      </c>
      <c r="D21" s="1627" t="s">
        <v>1131</v>
      </c>
      <c r="E21" s="1627" t="s">
        <v>992</v>
      </c>
      <c r="F21" s="1627" t="s">
        <v>924</v>
      </c>
      <c r="G21" s="1627" t="s">
        <v>722</v>
      </c>
      <c r="H21" s="540" t="s">
        <v>721</v>
      </c>
      <c r="I21" s="1626" t="s">
        <v>1468</v>
      </c>
      <c r="J21" s="1625" t="s">
        <v>1467</v>
      </c>
    </row>
    <row r="22" spans="1:10" ht="10.5" customHeight="1">
      <c r="A22" s="538" t="s">
        <v>1143</v>
      </c>
      <c r="B22" s="1270">
        <v>3.5491476781949403</v>
      </c>
      <c r="C22" s="1270">
        <v>3.48242648068083</v>
      </c>
      <c r="D22" s="1270">
        <v>3.4310176979394997</v>
      </c>
      <c r="E22" s="1270">
        <v>3.3745284393190298</v>
      </c>
      <c r="F22" s="1270">
        <v>3.36176402351263</v>
      </c>
      <c r="G22" s="1270">
        <v>3.2875133432933401</v>
      </c>
      <c r="H22" s="1269">
        <v>3.2260356626465203</v>
      </c>
      <c r="I22" s="1527" t="s">
        <v>806</v>
      </c>
      <c r="J22" s="1526" t="s">
        <v>929</v>
      </c>
    </row>
    <row r="23" spans="1:10" ht="10.5" customHeight="1">
      <c r="A23" s="537" t="s">
        <v>1142</v>
      </c>
      <c r="B23" s="536">
        <v>2.1697108242399996</v>
      </c>
      <c r="C23" s="536">
        <v>2.1278014267900001</v>
      </c>
      <c r="D23" s="536">
        <v>2.0832925681100001</v>
      </c>
      <c r="E23" s="536">
        <v>1.9344271873800001</v>
      </c>
      <c r="F23" s="536">
        <v>1.8662355987699999</v>
      </c>
      <c r="G23" s="536">
        <v>1.8329130076</v>
      </c>
      <c r="H23" s="535">
        <v>1.7885307658499998</v>
      </c>
      <c r="I23" s="1624" t="s">
        <v>1464</v>
      </c>
      <c r="J23" s="1623" t="s">
        <v>929</v>
      </c>
    </row>
    <row r="24" spans="1:10" ht="10.5" customHeight="1">
      <c r="A24" s="537" t="s">
        <v>1141</v>
      </c>
      <c r="B24" s="536">
        <v>1.25276344736638</v>
      </c>
      <c r="C24" s="536">
        <v>1.2043052856890799</v>
      </c>
      <c r="D24" s="536">
        <v>1.0833595641887299</v>
      </c>
      <c r="E24" s="536">
        <v>1.2144806992753601</v>
      </c>
      <c r="F24" s="536">
        <v>1.1670405485215298</v>
      </c>
      <c r="G24" s="536">
        <v>1.1415138100398801</v>
      </c>
      <c r="H24" s="535">
        <v>1.0915535954867999</v>
      </c>
      <c r="I24" s="1624" t="s">
        <v>925</v>
      </c>
      <c r="J24" s="1623" t="s">
        <v>794</v>
      </c>
    </row>
    <row r="25" spans="1:10" ht="10.5" customHeight="1">
      <c r="A25" s="537" t="s">
        <v>1140</v>
      </c>
      <c r="B25" s="536">
        <v>2.0472645834514798</v>
      </c>
      <c r="C25" s="536">
        <v>1.9995776711380502</v>
      </c>
      <c r="D25" s="536">
        <v>1.81213057673585</v>
      </c>
      <c r="E25" s="536">
        <v>1.83722688457525</v>
      </c>
      <c r="F25" s="536">
        <v>1.68325480077207</v>
      </c>
      <c r="G25" s="536">
        <v>1.6205382599793701</v>
      </c>
      <c r="H25" s="535">
        <v>1.5459808305943898</v>
      </c>
      <c r="I25" s="1624" t="s">
        <v>1486</v>
      </c>
      <c r="J25" s="1623" t="s">
        <v>929</v>
      </c>
    </row>
    <row r="26" spans="1:10" ht="10.5" customHeight="1" thickBot="1">
      <c r="A26" s="537" t="s">
        <v>834</v>
      </c>
      <c r="B26" s="536">
        <v>9.0188865332528003</v>
      </c>
      <c r="C26" s="536">
        <v>8.8141108642979606</v>
      </c>
      <c r="D26" s="536">
        <v>8.4098004069740799</v>
      </c>
      <c r="E26" s="536">
        <v>8.3606632105496406</v>
      </c>
      <c r="F26" s="536">
        <v>8.0782949715762307</v>
      </c>
      <c r="G26" s="536">
        <v>7.88247842091259</v>
      </c>
      <c r="H26" s="535">
        <v>7.6521008545777098</v>
      </c>
      <c r="I26" s="1622" t="s">
        <v>934</v>
      </c>
      <c r="J26" s="1621" t="s">
        <v>929</v>
      </c>
    </row>
    <row r="27" spans="1:10" ht="10.5" customHeight="1">
      <c r="A27" s="537"/>
      <c r="B27" s="544"/>
      <c r="C27" s="544"/>
      <c r="D27" s="544"/>
      <c r="E27" s="544"/>
      <c r="F27" s="544"/>
      <c r="G27" s="544"/>
      <c r="H27" s="544"/>
      <c r="I27" s="1045"/>
      <c r="J27" s="1045"/>
    </row>
  </sheetData>
  <mergeCells count="6">
    <mergeCell ref="A1:H1"/>
    <mergeCell ref="I1:J1"/>
    <mergeCell ref="A10:H10"/>
    <mergeCell ref="I10:J10"/>
    <mergeCell ref="A19:H19"/>
    <mergeCell ref="I19:J19"/>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I4:J26"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BF22BD-70AB-4158-BC0D-34624447259F}">
  <sheetPr>
    <tabColor theme="5" tint="0.39997558519241921"/>
  </sheetPr>
  <dimension ref="A1:J61"/>
  <sheetViews>
    <sheetView zoomScaleNormal="100" workbookViewId="0">
      <selection activeCell="O22" sqref="O22"/>
    </sheetView>
  </sheetViews>
  <sheetFormatPr defaultRowHeight="13.2"/>
  <cols>
    <col min="1" max="1" width="40.33203125" style="217" customWidth="1"/>
    <col min="2" max="8" width="7.109375" style="217" customWidth="1"/>
    <col min="9" max="9" width="7.5546875" style="217" customWidth="1"/>
    <col min="10" max="10" width="7.88671875" style="217" customWidth="1"/>
    <col min="11" max="16384" width="8.88671875" style="217"/>
  </cols>
  <sheetData>
    <row r="1" spans="1:10" ht="12.75" customHeight="1">
      <c r="A1" s="1980" t="s">
        <v>1494</v>
      </c>
      <c r="B1" s="1980" t="s">
        <v>58</v>
      </c>
      <c r="C1" s="1980" t="s">
        <v>58</v>
      </c>
      <c r="D1" s="1980" t="s">
        <v>58</v>
      </c>
      <c r="E1" s="1980" t="s">
        <v>58</v>
      </c>
      <c r="F1" s="1980" t="s">
        <v>58</v>
      </c>
      <c r="G1" s="1980" t="s">
        <v>58</v>
      </c>
      <c r="H1" s="1989" t="s">
        <v>58</v>
      </c>
      <c r="I1" s="1645" t="s">
        <v>741</v>
      </c>
      <c r="J1" s="1644"/>
    </row>
    <row r="2" spans="1:10" ht="10.5" customHeight="1">
      <c r="A2" s="542"/>
      <c r="B2" s="542"/>
      <c r="C2" s="542"/>
      <c r="D2" s="542"/>
      <c r="E2" s="542"/>
      <c r="F2" s="542"/>
      <c r="G2" s="542"/>
      <c r="H2" s="541"/>
      <c r="I2" s="1643"/>
      <c r="J2" s="1642"/>
    </row>
    <row r="3" spans="1:10" ht="10.5" customHeight="1" thickBot="1">
      <c r="A3" s="1632" t="s">
        <v>696</v>
      </c>
      <c r="B3" s="1631" t="s">
        <v>1469</v>
      </c>
      <c r="C3" s="1631" t="s">
        <v>1206</v>
      </c>
      <c r="D3" s="1631" t="s">
        <v>1131</v>
      </c>
      <c r="E3" s="1631" t="s">
        <v>992</v>
      </c>
      <c r="F3" s="1631" t="s">
        <v>924</v>
      </c>
      <c r="G3" s="1631" t="s">
        <v>722</v>
      </c>
      <c r="H3" s="540" t="s">
        <v>721</v>
      </c>
      <c r="I3" s="1641" t="s">
        <v>1467</v>
      </c>
      <c r="J3" s="1640" t="s">
        <v>1468</v>
      </c>
    </row>
    <row r="4" spans="1:10" ht="10.5" customHeight="1">
      <c r="A4" s="538" t="s">
        <v>731</v>
      </c>
      <c r="B4" s="547">
        <v>48.772074685</v>
      </c>
      <c r="C4" s="547">
        <v>46.9</v>
      </c>
      <c r="D4" s="547">
        <v>41.9</v>
      </c>
      <c r="E4" s="547">
        <v>48.7</v>
      </c>
      <c r="F4" s="547">
        <v>47</v>
      </c>
      <c r="G4" s="547">
        <v>46.1</v>
      </c>
      <c r="H4" s="546">
        <v>45.1</v>
      </c>
      <c r="I4" s="1527" t="s">
        <v>794</v>
      </c>
      <c r="J4" s="1526" t="s">
        <v>794</v>
      </c>
    </row>
    <row r="5" spans="1:10" ht="10.5" customHeight="1">
      <c r="A5" s="537" t="s">
        <v>730</v>
      </c>
      <c r="B5" s="544">
        <v>1097.580952</v>
      </c>
      <c r="C5" s="544">
        <v>1102.0728250000002</v>
      </c>
      <c r="D5" s="544">
        <v>1644.3</v>
      </c>
      <c r="E5" s="544">
        <v>1966</v>
      </c>
      <c r="F5" s="544">
        <v>1174</v>
      </c>
      <c r="G5" s="544">
        <v>1247</v>
      </c>
      <c r="H5" s="545">
        <v>1298</v>
      </c>
      <c r="I5" s="1639" t="s">
        <v>798</v>
      </c>
      <c r="J5" s="1638" t="s">
        <v>930</v>
      </c>
    </row>
    <row r="6" spans="1:10" ht="10.5" customHeight="1">
      <c r="A6" s="542" t="s">
        <v>1151</v>
      </c>
      <c r="B6" s="544"/>
      <c r="C6" s="544"/>
      <c r="D6" s="544"/>
      <c r="E6" s="544"/>
      <c r="F6" s="544"/>
      <c r="G6" s="544"/>
      <c r="H6" s="545"/>
      <c r="I6" s="1639"/>
      <c r="J6" s="1638"/>
    </row>
    <row r="7" spans="1:10" ht="10.5" customHeight="1">
      <c r="A7" s="537" t="s">
        <v>1150</v>
      </c>
      <c r="B7" s="544">
        <v>7.9550450000000001</v>
      </c>
      <c r="C7" s="544">
        <v>4.7369349999999999</v>
      </c>
      <c r="D7" s="544">
        <v>4.3284229999999999</v>
      </c>
      <c r="E7" s="544">
        <v>17</v>
      </c>
      <c r="F7" s="544">
        <v>2</v>
      </c>
      <c r="G7" s="544">
        <v>5</v>
      </c>
      <c r="H7" s="545">
        <v>4</v>
      </c>
      <c r="I7" s="1639" t="s">
        <v>1493</v>
      </c>
      <c r="J7" s="1638" t="s">
        <v>996</v>
      </c>
    </row>
    <row r="8" spans="1:10" ht="10.5" customHeight="1">
      <c r="A8" s="537" t="s">
        <v>1149</v>
      </c>
      <c r="B8" s="544">
        <v>52.573697000000003</v>
      </c>
      <c r="C8" s="544">
        <v>51.309019999999997</v>
      </c>
      <c r="D8" s="544">
        <v>55.722647000000002</v>
      </c>
      <c r="E8" s="544">
        <v>51</v>
      </c>
      <c r="F8" s="544">
        <v>53</v>
      </c>
      <c r="G8" s="544">
        <v>56</v>
      </c>
      <c r="H8" s="545">
        <v>53</v>
      </c>
      <c r="I8" s="1639" t="s">
        <v>929</v>
      </c>
      <c r="J8" s="1638" t="s">
        <v>805</v>
      </c>
    </row>
    <row r="9" spans="1:10" ht="10.5" customHeight="1">
      <c r="A9" s="537" t="s">
        <v>1148</v>
      </c>
      <c r="B9" s="544">
        <v>20.546751</v>
      </c>
      <c r="C9" s="544">
        <v>16.594457999999999</v>
      </c>
      <c r="D9" s="544">
        <v>18.613941000000001</v>
      </c>
      <c r="E9" s="544">
        <v>16</v>
      </c>
      <c r="F9" s="544">
        <v>18</v>
      </c>
      <c r="G9" s="544">
        <v>19</v>
      </c>
      <c r="H9" s="545">
        <v>18</v>
      </c>
      <c r="I9" s="1639" t="s">
        <v>995</v>
      </c>
      <c r="J9" s="1638" t="s">
        <v>931</v>
      </c>
    </row>
    <row r="10" spans="1:10" ht="10.5" customHeight="1" thickBot="1">
      <c r="A10" s="998" t="s">
        <v>762</v>
      </c>
      <c r="B10" s="1033">
        <v>81.075492999999994</v>
      </c>
      <c r="C10" s="1033">
        <v>72.640412999999995</v>
      </c>
      <c r="D10" s="1033">
        <v>78.665011000000007</v>
      </c>
      <c r="E10" s="1033">
        <v>84</v>
      </c>
      <c r="F10" s="1033">
        <v>73</v>
      </c>
      <c r="G10" s="1033">
        <v>80</v>
      </c>
      <c r="H10" s="1068">
        <v>75</v>
      </c>
      <c r="I10" s="1637" t="s">
        <v>934</v>
      </c>
      <c r="J10" s="1636" t="s">
        <v>927</v>
      </c>
    </row>
    <row r="11" spans="1:10" ht="10.5" customHeight="1">
      <c r="A11" s="1000"/>
      <c r="B11" s="1020"/>
      <c r="C11" s="1020"/>
      <c r="D11" s="1020"/>
      <c r="E11" s="1020"/>
      <c r="F11" s="1020"/>
      <c r="G11" s="1020"/>
      <c r="H11" s="1020"/>
      <c r="I11" s="1635"/>
      <c r="J11" s="1634"/>
    </row>
    <row r="12" spans="1:10" ht="10.5" customHeight="1">
      <c r="A12" s="1000" t="s">
        <v>1147</v>
      </c>
      <c r="B12" s="1020"/>
      <c r="C12" s="1020"/>
      <c r="D12" s="1020"/>
      <c r="E12" s="1020"/>
      <c r="F12" s="1020"/>
      <c r="G12" s="1020"/>
      <c r="H12" s="1020"/>
      <c r="I12" s="1633"/>
      <c r="J12" s="1633"/>
    </row>
    <row r="13" spans="1:10" ht="10.5" customHeight="1">
      <c r="A13" s="1051" t="s">
        <v>761</v>
      </c>
      <c r="B13" s="2014" t="s">
        <v>760</v>
      </c>
      <c r="C13" s="2014" t="s">
        <v>58</v>
      </c>
      <c r="D13" s="2014" t="s">
        <v>58</v>
      </c>
      <c r="E13" s="2014" t="s">
        <v>58</v>
      </c>
      <c r="F13" s="2014" t="s">
        <v>58</v>
      </c>
      <c r="G13" s="2014" t="s">
        <v>58</v>
      </c>
      <c r="H13" s="2014" t="s">
        <v>58</v>
      </c>
      <c r="I13" s="2014" t="s">
        <v>58</v>
      </c>
      <c r="J13" s="2014" t="s">
        <v>58</v>
      </c>
    </row>
    <row r="14" spans="1:10" ht="10.5" customHeight="1">
      <c r="A14" s="1000"/>
      <c r="B14" s="2014" t="s">
        <v>58</v>
      </c>
      <c r="C14" s="2014" t="s">
        <v>58</v>
      </c>
      <c r="D14" s="2014" t="s">
        <v>58</v>
      </c>
      <c r="E14" s="2014" t="s">
        <v>58</v>
      </c>
      <c r="F14" s="2014" t="s">
        <v>58</v>
      </c>
      <c r="G14" s="2014" t="s">
        <v>58</v>
      </c>
      <c r="H14" s="2014" t="s">
        <v>58</v>
      </c>
      <c r="I14" s="2014" t="s">
        <v>58</v>
      </c>
      <c r="J14" s="2014" t="s">
        <v>58</v>
      </c>
    </row>
    <row r="15" spans="1:10" ht="10.5" customHeight="1">
      <c r="A15" s="1000"/>
      <c r="B15" s="1020"/>
      <c r="C15" s="1020"/>
      <c r="D15" s="1020"/>
      <c r="E15" s="1020"/>
      <c r="F15" s="1020"/>
      <c r="G15" s="1020"/>
      <c r="H15" s="1020"/>
      <c r="I15" s="1633"/>
      <c r="J15" s="1633"/>
    </row>
    <row r="16" spans="1:10" ht="10.5" customHeight="1">
      <c r="A16" s="1051" t="s">
        <v>759</v>
      </c>
      <c r="B16" s="2014" t="s">
        <v>758</v>
      </c>
      <c r="C16" s="2014" t="s">
        <v>58</v>
      </c>
      <c r="D16" s="2014" t="s">
        <v>58</v>
      </c>
      <c r="E16" s="2014" t="s">
        <v>58</v>
      </c>
      <c r="F16" s="2014" t="s">
        <v>58</v>
      </c>
      <c r="G16" s="2014" t="s">
        <v>58</v>
      </c>
      <c r="H16" s="2014" t="s">
        <v>58</v>
      </c>
      <c r="I16" s="2014" t="s">
        <v>58</v>
      </c>
      <c r="J16" s="2014" t="s">
        <v>58</v>
      </c>
    </row>
    <row r="17" spans="1:10" ht="10.5" customHeight="1">
      <c r="A17" s="1000"/>
      <c r="B17" s="2014" t="s">
        <v>58</v>
      </c>
      <c r="C17" s="2014" t="s">
        <v>58</v>
      </c>
      <c r="D17" s="2014" t="s">
        <v>58</v>
      </c>
      <c r="E17" s="2014" t="s">
        <v>58</v>
      </c>
      <c r="F17" s="2014" t="s">
        <v>58</v>
      </c>
      <c r="G17" s="2014" t="s">
        <v>58</v>
      </c>
      <c r="H17" s="2014" t="s">
        <v>58</v>
      </c>
      <c r="I17" s="2014" t="s">
        <v>58</v>
      </c>
      <c r="J17" s="2014" t="s">
        <v>58</v>
      </c>
    </row>
    <row r="18" spans="1:10" ht="10.5" customHeight="1">
      <c r="A18" s="1000"/>
      <c r="B18" s="1020"/>
      <c r="C18" s="1020"/>
      <c r="D18" s="1020"/>
      <c r="E18" s="1020"/>
      <c r="F18" s="1020"/>
      <c r="G18" s="1020"/>
      <c r="H18" s="1020"/>
      <c r="I18" s="1633"/>
      <c r="J18" s="1633"/>
    </row>
    <row r="19" spans="1:10" ht="10.5" customHeight="1">
      <c r="A19" s="1051" t="s">
        <v>757</v>
      </c>
      <c r="B19" s="2014" t="s">
        <v>756</v>
      </c>
      <c r="C19" s="2014" t="s">
        <v>58</v>
      </c>
      <c r="D19" s="2014" t="s">
        <v>58</v>
      </c>
      <c r="E19" s="2014" t="s">
        <v>58</v>
      </c>
      <c r="F19" s="2014" t="s">
        <v>58</v>
      </c>
      <c r="G19" s="2014" t="s">
        <v>58</v>
      </c>
      <c r="H19" s="2014" t="s">
        <v>58</v>
      </c>
      <c r="I19" s="2014" t="s">
        <v>58</v>
      </c>
      <c r="J19" s="2014" t="s">
        <v>58</v>
      </c>
    </row>
    <row r="20" spans="1:10" ht="10.5" customHeight="1">
      <c r="A20" s="1000"/>
      <c r="B20" s="2014" t="s">
        <v>58</v>
      </c>
      <c r="C20" s="2014" t="s">
        <v>58</v>
      </c>
      <c r="D20" s="2014" t="s">
        <v>58</v>
      </c>
      <c r="E20" s="2014" t="s">
        <v>58</v>
      </c>
      <c r="F20" s="2014" t="s">
        <v>58</v>
      </c>
      <c r="G20" s="2014" t="s">
        <v>58</v>
      </c>
      <c r="H20" s="2014" t="s">
        <v>58</v>
      </c>
      <c r="I20" s="2014" t="s">
        <v>58</v>
      </c>
      <c r="J20" s="2014" t="s">
        <v>58</v>
      </c>
    </row>
    <row r="21" spans="1:10" ht="10.5" customHeight="1">
      <c r="A21" s="1000"/>
      <c r="B21" s="1020"/>
      <c r="C21" s="1020"/>
      <c r="D21" s="1020"/>
      <c r="E21" s="1020"/>
      <c r="F21" s="1020"/>
      <c r="G21" s="1020"/>
      <c r="H21" s="1020"/>
      <c r="I21" s="1633"/>
      <c r="J21" s="1633"/>
    </row>
    <row r="22" spans="1:10" ht="10.5" customHeight="1">
      <c r="A22" s="1051" t="s">
        <v>755</v>
      </c>
      <c r="B22" s="2014" t="s">
        <v>754</v>
      </c>
      <c r="C22" s="2014" t="s">
        <v>58</v>
      </c>
      <c r="D22" s="2014" t="s">
        <v>58</v>
      </c>
      <c r="E22" s="2014" t="s">
        <v>58</v>
      </c>
      <c r="F22" s="2014" t="s">
        <v>58</v>
      </c>
      <c r="G22" s="2014" t="s">
        <v>58</v>
      </c>
      <c r="H22" s="2014" t="s">
        <v>58</v>
      </c>
      <c r="I22" s="2014" t="s">
        <v>58</v>
      </c>
      <c r="J22" s="2014" t="s">
        <v>58</v>
      </c>
    </row>
    <row r="23" spans="1:10" ht="10.5" customHeight="1">
      <c r="A23" s="1000"/>
      <c r="B23" s="2014" t="s">
        <v>58</v>
      </c>
      <c r="C23" s="2014" t="s">
        <v>58</v>
      </c>
      <c r="D23" s="2014" t="s">
        <v>58</v>
      </c>
      <c r="E23" s="2014" t="s">
        <v>58</v>
      </c>
      <c r="F23" s="2014" t="s">
        <v>58</v>
      </c>
      <c r="G23" s="2014" t="s">
        <v>58</v>
      </c>
      <c r="H23" s="2014" t="s">
        <v>58</v>
      </c>
      <c r="I23" s="2014" t="s">
        <v>58</v>
      </c>
      <c r="J23" s="2014" t="s">
        <v>58</v>
      </c>
    </row>
    <row r="24" spans="1:10" ht="10.5" customHeight="1">
      <c r="A24" s="1000"/>
      <c r="B24" s="2014" t="s">
        <v>58</v>
      </c>
      <c r="C24" s="2014" t="s">
        <v>58</v>
      </c>
      <c r="D24" s="2014" t="s">
        <v>58</v>
      </c>
      <c r="E24" s="2014" t="s">
        <v>58</v>
      </c>
      <c r="F24" s="2014" t="s">
        <v>58</v>
      </c>
      <c r="G24" s="2014" t="s">
        <v>58</v>
      </c>
      <c r="H24" s="2014" t="s">
        <v>58</v>
      </c>
      <c r="I24" s="2014" t="s">
        <v>58</v>
      </c>
      <c r="J24" s="2014" t="s">
        <v>58</v>
      </c>
    </row>
    <row r="25" spans="1:10" ht="10.5" customHeight="1">
      <c r="A25" s="1000"/>
      <c r="B25" s="1497"/>
      <c r="C25" s="1497"/>
      <c r="D25" s="1497"/>
      <c r="E25" s="1497"/>
      <c r="F25" s="1497"/>
      <c r="G25" s="1497"/>
      <c r="H25" s="1497"/>
      <c r="I25" s="1497"/>
      <c r="J25" s="1497"/>
    </row>
    <row r="26" spans="1:10" ht="10.5" customHeight="1">
      <c r="A26" s="1000" t="s">
        <v>764</v>
      </c>
      <c r="B26" s="2014" t="s">
        <v>753</v>
      </c>
      <c r="C26" s="2014" t="s">
        <v>58</v>
      </c>
      <c r="D26" s="2014" t="s">
        <v>58</v>
      </c>
      <c r="E26" s="2014" t="s">
        <v>58</v>
      </c>
      <c r="F26" s="2014" t="s">
        <v>58</v>
      </c>
      <c r="G26" s="2014" t="s">
        <v>58</v>
      </c>
      <c r="H26" s="2014" t="s">
        <v>58</v>
      </c>
      <c r="I26" s="2014" t="s">
        <v>58</v>
      </c>
      <c r="J26" s="2014" t="s">
        <v>58</v>
      </c>
    </row>
    <row r="27" spans="1:10" ht="10.5" customHeight="1">
      <c r="A27" s="1000"/>
      <c r="B27" s="2014" t="s">
        <v>58</v>
      </c>
      <c r="C27" s="2014" t="s">
        <v>58</v>
      </c>
      <c r="D27" s="2014" t="s">
        <v>58</v>
      </c>
      <c r="E27" s="2014" t="s">
        <v>58</v>
      </c>
      <c r="F27" s="2014" t="s">
        <v>58</v>
      </c>
      <c r="G27" s="2014" t="s">
        <v>58</v>
      </c>
      <c r="H27" s="2014" t="s">
        <v>58</v>
      </c>
      <c r="I27" s="2014" t="s">
        <v>58</v>
      </c>
      <c r="J27" s="2014" t="s">
        <v>58</v>
      </c>
    </row>
    <row r="28" spans="1:10" ht="10.5" customHeight="1">
      <c r="A28" s="1000"/>
      <c r="B28" s="1497"/>
      <c r="C28" s="1497"/>
      <c r="D28" s="1497"/>
      <c r="E28" s="1497"/>
      <c r="F28" s="1497"/>
      <c r="G28" s="1497"/>
      <c r="H28" s="1497"/>
      <c r="I28" s="1497"/>
      <c r="J28" s="1497"/>
    </row>
    <row r="29" spans="1:10" ht="12.75" customHeight="1">
      <c r="A29" s="542" t="s">
        <v>763</v>
      </c>
      <c r="B29" s="2015" t="s">
        <v>752</v>
      </c>
      <c r="C29" s="2015" t="s">
        <v>58</v>
      </c>
      <c r="D29" s="2015" t="s">
        <v>58</v>
      </c>
      <c r="E29" s="2015" t="s">
        <v>58</v>
      </c>
      <c r="F29" s="2015" t="s">
        <v>58</v>
      </c>
      <c r="G29" s="2015" t="s">
        <v>58</v>
      </c>
      <c r="H29" s="2015" t="s">
        <v>58</v>
      </c>
      <c r="I29" s="2015" t="s">
        <v>58</v>
      </c>
      <c r="J29" s="2015" t="s">
        <v>58</v>
      </c>
    </row>
    <row r="30" spans="1:10" ht="10.5" customHeight="1">
      <c r="A30" s="537"/>
      <c r="B30" s="2015" t="s">
        <v>58</v>
      </c>
      <c r="C30" s="2015" t="s">
        <v>58</v>
      </c>
      <c r="D30" s="2015" t="s">
        <v>58</v>
      </c>
      <c r="E30" s="2015" t="s">
        <v>58</v>
      </c>
      <c r="F30" s="2015" t="s">
        <v>58</v>
      </c>
      <c r="G30" s="2015" t="s">
        <v>58</v>
      </c>
      <c r="H30" s="2015" t="s">
        <v>58</v>
      </c>
      <c r="I30" s="2015" t="s">
        <v>58</v>
      </c>
      <c r="J30" s="2015" t="s">
        <v>58</v>
      </c>
    </row>
    <row r="31" spans="1:10" ht="10.5" customHeight="1">
      <c r="A31" s="537"/>
      <c r="B31" s="1498"/>
      <c r="C31" s="1498"/>
      <c r="D31" s="1498"/>
      <c r="E31" s="1498"/>
      <c r="F31" s="1498"/>
      <c r="G31" s="1498"/>
      <c r="H31" s="1498"/>
      <c r="I31" s="1498"/>
      <c r="J31" s="1498"/>
    </row>
    <row r="32" spans="1:10" ht="10.5" customHeight="1">
      <c r="A32" s="537"/>
      <c r="B32" s="1498"/>
      <c r="C32" s="1498"/>
      <c r="D32" s="1498"/>
      <c r="E32" s="1498"/>
      <c r="F32" s="1498"/>
      <c r="G32" s="1498"/>
      <c r="H32" s="1498"/>
      <c r="I32" s="1498"/>
      <c r="J32" s="1498"/>
    </row>
    <row r="33" spans="1:10" ht="15" customHeight="1">
      <c r="A33" s="1980" t="s">
        <v>727</v>
      </c>
      <c r="B33" s="1980" t="s">
        <v>58</v>
      </c>
      <c r="C33" s="1980" t="s">
        <v>58</v>
      </c>
      <c r="D33" s="1980" t="s">
        <v>58</v>
      </c>
      <c r="E33" s="1003"/>
      <c r="F33" s="1003"/>
      <c r="G33" s="1003"/>
      <c r="H33" s="1003"/>
      <c r="I33" s="1003"/>
      <c r="J33" s="1496"/>
    </row>
    <row r="34" spans="1:10" ht="10.5" customHeight="1" thickBot="1">
      <c r="A34" s="1632" t="s">
        <v>696</v>
      </c>
      <c r="B34" s="1631" t="s">
        <v>1469</v>
      </c>
      <c r="C34" s="1631" t="s">
        <v>1206</v>
      </c>
      <c r="D34" s="1631" t="s">
        <v>1131</v>
      </c>
      <c r="E34" s="1631" t="s">
        <v>992</v>
      </c>
      <c r="F34" s="1631" t="s">
        <v>924</v>
      </c>
      <c r="G34" s="1631" t="s">
        <v>722</v>
      </c>
      <c r="H34" s="1631" t="s">
        <v>721</v>
      </c>
      <c r="I34" s="1046"/>
      <c r="J34" s="1023"/>
    </row>
    <row r="35" spans="1:10" ht="10.5" customHeight="1">
      <c r="A35" s="1044" t="s">
        <v>726</v>
      </c>
      <c r="B35" s="1050"/>
      <c r="C35" s="1050"/>
      <c r="D35" s="1050"/>
      <c r="E35" s="1050"/>
      <c r="F35" s="1050"/>
      <c r="G35" s="1050"/>
      <c r="H35" s="1050"/>
      <c r="I35" s="1049"/>
      <c r="J35" s="1023"/>
    </row>
    <row r="36" spans="1:10" ht="10.5" customHeight="1">
      <c r="A36" s="1041" t="s">
        <v>720</v>
      </c>
      <c r="B36" s="1049">
        <v>260.84025300000002</v>
      </c>
      <c r="C36" s="1049">
        <v>212.216711</v>
      </c>
      <c r="D36" s="1049">
        <v>320.10000000000002</v>
      </c>
      <c r="E36" s="1049">
        <v>1000</v>
      </c>
      <c r="F36" s="1049">
        <v>384</v>
      </c>
      <c r="G36" s="1049">
        <v>374.2</v>
      </c>
      <c r="H36" s="1049">
        <v>311.39999999999998</v>
      </c>
      <c r="I36" s="1049"/>
      <c r="J36" s="1023"/>
    </row>
    <row r="37" spans="1:10" ht="10.5" customHeight="1">
      <c r="A37" s="1041" t="s">
        <v>719</v>
      </c>
      <c r="B37" s="1049">
        <v>405.55804899999998</v>
      </c>
      <c r="C37" s="1049">
        <v>395.77070400000002</v>
      </c>
      <c r="D37" s="1049">
        <v>580.79999999999995</v>
      </c>
      <c r="E37" s="1049">
        <v>449.8</v>
      </c>
      <c r="F37" s="1049">
        <v>412.7</v>
      </c>
      <c r="G37" s="1049">
        <v>404.3</v>
      </c>
      <c r="H37" s="1049">
        <v>458.7</v>
      </c>
      <c r="I37" s="1049"/>
      <c r="J37" s="1023"/>
    </row>
    <row r="38" spans="1:10" ht="10.5" customHeight="1">
      <c r="A38" s="1041" t="s">
        <v>718</v>
      </c>
      <c r="B38" s="1049">
        <v>431.18265000000002</v>
      </c>
      <c r="C38" s="1049">
        <v>494.08541000000002</v>
      </c>
      <c r="D38" s="1049">
        <v>743.4</v>
      </c>
      <c r="E38" s="1049">
        <v>516.5</v>
      </c>
      <c r="F38" s="1049">
        <v>377.7</v>
      </c>
      <c r="G38" s="1049">
        <v>468.7</v>
      </c>
      <c r="H38" s="1049">
        <v>527.70000000000005</v>
      </c>
      <c r="I38" s="1049"/>
      <c r="J38" s="1023"/>
    </row>
    <row r="39" spans="1:10" ht="10.5" customHeight="1">
      <c r="A39" s="998" t="s">
        <v>248</v>
      </c>
      <c r="B39" s="1033">
        <v>1097.580952</v>
      </c>
      <c r="C39" s="1033">
        <v>1102.0728250000002</v>
      </c>
      <c r="D39" s="1033">
        <v>1644.3</v>
      </c>
      <c r="E39" s="1033">
        <v>1966.3</v>
      </c>
      <c r="F39" s="1033">
        <v>1174.4000000000001</v>
      </c>
      <c r="G39" s="1033">
        <v>1247.2</v>
      </c>
      <c r="H39" s="1033">
        <v>1297.8</v>
      </c>
      <c r="I39" s="1020"/>
      <c r="J39" s="1597"/>
    </row>
    <row r="40" spans="1:10" ht="10.5" customHeight="1">
      <c r="A40" s="1978"/>
      <c r="B40" s="1978" t="s">
        <v>58</v>
      </c>
      <c r="C40" s="1978" t="s">
        <v>58</v>
      </c>
      <c r="D40" s="1978" t="s">
        <v>58</v>
      </c>
      <c r="E40" s="1978" t="s">
        <v>58</v>
      </c>
      <c r="F40" s="1978" t="s">
        <v>58</v>
      </c>
      <c r="G40" s="1978" t="s">
        <v>58</v>
      </c>
      <c r="H40" s="1978" t="s">
        <v>58</v>
      </c>
      <c r="I40" s="1978" t="s">
        <v>58</v>
      </c>
      <c r="J40" s="1978" t="s">
        <v>58</v>
      </c>
    </row>
    <row r="41" spans="1:10" ht="10.5" customHeight="1">
      <c r="A41" s="429"/>
      <c r="B41" s="429"/>
      <c r="C41" s="429"/>
      <c r="D41" s="429"/>
      <c r="E41" s="429"/>
      <c r="F41" s="429"/>
      <c r="G41" s="429"/>
      <c r="H41" s="429"/>
      <c r="I41" s="429"/>
      <c r="J41" s="429"/>
    </row>
    <row r="42" spans="1:10" ht="23.25" customHeight="1" thickBot="1">
      <c r="A42" s="1003" t="s">
        <v>725</v>
      </c>
      <c r="B42" s="2016" t="s">
        <v>724</v>
      </c>
      <c r="C42" s="2016" t="s">
        <v>58</v>
      </c>
      <c r="D42" s="2016" t="s">
        <v>58</v>
      </c>
      <c r="E42" s="2016" t="s">
        <v>723</v>
      </c>
      <c r="F42" s="2016" t="s">
        <v>58</v>
      </c>
      <c r="G42" s="2016" t="s">
        <v>58</v>
      </c>
      <c r="H42" s="2016" t="s">
        <v>58</v>
      </c>
      <c r="I42" s="1047"/>
      <c r="J42" s="1496"/>
    </row>
    <row r="43" spans="1:10" ht="12" customHeight="1" thickBot="1">
      <c r="A43" s="1632" t="s">
        <v>716</v>
      </c>
      <c r="B43" s="1048" t="s">
        <v>1469</v>
      </c>
      <c r="C43" s="1048" t="s">
        <v>1206</v>
      </c>
      <c r="D43" s="1048" t="s">
        <v>1131</v>
      </c>
      <c r="E43" s="1048" t="s">
        <v>1469</v>
      </c>
      <c r="F43" s="1048" t="s">
        <v>1206</v>
      </c>
      <c r="G43" s="1048" t="s">
        <v>1131</v>
      </c>
      <c r="H43" s="462"/>
      <c r="I43" s="429"/>
      <c r="J43" s="1023"/>
    </row>
    <row r="44" spans="1:10" ht="10.5" customHeight="1">
      <c r="A44" s="1041" t="s">
        <v>720</v>
      </c>
      <c r="B44" s="1040">
        <v>17.957722901</v>
      </c>
      <c r="C44" s="1040">
        <v>17.440118061</v>
      </c>
      <c r="D44" s="1040">
        <v>16.3</v>
      </c>
      <c r="E44" s="1040">
        <v>6.3</v>
      </c>
      <c r="F44" s="1040">
        <v>5.62</v>
      </c>
      <c r="G44" s="1040">
        <v>4.7699999999999996</v>
      </c>
      <c r="H44" s="429"/>
      <c r="I44" s="429"/>
      <c r="J44" s="1023"/>
    </row>
    <row r="45" spans="1:10" ht="10.5" customHeight="1">
      <c r="A45" s="1041" t="s">
        <v>719</v>
      </c>
      <c r="B45" s="1040">
        <v>13.819051716000001</v>
      </c>
      <c r="C45" s="1040">
        <v>13.403496014</v>
      </c>
      <c r="D45" s="1040">
        <v>11.7</v>
      </c>
      <c r="E45" s="1040">
        <v>5.8</v>
      </c>
      <c r="F45" s="1040">
        <v>6.5</v>
      </c>
      <c r="G45" s="1040">
        <v>5.3</v>
      </c>
      <c r="H45" s="429"/>
      <c r="I45" s="429"/>
      <c r="J45" s="1023"/>
    </row>
    <row r="46" spans="1:10" ht="10.5" customHeight="1">
      <c r="A46" s="1041" t="s">
        <v>718</v>
      </c>
      <c r="B46" s="1040">
        <v>16.995300067999999</v>
      </c>
      <c r="C46" s="1040">
        <v>16.067186204999999</v>
      </c>
      <c r="D46" s="1040">
        <v>13.9</v>
      </c>
      <c r="E46" s="1040">
        <v>5.87</v>
      </c>
      <c r="F46" s="1040">
        <v>5.26</v>
      </c>
      <c r="G46" s="1040">
        <v>4.76</v>
      </c>
      <c r="H46" s="429"/>
      <c r="I46" s="429"/>
      <c r="J46" s="1023"/>
    </row>
    <row r="47" spans="1:10" ht="10.5" customHeight="1">
      <c r="A47" s="998" t="s">
        <v>248</v>
      </c>
      <c r="B47" s="1276">
        <v>48.772074685</v>
      </c>
      <c r="C47" s="1276">
        <v>46.910800279999997</v>
      </c>
      <c r="D47" s="1276">
        <v>41.9</v>
      </c>
      <c r="E47" s="1033"/>
      <c r="F47" s="1033"/>
      <c r="G47" s="1033"/>
      <c r="H47" s="429"/>
      <c r="I47" s="429"/>
      <c r="J47" s="1597"/>
    </row>
    <row r="48" spans="1:10" ht="10.5" customHeight="1">
      <c r="A48" s="1000"/>
      <c r="B48" s="1020"/>
      <c r="C48" s="1020"/>
      <c r="D48" s="1020"/>
      <c r="E48" s="1020"/>
      <c r="F48" s="1020"/>
      <c r="G48" s="1020"/>
      <c r="H48" s="1020"/>
      <c r="I48" s="1020"/>
      <c r="J48" s="1597"/>
    </row>
    <row r="49" spans="1:10" ht="10.5" customHeight="1">
      <c r="A49" s="1000"/>
      <c r="B49" s="1020"/>
      <c r="C49" s="1020"/>
      <c r="D49" s="1020"/>
      <c r="E49" s="1020"/>
      <c r="F49" s="1020"/>
      <c r="G49" s="1020"/>
      <c r="H49" s="1020"/>
      <c r="I49" s="1020"/>
      <c r="J49" s="1633"/>
    </row>
    <row r="50" spans="1:10" ht="23.25" customHeight="1">
      <c r="A50" s="1980" t="s">
        <v>717</v>
      </c>
      <c r="B50" s="1980" t="s">
        <v>58</v>
      </c>
      <c r="C50" s="1980" t="s">
        <v>58</v>
      </c>
      <c r="D50" s="1980" t="s">
        <v>58</v>
      </c>
      <c r="E50" s="1980" t="s">
        <v>58</v>
      </c>
      <c r="F50" s="1980" t="s">
        <v>58</v>
      </c>
      <c r="G50" s="1980" t="s">
        <v>58</v>
      </c>
      <c r="H50" s="1980" t="s">
        <v>58</v>
      </c>
      <c r="I50" s="1047"/>
      <c r="J50" s="1496"/>
    </row>
    <row r="51" spans="1:10" ht="12" customHeight="1" thickBot="1">
      <c r="A51" s="1632" t="s">
        <v>716</v>
      </c>
      <c r="B51" s="1631" t="s">
        <v>715</v>
      </c>
      <c r="C51" s="1631" t="s">
        <v>714</v>
      </c>
      <c r="D51" s="1631" t="s">
        <v>713</v>
      </c>
      <c r="E51" s="1631" t="s">
        <v>712</v>
      </c>
      <c r="F51" s="1631" t="s">
        <v>711</v>
      </c>
      <c r="G51" s="1046"/>
      <c r="H51" s="429"/>
      <c r="I51" s="1046"/>
      <c r="J51" s="1023"/>
    </row>
    <row r="52" spans="1:10" ht="10.5" customHeight="1">
      <c r="A52" s="428" t="s">
        <v>710</v>
      </c>
      <c r="B52" s="1922">
        <v>2.4</v>
      </c>
      <c r="C52" s="1922">
        <v>6</v>
      </c>
      <c r="D52" s="1922">
        <v>1.4</v>
      </c>
      <c r="E52" s="1922">
        <v>0</v>
      </c>
      <c r="F52" s="1922">
        <v>0</v>
      </c>
      <c r="G52" s="1046"/>
      <c r="H52" s="1186"/>
      <c r="I52" s="1040"/>
      <c r="J52" s="1023"/>
    </row>
    <row r="53" spans="1:10" ht="10.5" customHeight="1">
      <c r="A53" s="1041" t="s">
        <v>709</v>
      </c>
      <c r="B53" s="1924">
        <v>0</v>
      </c>
      <c r="C53" s="1924">
        <v>0</v>
      </c>
      <c r="D53" s="1924">
        <v>0</v>
      </c>
      <c r="E53" s="1924">
        <v>0</v>
      </c>
      <c r="F53" s="1924">
        <v>0</v>
      </c>
      <c r="G53" s="1046"/>
      <c r="H53" s="429"/>
      <c r="I53" s="1040"/>
      <c r="J53" s="1023"/>
    </row>
    <row r="54" spans="1:10" ht="10.5" customHeight="1">
      <c r="A54" s="1041" t="s">
        <v>708</v>
      </c>
      <c r="B54" s="1925">
        <v>1.4</v>
      </c>
      <c r="C54" s="1926">
        <v>2.1</v>
      </c>
      <c r="D54" s="1924">
        <v>0</v>
      </c>
      <c r="E54" s="1924">
        <v>0</v>
      </c>
      <c r="F54" s="1924">
        <v>0</v>
      </c>
      <c r="G54" s="1046"/>
      <c r="H54" s="429"/>
      <c r="I54" s="1040"/>
      <c r="J54" s="1023"/>
    </row>
    <row r="55" spans="1:10" ht="10.5" customHeight="1">
      <c r="A55" s="1041" t="s">
        <v>707</v>
      </c>
      <c r="B55" s="1924">
        <v>0</v>
      </c>
      <c r="C55" s="1926">
        <v>3.3</v>
      </c>
      <c r="D55" s="1925">
        <v>1.3</v>
      </c>
      <c r="E55" s="1924">
        <v>0</v>
      </c>
      <c r="F55" s="1924">
        <v>0</v>
      </c>
      <c r="G55" s="1046"/>
      <c r="H55" s="429"/>
      <c r="I55" s="1040"/>
      <c r="J55" s="1023"/>
    </row>
    <row r="56" spans="1:10" ht="10.5" customHeight="1">
      <c r="A56" s="1041" t="s">
        <v>1217</v>
      </c>
      <c r="B56" s="1926">
        <v>0.4</v>
      </c>
      <c r="C56" s="1924">
        <v>0</v>
      </c>
      <c r="D56" s="1924">
        <v>0</v>
      </c>
      <c r="E56" s="1924">
        <v>0</v>
      </c>
      <c r="F56" s="1924">
        <v>0</v>
      </c>
      <c r="G56" s="1046"/>
      <c r="H56" s="429"/>
      <c r="I56" s="1040"/>
      <c r="J56" s="1023"/>
    </row>
    <row r="57" spans="1:10" ht="10.5" customHeight="1">
      <c r="A57" s="1041" t="s">
        <v>1216</v>
      </c>
      <c r="B57" s="1927">
        <v>0.5</v>
      </c>
      <c r="C57" s="1927">
        <v>0.6</v>
      </c>
      <c r="D57" s="1924">
        <v>0</v>
      </c>
      <c r="E57" s="1924">
        <v>0</v>
      </c>
      <c r="F57" s="1924">
        <v>0</v>
      </c>
      <c r="G57" s="1046"/>
      <c r="H57" s="429"/>
      <c r="I57" s="1019"/>
      <c r="J57" s="1597"/>
    </row>
    <row r="58" spans="1:10" ht="11.25" customHeight="1">
      <c r="A58" s="998" t="s">
        <v>706</v>
      </c>
      <c r="B58" s="1276">
        <v>15.5</v>
      </c>
      <c r="C58" s="1276">
        <v>7.8</v>
      </c>
      <c r="D58" s="1276">
        <v>15.6</v>
      </c>
      <c r="E58" s="1923">
        <v>0</v>
      </c>
      <c r="F58" s="1923">
        <v>0</v>
      </c>
      <c r="G58" s="1046"/>
      <c r="H58" s="429"/>
      <c r="I58" s="1046"/>
      <c r="J58" s="1023"/>
    </row>
    <row r="59" spans="1:10" ht="11.25" customHeight="1">
      <c r="A59" s="1041" t="s">
        <v>705</v>
      </c>
      <c r="B59" s="1924">
        <v>0</v>
      </c>
      <c r="C59" s="1924">
        <v>0</v>
      </c>
      <c r="D59" s="1926">
        <v>1.3</v>
      </c>
      <c r="E59" s="1924">
        <v>0</v>
      </c>
      <c r="F59" s="1924">
        <v>0</v>
      </c>
      <c r="G59" s="1046"/>
      <c r="H59" s="429"/>
      <c r="I59" s="1019"/>
      <c r="J59" s="1597"/>
    </row>
    <row r="60" spans="1:10" ht="11.25" customHeight="1">
      <c r="A60" s="1041" t="s">
        <v>704</v>
      </c>
      <c r="B60" s="1927">
        <v>15.5</v>
      </c>
      <c r="C60" s="1927">
        <v>7.8</v>
      </c>
      <c r="D60" s="1927">
        <v>14.4</v>
      </c>
      <c r="E60" s="1924">
        <v>0</v>
      </c>
      <c r="F60" s="1924">
        <v>0</v>
      </c>
      <c r="G60" s="1046"/>
      <c r="H60" s="429"/>
      <c r="I60" s="1017"/>
      <c r="J60" s="1597"/>
    </row>
    <row r="61" spans="1:10" ht="12" customHeight="1">
      <c r="A61" s="998" t="s">
        <v>1295</v>
      </c>
      <c r="B61" s="1276">
        <v>18</v>
      </c>
      <c r="C61" s="1276">
        <v>13.8</v>
      </c>
      <c r="D61" s="1276">
        <v>17</v>
      </c>
      <c r="E61" s="1923">
        <v>0</v>
      </c>
      <c r="F61" s="1923">
        <v>0</v>
      </c>
      <c r="G61" s="1046"/>
      <c r="H61" s="429"/>
      <c r="I61" s="429"/>
      <c r="J61" s="429"/>
    </row>
  </sheetData>
  <mergeCells count="12">
    <mergeCell ref="A50:H50"/>
    <mergeCell ref="B26:J27"/>
    <mergeCell ref="B29:J30"/>
    <mergeCell ref="A33:D33"/>
    <mergeCell ref="A40:J40"/>
    <mergeCell ref="B42:D42"/>
    <mergeCell ref="E42:H42"/>
    <mergeCell ref="A1:H1"/>
    <mergeCell ref="B13:J14"/>
    <mergeCell ref="B16:J17"/>
    <mergeCell ref="B19:J20"/>
    <mergeCell ref="B22:J24"/>
  </mergeCells>
  <pageMargins left="0.70866141732283505" right="0.71259842519685002" top="0.74803149606299202" bottom="0.74803149606299202" header="0.31496062992126" footer="0.31496062992126"/>
  <pageSetup paperSize="9" scale="75" orientation="portrait" r:id="rId1"/>
  <headerFooter alignWithMargins="0"/>
  <ignoredErrors>
    <ignoredError sqref="I4:J11 B61:D61 B54:C54 C55:D55 B56 B57:C57 B58:D58 D59 B60:D60" numberStoredAsText="1"/>
  </ignoredError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D4293-F9EE-4841-B867-4436319FD3FB}">
  <sheetPr>
    <tabColor theme="5" tint="0.39997558519241921"/>
  </sheetPr>
  <dimension ref="A1:G25"/>
  <sheetViews>
    <sheetView topLeftCell="A34" zoomScaleNormal="100" workbookViewId="0">
      <selection activeCell="AC67" sqref="AC67"/>
    </sheetView>
  </sheetViews>
  <sheetFormatPr defaultRowHeight="13.2"/>
  <cols>
    <col min="1" max="1" width="42" style="217" customWidth="1"/>
    <col min="2" max="7" width="7.5546875" style="217" customWidth="1"/>
    <col min="8" max="16384" width="8.88671875" style="217"/>
  </cols>
  <sheetData>
    <row r="1" spans="1:7" ht="18" customHeight="1" thickBot="1">
      <c r="A1" s="1980" t="s">
        <v>751</v>
      </c>
      <c r="B1" s="2017" t="s">
        <v>58</v>
      </c>
      <c r="C1" s="2017" t="s">
        <v>58</v>
      </c>
      <c r="D1" s="2017" t="s">
        <v>58</v>
      </c>
      <c r="E1" s="1064"/>
      <c r="F1" s="1064"/>
      <c r="G1" s="1064"/>
    </row>
    <row r="2" spans="1:7" ht="10.5" customHeight="1" thickBot="1">
      <c r="A2" s="1057"/>
      <c r="B2" s="1063"/>
      <c r="C2" s="1062" t="s">
        <v>696</v>
      </c>
      <c r="D2" s="1061"/>
      <c r="E2" s="1061"/>
      <c r="F2" s="1061" t="s">
        <v>750</v>
      </c>
      <c r="G2" s="1060"/>
    </row>
    <row r="3" spans="1:7" ht="10.5" customHeight="1" thickBot="1">
      <c r="A3" s="1281" t="s">
        <v>696</v>
      </c>
      <c r="B3" s="1282" t="s">
        <v>1469</v>
      </c>
      <c r="C3" s="1284" t="s">
        <v>1206</v>
      </c>
      <c r="D3" s="1283" t="s">
        <v>1131</v>
      </c>
      <c r="E3" s="1282" t="s">
        <v>1469</v>
      </c>
      <c r="F3" s="1282" t="s">
        <v>1206</v>
      </c>
      <c r="G3" s="1282" t="s">
        <v>1131</v>
      </c>
    </row>
    <row r="4" spans="1:7" ht="10.5" customHeight="1">
      <c r="A4" s="1069" t="s">
        <v>720</v>
      </c>
      <c r="B4" s="1052">
        <v>836.32553700000005</v>
      </c>
      <c r="C4" s="1052">
        <v>761.62239899999997</v>
      </c>
      <c r="D4" s="1052">
        <v>693</v>
      </c>
      <c r="E4" s="1052">
        <v>40.1</v>
      </c>
      <c r="F4" s="1052">
        <v>38.1</v>
      </c>
      <c r="G4" s="1052">
        <v>35</v>
      </c>
    </row>
    <row r="5" spans="1:7" ht="10.5" customHeight="1">
      <c r="A5" s="1069" t="s">
        <v>719</v>
      </c>
      <c r="B5" s="1052">
        <v>372.15432600000003</v>
      </c>
      <c r="C5" s="1052">
        <v>341.58787999999998</v>
      </c>
      <c r="D5" s="1052">
        <v>280</v>
      </c>
      <c r="E5" s="1052">
        <v>8.6</v>
      </c>
      <c r="F5" s="1052">
        <v>7.8</v>
      </c>
      <c r="G5" s="1052">
        <v>7</v>
      </c>
    </row>
    <row r="6" spans="1:7" ht="10.5" customHeight="1">
      <c r="A6" s="1069" t="s">
        <v>718</v>
      </c>
      <c r="B6" s="1052">
        <v>1024.1514480000001</v>
      </c>
      <c r="C6" s="1052">
        <v>940.95313499999997</v>
      </c>
      <c r="D6" s="1052">
        <v>812</v>
      </c>
      <c r="E6" s="1052">
        <v>44.6</v>
      </c>
      <c r="F6" s="1052">
        <v>40.4</v>
      </c>
      <c r="G6" s="1052">
        <v>36</v>
      </c>
    </row>
    <row r="7" spans="1:7" ht="10.5" customHeight="1">
      <c r="A7" s="998" t="s">
        <v>248</v>
      </c>
      <c r="B7" s="1033">
        <v>2232.6313110000001</v>
      </c>
      <c r="C7" s="1033">
        <v>2044.1634140000001</v>
      </c>
      <c r="D7" s="1033">
        <v>2176</v>
      </c>
      <c r="E7" s="1033">
        <v>25.7</v>
      </c>
      <c r="F7" s="1033">
        <v>23.5</v>
      </c>
      <c r="G7" s="1033">
        <v>21</v>
      </c>
    </row>
    <row r="8" spans="1:7" ht="9" customHeight="1">
      <c r="A8" s="468"/>
      <c r="B8" s="1059"/>
      <c r="C8" s="1059"/>
      <c r="D8" s="1059"/>
      <c r="E8" s="429"/>
      <c r="F8" s="429"/>
      <c r="G8" s="429"/>
    </row>
    <row r="9" spans="1:7" ht="9" customHeight="1">
      <c r="A9" s="468"/>
      <c r="B9" s="1059"/>
      <c r="C9" s="1059"/>
      <c r="D9" s="1059"/>
      <c r="E9" s="429"/>
      <c r="F9" s="429"/>
      <c r="G9" s="429"/>
    </row>
    <row r="10" spans="1:7" ht="16.5" customHeight="1">
      <c r="A10" s="1980" t="s">
        <v>1510</v>
      </c>
      <c r="B10" s="1980" t="s">
        <v>58</v>
      </c>
      <c r="C10" s="1980" t="s">
        <v>58</v>
      </c>
      <c r="D10" s="1980" t="s">
        <v>58</v>
      </c>
      <c r="E10" s="1003"/>
      <c r="F10" s="1003"/>
      <c r="G10" s="1003"/>
    </row>
    <row r="11" spans="1:7" ht="10.5" customHeight="1" thickBot="1">
      <c r="A11" s="1057"/>
      <c r="B11" s="1056"/>
      <c r="C11" s="1056"/>
      <c r="D11" s="1056"/>
      <c r="E11" s="1056"/>
      <c r="F11" s="1056"/>
      <c r="G11" s="1056"/>
    </row>
    <row r="12" spans="1:7" ht="10.5" customHeight="1" thickBot="1">
      <c r="A12" s="1281" t="s">
        <v>696</v>
      </c>
      <c r="B12" s="1280" t="s">
        <v>715</v>
      </c>
      <c r="C12" s="1279" t="s">
        <v>714</v>
      </c>
      <c r="D12" s="1278" t="s">
        <v>713</v>
      </c>
      <c r="E12" s="2018" t="s">
        <v>746</v>
      </c>
      <c r="F12" s="2019" t="s">
        <v>58</v>
      </c>
      <c r="G12" s="1058"/>
    </row>
    <row r="13" spans="1:7" ht="10.5" customHeight="1">
      <c r="A13" s="1055" t="s">
        <v>749</v>
      </c>
      <c r="B13" s="1054">
        <v>636.90104060125498</v>
      </c>
      <c r="C13" s="1054">
        <v>585.6943436670158</v>
      </c>
      <c r="D13" s="1054">
        <v>268.86068122373729</v>
      </c>
      <c r="E13" s="1054">
        <v>1573.7862229249499</v>
      </c>
      <c r="F13" s="1054"/>
      <c r="G13" s="1052"/>
    </row>
    <row r="14" spans="1:7" ht="10.5" customHeight="1">
      <c r="A14" s="1053" t="s">
        <v>748</v>
      </c>
      <c r="B14" s="1052">
        <v>1165.207015424211</v>
      </c>
      <c r="C14" s="1052">
        <v>1225.8149724234502</v>
      </c>
      <c r="D14" s="1052">
        <v>529.39871112210471</v>
      </c>
      <c r="E14" s="1052">
        <v>2839.1321078328501</v>
      </c>
      <c r="F14" s="1052"/>
      <c r="G14" s="1052"/>
    </row>
    <row r="15" spans="1:7" ht="11.25" customHeight="1">
      <c r="A15" s="1053" t="s">
        <v>747</v>
      </c>
      <c r="B15" s="1052">
        <v>528.30597482295605</v>
      </c>
      <c r="C15" s="1052">
        <v>640.12062875643437</v>
      </c>
      <c r="D15" s="1052">
        <v>260.53802989836743</v>
      </c>
      <c r="E15" s="1052">
        <v>1265.3458849079002</v>
      </c>
      <c r="F15" s="1052"/>
      <c r="G15" s="1052"/>
    </row>
    <row r="16" spans="1:7" ht="11.25" customHeight="1">
      <c r="A16" s="1053" t="s">
        <v>745</v>
      </c>
      <c r="B16" s="1646" t="s">
        <v>1508</v>
      </c>
      <c r="C16" s="1646" t="s">
        <v>1507</v>
      </c>
      <c r="D16" s="1646" t="s">
        <v>1506</v>
      </c>
      <c r="E16" s="1646" t="s">
        <v>1505</v>
      </c>
      <c r="F16" s="1052"/>
      <c r="G16" s="1052"/>
    </row>
    <row r="17" spans="1:7" ht="9" customHeight="1">
      <c r="A17" s="429"/>
      <c r="B17" s="429"/>
      <c r="C17" s="429"/>
      <c r="D17" s="429"/>
      <c r="E17" s="429"/>
      <c r="F17" s="429"/>
      <c r="G17" s="429"/>
    </row>
    <row r="18" spans="1:7" ht="9" customHeight="1">
      <c r="A18" s="429"/>
      <c r="B18" s="429"/>
      <c r="C18" s="429"/>
      <c r="D18" s="429"/>
      <c r="E18" s="429"/>
      <c r="F18" s="429"/>
      <c r="G18" s="429"/>
    </row>
    <row r="19" spans="1:7" ht="15" customHeight="1">
      <c r="A19" s="1980" t="s">
        <v>1509</v>
      </c>
      <c r="B19" s="1980" t="s">
        <v>58</v>
      </c>
      <c r="C19" s="1980" t="s">
        <v>58</v>
      </c>
      <c r="D19" s="1980" t="s">
        <v>58</v>
      </c>
      <c r="E19" s="1003"/>
      <c r="F19" s="1003"/>
      <c r="G19" s="429"/>
    </row>
    <row r="20" spans="1:7" ht="10.5" customHeight="1" thickBot="1">
      <c r="A20" s="1057"/>
      <c r="B20" s="1056"/>
      <c r="C20" s="1056"/>
      <c r="D20" s="1056"/>
      <c r="E20" s="1056"/>
      <c r="F20" s="1056"/>
      <c r="G20" s="429"/>
    </row>
    <row r="21" spans="1:7" ht="10.5" customHeight="1" thickBot="1">
      <c r="A21" s="1281" t="s">
        <v>696</v>
      </c>
      <c r="B21" s="1280" t="s">
        <v>715</v>
      </c>
      <c r="C21" s="1279" t="s">
        <v>714</v>
      </c>
      <c r="D21" s="1278" t="s">
        <v>713</v>
      </c>
      <c r="E21" s="2018" t="s">
        <v>746</v>
      </c>
      <c r="F21" s="2019" t="s">
        <v>58</v>
      </c>
      <c r="G21" s="1277"/>
    </row>
    <row r="22" spans="1:7" ht="11.25" customHeight="1">
      <c r="A22" s="1055" t="s">
        <v>745</v>
      </c>
      <c r="B22" s="1647" t="s">
        <v>1508</v>
      </c>
      <c r="C22" s="1647" t="s">
        <v>1507</v>
      </c>
      <c r="D22" s="1647" t="s">
        <v>1506</v>
      </c>
      <c r="E22" s="1647" t="s">
        <v>1505</v>
      </c>
      <c r="F22" s="1054"/>
      <c r="G22" s="429"/>
    </row>
    <row r="23" spans="1:7" ht="11.25" customHeight="1">
      <c r="A23" s="1053" t="s">
        <v>744</v>
      </c>
      <c r="B23" s="1646" t="s">
        <v>1504</v>
      </c>
      <c r="C23" s="1646" t="s">
        <v>1503</v>
      </c>
      <c r="D23" s="1646" t="s">
        <v>1502</v>
      </c>
      <c r="E23" s="1646" t="s">
        <v>1501</v>
      </c>
      <c r="F23" s="1052"/>
      <c r="G23" s="429"/>
    </row>
    <row r="24" spans="1:7" ht="11.25" customHeight="1">
      <c r="A24" s="1053" t="s">
        <v>743</v>
      </c>
      <c r="B24" s="1646" t="s">
        <v>1500</v>
      </c>
      <c r="C24" s="1646" t="s">
        <v>1261</v>
      </c>
      <c r="D24" s="1646" t="s">
        <v>1499</v>
      </c>
      <c r="E24" s="1646" t="s">
        <v>1498</v>
      </c>
      <c r="F24" s="1052"/>
      <c r="G24" s="429"/>
    </row>
    <row r="25" spans="1:7" ht="11.25" customHeight="1">
      <c r="A25" s="1053" t="s">
        <v>742</v>
      </c>
      <c r="B25" s="1646" t="s">
        <v>1260</v>
      </c>
      <c r="C25" s="1646" t="s">
        <v>1497</v>
      </c>
      <c r="D25" s="1646" t="s">
        <v>1496</v>
      </c>
      <c r="E25" s="1646" t="s">
        <v>1495</v>
      </c>
      <c r="F25" s="1052"/>
      <c r="G25" s="429"/>
    </row>
  </sheetData>
  <mergeCells count="5">
    <mergeCell ref="A1:D1"/>
    <mergeCell ref="A10:D10"/>
    <mergeCell ref="E12:F12"/>
    <mergeCell ref="A19:D19"/>
    <mergeCell ref="E21:F21"/>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A16:F25"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2B5E9-24DA-40E8-BB16-35686D330FF7}">
  <sheetPr>
    <tabColor theme="5" tint="0.39997558519241921"/>
  </sheetPr>
  <dimension ref="A1:K49"/>
  <sheetViews>
    <sheetView topLeftCell="A10" zoomScaleNormal="100" workbookViewId="0">
      <selection activeCell="L33" sqref="L33"/>
    </sheetView>
  </sheetViews>
  <sheetFormatPr defaultRowHeight="13.2"/>
  <cols>
    <col min="1" max="1" width="39.44140625" style="217" customWidth="1"/>
    <col min="2" max="11" width="7.5546875" style="217" customWidth="1"/>
    <col min="12" max="16384" width="8.88671875" style="217"/>
  </cols>
  <sheetData>
    <row r="1" spans="1:11" ht="12.75" customHeight="1">
      <c r="A1" s="1980" t="s">
        <v>1606</v>
      </c>
      <c r="B1" s="1980" t="s">
        <v>58</v>
      </c>
      <c r="C1" s="1980" t="s">
        <v>58</v>
      </c>
      <c r="D1" s="1980" t="s">
        <v>58</v>
      </c>
      <c r="E1" s="1980" t="s">
        <v>58</v>
      </c>
      <c r="F1" s="1980" t="s">
        <v>58</v>
      </c>
      <c r="G1" s="1003"/>
      <c r="H1" s="1003"/>
      <c r="I1" s="1003"/>
      <c r="J1" s="1003"/>
      <c r="K1" s="1003"/>
    </row>
    <row r="2" spans="1:11" ht="10.5" customHeight="1">
      <c r="A2" s="542"/>
      <c r="B2" s="542"/>
      <c r="C2" s="542"/>
      <c r="D2" s="542"/>
      <c r="E2" s="542"/>
      <c r="F2" s="542"/>
      <c r="G2" s="542"/>
      <c r="H2" s="542"/>
      <c r="I2" s="542"/>
      <c r="J2" s="542"/>
      <c r="K2" s="542"/>
    </row>
    <row r="3" spans="1:11" ht="10.5" customHeight="1" thickBot="1">
      <c r="A3" s="1649" t="s">
        <v>696</v>
      </c>
      <c r="B3" s="1648" t="s">
        <v>1511</v>
      </c>
      <c r="C3" s="1648" t="s">
        <v>1218</v>
      </c>
      <c r="D3" s="1648" t="s">
        <v>1152</v>
      </c>
      <c r="E3" s="1648" t="s">
        <v>1020</v>
      </c>
      <c r="F3" s="1648" t="s">
        <v>939</v>
      </c>
      <c r="G3" s="1648" t="s">
        <v>830</v>
      </c>
      <c r="H3" s="1648" t="s">
        <v>829</v>
      </c>
      <c r="I3" s="1648" t="s">
        <v>870</v>
      </c>
      <c r="J3" s="1648" t="s">
        <v>827</v>
      </c>
      <c r="K3" s="1648" t="s">
        <v>869</v>
      </c>
    </row>
    <row r="4" spans="1:11" ht="10.5" customHeight="1">
      <c r="A4" s="538" t="s">
        <v>840</v>
      </c>
      <c r="B4" s="547">
        <v>326.15206882298105</v>
      </c>
      <c r="C4" s="547">
        <v>311.39999999999998</v>
      </c>
      <c r="D4" s="547">
        <v>280.39999999999998</v>
      </c>
      <c r="E4" s="547">
        <v>324.7</v>
      </c>
      <c r="F4" s="547">
        <v>314.3</v>
      </c>
      <c r="G4" s="547">
        <v>306.5</v>
      </c>
      <c r="H4" s="547">
        <v>300.2</v>
      </c>
      <c r="I4" s="547">
        <v>280.10000000000002</v>
      </c>
      <c r="J4" s="547">
        <v>309</v>
      </c>
      <c r="K4" s="547">
        <v>304.39999999999998</v>
      </c>
    </row>
    <row r="5" spans="1:11" ht="10.5" customHeight="1">
      <c r="A5" s="1936" t="s">
        <v>1605</v>
      </c>
      <c r="B5" s="536">
        <v>4.6449999999999996</v>
      </c>
      <c r="C5" s="536">
        <v>3.8</v>
      </c>
      <c r="D5" s="536">
        <v>-3</v>
      </c>
      <c r="E5" s="536">
        <v>0.5</v>
      </c>
      <c r="F5" s="536">
        <v>3.7</v>
      </c>
      <c r="G5" s="536">
        <v>3.8</v>
      </c>
      <c r="H5" s="536">
        <v>1</v>
      </c>
      <c r="I5" s="536">
        <v>-2.8</v>
      </c>
      <c r="J5" s="536">
        <v>-0.6</v>
      </c>
      <c r="K5" s="536">
        <v>-5.3</v>
      </c>
    </row>
    <row r="6" spans="1:11" ht="10.5" customHeight="1">
      <c r="A6" s="537"/>
      <c r="B6" s="544"/>
      <c r="C6" s="544"/>
      <c r="D6" s="544"/>
      <c r="E6" s="544"/>
      <c r="F6" s="544"/>
      <c r="G6" s="544"/>
      <c r="H6" s="544"/>
      <c r="I6" s="544"/>
      <c r="J6" s="544"/>
      <c r="K6" s="544"/>
    </row>
    <row r="7" spans="1:11" ht="10.5" customHeight="1" thickBot="1">
      <c r="A7" s="1649" t="s">
        <v>696</v>
      </c>
      <c r="B7" s="1648" t="s">
        <v>825</v>
      </c>
      <c r="C7" s="1648" t="s">
        <v>824</v>
      </c>
      <c r="D7" s="1648" t="s">
        <v>823</v>
      </c>
      <c r="E7" s="1648" t="s">
        <v>822</v>
      </c>
      <c r="F7" s="1648" t="s">
        <v>821</v>
      </c>
      <c r="G7" s="1648" t="s">
        <v>868</v>
      </c>
      <c r="H7" s="1648" t="s">
        <v>867</v>
      </c>
      <c r="I7" s="1648" t="s">
        <v>866</v>
      </c>
      <c r="J7" s="1648" t="s">
        <v>865</v>
      </c>
      <c r="K7" s="1648" t="s">
        <v>864</v>
      </c>
    </row>
    <row r="8" spans="1:11" ht="10.5" customHeight="1">
      <c r="A8" s="538" t="s">
        <v>840</v>
      </c>
      <c r="B8" s="547">
        <v>317</v>
      </c>
      <c r="C8" s="547">
        <v>328.3</v>
      </c>
      <c r="D8" s="547">
        <v>328.8</v>
      </c>
      <c r="E8" s="547">
        <v>330</v>
      </c>
      <c r="F8" s="547">
        <v>329.2</v>
      </c>
      <c r="G8" s="547">
        <v>321.8</v>
      </c>
      <c r="H8" s="547">
        <v>316.5</v>
      </c>
      <c r="I8" s="547">
        <v>299.3</v>
      </c>
      <c r="J8" s="547">
        <v>290</v>
      </c>
      <c r="K8" s="547">
        <v>288.39999999999998</v>
      </c>
    </row>
    <row r="9" spans="1:11" ht="10.5" customHeight="1">
      <c r="A9" s="1936" t="s">
        <v>1605</v>
      </c>
      <c r="B9" s="536">
        <v>-3.8</v>
      </c>
      <c r="C9" s="536">
        <v>-1</v>
      </c>
      <c r="D9" s="536">
        <v>0.3</v>
      </c>
      <c r="E9" s="536">
        <v>1.9</v>
      </c>
      <c r="F9" s="536">
        <v>1.3</v>
      </c>
      <c r="G9" s="536">
        <v>-0.2</v>
      </c>
      <c r="H9" s="536">
        <v>9.6999999999999993</v>
      </c>
      <c r="I9" s="536">
        <v>5.8</v>
      </c>
      <c r="J9" s="536">
        <v>4.0999999999999996</v>
      </c>
      <c r="K9" s="536">
        <v>1.8</v>
      </c>
    </row>
    <row r="10" spans="1:11" ht="10.5" customHeight="1">
      <c r="A10" s="1000"/>
      <c r="B10" s="1020"/>
      <c r="C10" s="1020"/>
      <c r="D10" s="1020"/>
      <c r="E10" s="1020"/>
      <c r="F10" s="1020"/>
      <c r="G10" s="1020"/>
      <c r="H10" s="1020"/>
      <c r="I10" s="1020"/>
      <c r="J10" s="1020"/>
      <c r="K10" s="1020"/>
    </row>
    <row r="11" spans="1:11" ht="10.5" customHeight="1" thickBot="1">
      <c r="A11" s="1649" t="s">
        <v>696</v>
      </c>
      <c r="B11" s="1648" t="s">
        <v>863</v>
      </c>
      <c r="C11" s="1648" t="s">
        <v>862</v>
      </c>
      <c r="D11" s="1648" t="s">
        <v>861</v>
      </c>
      <c r="E11" s="1648" t="s">
        <v>860</v>
      </c>
      <c r="F11" s="1648" t="s">
        <v>859</v>
      </c>
      <c r="G11" s="1648" t="s">
        <v>858</v>
      </c>
      <c r="H11" s="1648" t="s">
        <v>857</v>
      </c>
      <c r="I11" s="1648" t="s">
        <v>856</v>
      </c>
      <c r="J11" s="1648" t="s">
        <v>855</v>
      </c>
      <c r="K11" s="1648" t="s">
        <v>854</v>
      </c>
    </row>
    <row r="12" spans="1:11" ht="10.5" customHeight="1">
      <c r="A12" s="538" t="s">
        <v>840</v>
      </c>
      <c r="B12" s="547">
        <v>273.89999999999998</v>
      </c>
      <c r="C12" s="547">
        <v>285.89999999999998</v>
      </c>
      <c r="D12" s="547">
        <v>290.3</v>
      </c>
      <c r="E12" s="547">
        <v>262.3</v>
      </c>
      <c r="F12" s="547">
        <v>253.7</v>
      </c>
      <c r="G12" s="547">
        <v>247.8</v>
      </c>
      <c r="H12" s="547">
        <v>237.9</v>
      </c>
      <c r="I12" s="547">
        <v>231.5</v>
      </c>
      <c r="J12" s="547">
        <v>225.6</v>
      </c>
      <c r="K12" s="547">
        <v>216.8</v>
      </c>
    </row>
    <row r="13" spans="1:11" ht="10.5" customHeight="1">
      <c r="A13" s="1936" t="s">
        <v>1605</v>
      </c>
      <c r="B13" s="536">
        <v>2.8</v>
      </c>
      <c r="C13" s="536">
        <v>3.1</v>
      </c>
      <c r="D13" s="536">
        <v>7.1</v>
      </c>
      <c r="E13" s="536">
        <v>6.6</v>
      </c>
      <c r="F13" s="536">
        <v>3.2</v>
      </c>
      <c r="G13" s="536">
        <v>4.9000000000000004</v>
      </c>
      <c r="H13" s="536">
        <v>3.9</v>
      </c>
      <c r="I13" s="536">
        <v>2.1</v>
      </c>
      <c r="J13" s="536">
        <v>2.2999999999999998</v>
      </c>
      <c r="K13" s="536">
        <v>2.6</v>
      </c>
    </row>
    <row r="14" spans="1:11" ht="10.5" customHeight="1">
      <c r="A14" s="1000"/>
      <c r="B14" s="1020"/>
      <c r="C14" s="1020"/>
      <c r="D14" s="1020"/>
      <c r="E14" s="1020"/>
      <c r="F14" s="1020"/>
      <c r="G14" s="1020"/>
      <c r="H14" s="1020"/>
      <c r="I14" s="1020"/>
      <c r="J14" s="1020"/>
      <c r="K14" s="1020"/>
    </row>
    <row r="15" spans="1:11" ht="10.5" customHeight="1" thickBot="1">
      <c r="A15" s="1649" t="s">
        <v>696</v>
      </c>
      <c r="B15" s="1648" t="s">
        <v>853</v>
      </c>
      <c r="C15" s="1648" t="s">
        <v>852</v>
      </c>
      <c r="D15" s="1648" t="s">
        <v>851</v>
      </c>
      <c r="E15" s="1648" t="s">
        <v>850</v>
      </c>
      <c r="F15" s="1648" t="s">
        <v>849</v>
      </c>
      <c r="G15" s="1648" t="s">
        <v>848</v>
      </c>
      <c r="H15" s="1648" t="s">
        <v>847</v>
      </c>
      <c r="I15" s="1648" t="s">
        <v>846</v>
      </c>
      <c r="J15" s="1648" t="s">
        <v>845</v>
      </c>
      <c r="K15" s="1648" t="s">
        <v>844</v>
      </c>
    </row>
    <row r="16" spans="1:11" ht="10.5" customHeight="1">
      <c r="A16" s="538" t="s">
        <v>840</v>
      </c>
      <c r="B16" s="547">
        <v>220.4</v>
      </c>
      <c r="C16" s="547">
        <v>217.3</v>
      </c>
      <c r="D16" s="547">
        <v>209.8</v>
      </c>
      <c r="E16" s="547">
        <v>199.2</v>
      </c>
      <c r="F16" s="547">
        <v>196.7</v>
      </c>
      <c r="G16" s="547">
        <v>187.2</v>
      </c>
      <c r="H16" s="547">
        <v>178.2</v>
      </c>
      <c r="I16" s="547">
        <v>190</v>
      </c>
      <c r="J16" s="547">
        <v>189.8</v>
      </c>
      <c r="K16" s="547">
        <v>189.3</v>
      </c>
    </row>
    <row r="17" spans="1:11" ht="10.5" customHeight="1">
      <c r="A17" s="1936" t="s">
        <v>1605</v>
      </c>
      <c r="B17" s="536">
        <v>-0.4</v>
      </c>
      <c r="C17" s="536">
        <v>3.1</v>
      </c>
      <c r="D17" s="536">
        <v>2.6</v>
      </c>
      <c r="E17" s="536">
        <v>2.2000000000000002</v>
      </c>
      <c r="F17" s="536">
        <v>1.2</v>
      </c>
      <c r="G17" s="536">
        <v>1.7</v>
      </c>
      <c r="H17" s="536">
        <v>-0.7</v>
      </c>
      <c r="I17" s="536">
        <v>1.7</v>
      </c>
      <c r="J17" s="536">
        <v>2.2999999999999998</v>
      </c>
      <c r="K17" s="536">
        <v>0.8</v>
      </c>
    </row>
    <row r="18" spans="1:11" ht="10.5" customHeight="1">
      <c r="A18" s="1000"/>
      <c r="B18" s="1020"/>
      <c r="C18" s="1020"/>
      <c r="D18" s="1020"/>
      <c r="E18" s="1020"/>
      <c r="F18" s="1020"/>
      <c r="G18" s="1020"/>
      <c r="H18" s="1020"/>
      <c r="I18" s="1020"/>
      <c r="J18" s="1020"/>
      <c r="K18" s="1020"/>
    </row>
    <row r="19" spans="1:11" ht="10.5" customHeight="1" thickBot="1">
      <c r="A19" s="1649" t="s">
        <v>696</v>
      </c>
      <c r="B19" s="1648" t="s">
        <v>843</v>
      </c>
      <c r="C19" s="1648" t="s">
        <v>842</v>
      </c>
      <c r="D19" s="1648" t="s">
        <v>841</v>
      </c>
      <c r="E19" s="1046"/>
      <c r="F19" s="1046"/>
      <c r="G19" s="1046"/>
      <c r="H19" s="1046"/>
      <c r="I19" s="1046"/>
      <c r="J19" s="1046"/>
      <c r="K19" s="1046"/>
    </row>
    <row r="20" spans="1:11" ht="10.5" customHeight="1">
      <c r="A20" s="538" t="s">
        <v>840</v>
      </c>
      <c r="B20" s="547">
        <v>180.4</v>
      </c>
      <c r="C20" s="547">
        <v>170.4</v>
      </c>
      <c r="D20" s="547">
        <v>170.2</v>
      </c>
      <c r="E20" s="544"/>
      <c r="F20" s="544"/>
      <c r="G20" s="544"/>
      <c r="H20" s="544"/>
      <c r="I20" s="544"/>
      <c r="J20" s="544"/>
      <c r="K20" s="544"/>
    </row>
    <row r="21" spans="1:11" ht="10.5" customHeight="1">
      <c r="A21" s="1936" t="s">
        <v>1605</v>
      </c>
      <c r="B21" s="536">
        <v>3.2</v>
      </c>
      <c r="C21" s="536">
        <v>2.1</v>
      </c>
      <c r="D21" s="536">
        <v>3.4</v>
      </c>
      <c r="E21" s="544"/>
      <c r="F21" s="544"/>
      <c r="G21" s="544"/>
      <c r="H21" s="544"/>
      <c r="I21" s="544"/>
      <c r="J21" s="544"/>
      <c r="K21" s="544"/>
    </row>
    <row r="22" spans="1:11" ht="10.5" customHeight="1">
      <c r="A22" s="537"/>
      <c r="B22" s="537"/>
      <c r="C22" s="544"/>
      <c r="D22" s="544"/>
      <c r="E22" s="544"/>
      <c r="F22" s="544"/>
      <c r="G22" s="544"/>
      <c r="H22" s="544"/>
      <c r="I22" s="544"/>
      <c r="J22" s="544"/>
      <c r="K22" s="544"/>
    </row>
    <row r="23" spans="1:11" ht="10.5" customHeight="1">
      <c r="A23" s="2020" t="s">
        <v>1024</v>
      </c>
      <c r="B23" s="2020" t="s">
        <v>58</v>
      </c>
      <c r="C23" s="2020" t="s">
        <v>58</v>
      </c>
      <c r="D23" s="2020" t="s">
        <v>58</v>
      </c>
      <c r="E23" s="2020" t="s">
        <v>58</v>
      </c>
      <c r="F23" s="2020" t="s">
        <v>58</v>
      </c>
      <c r="G23" s="2020" t="s">
        <v>58</v>
      </c>
      <c r="H23" s="2020" t="s">
        <v>58</v>
      </c>
      <c r="I23" s="2020" t="s">
        <v>58</v>
      </c>
      <c r="J23" s="2020" t="s">
        <v>58</v>
      </c>
      <c r="K23" s="2020" t="s">
        <v>58</v>
      </c>
    </row>
    <row r="24" spans="1:11" ht="10.5" customHeight="1">
      <c r="A24" s="2020" t="s">
        <v>1023</v>
      </c>
      <c r="B24" s="2020" t="s">
        <v>58</v>
      </c>
      <c r="C24" s="2020" t="s">
        <v>58</v>
      </c>
      <c r="D24" s="2020" t="s">
        <v>58</v>
      </c>
      <c r="E24" s="2020" t="s">
        <v>58</v>
      </c>
      <c r="F24" s="2020" t="s">
        <v>58</v>
      </c>
      <c r="G24" s="2020" t="s">
        <v>58</v>
      </c>
      <c r="H24" s="2020" t="s">
        <v>58</v>
      </c>
      <c r="I24" s="2020" t="s">
        <v>58</v>
      </c>
      <c r="J24" s="2020" t="s">
        <v>58</v>
      </c>
      <c r="K24" s="2020" t="s">
        <v>58</v>
      </c>
    </row>
    <row r="25" spans="1:11" ht="10.5" customHeight="1">
      <c r="A25" s="537"/>
      <c r="B25" s="537"/>
      <c r="C25" s="544"/>
      <c r="D25" s="544"/>
      <c r="E25" s="544"/>
      <c r="F25" s="544"/>
      <c r="G25" s="544"/>
      <c r="H25" s="544"/>
      <c r="I25" s="544"/>
      <c r="J25" s="544"/>
      <c r="K25" s="544"/>
    </row>
    <row r="26" spans="1:11" ht="15" customHeight="1">
      <c r="A26" s="1980" t="s">
        <v>940</v>
      </c>
      <c r="B26" s="1980" t="s">
        <v>58</v>
      </c>
      <c r="C26" s="1980" t="s">
        <v>58</v>
      </c>
      <c r="D26" s="1980" t="s">
        <v>58</v>
      </c>
      <c r="E26" s="1003"/>
      <c r="F26" s="1003"/>
      <c r="G26" s="1003"/>
      <c r="H26" s="1003"/>
      <c r="I26" s="1003"/>
      <c r="J26" s="1003"/>
      <c r="K26" s="1003"/>
    </row>
    <row r="27" spans="1:11" ht="21" customHeight="1" thickBot="1">
      <c r="A27" s="1652" t="s">
        <v>1511</v>
      </c>
      <c r="B27" s="1650" t="s">
        <v>839</v>
      </c>
      <c r="C27" s="1651" t="s">
        <v>1022</v>
      </c>
      <c r="D27" s="1650" t="s">
        <v>838</v>
      </c>
      <c r="E27" s="1651" t="s">
        <v>1021</v>
      </c>
      <c r="F27" s="1650" t="s">
        <v>837</v>
      </c>
      <c r="G27" s="1046"/>
      <c r="H27" s="1046"/>
      <c r="I27" s="1046"/>
      <c r="J27" s="1046"/>
      <c r="K27" s="1046"/>
    </row>
    <row r="28" spans="1:11" ht="10.5" customHeight="1">
      <c r="A28" s="1044" t="s">
        <v>726</v>
      </c>
      <c r="B28" s="1043">
        <v>20.027999999999999</v>
      </c>
      <c r="C28" s="1043">
        <v>28.949000000000002</v>
      </c>
      <c r="D28" s="1043">
        <v>31.488</v>
      </c>
      <c r="E28" s="1043">
        <v>4.1539999999999999</v>
      </c>
      <c r="F28" s="1043">
        <v>84.619</v>
      </c>
      <c r="G28" s="1046"/>
      <c r="H28" s="1046"/>
      <c r="I28" s="1046"/>
      <c r="J28" s="1046"/>
      <c r="K28" s="1046"/>
    </row>
    <row r="29" spans="1:11" ht="10.5" customHeight="1">
      <c r="A29" s="1041" t="s">
        <v>720</v>
      </c>
      <c r="B29" s="1040">
        <v>9.3309999999999995</v>
      </c>
      <c r="C29" s="1040">
        <v>31.818999999999999</v>
      </c>
      <c r="D29" s="1040">
        <v>4.5970000000000004</v>
      </c>
      <c r="E29" s="1040">
        <v>17.957999999999998</v>
      </c>
      <c r="F29" s="1040">
        <v>63.704999999999998</v>
      </c>
      <c r="G29" s="1040"/>
      <c r="H29" s="1040"/>
      <c r="I29" s="1040"/>
      <c r="J29" s="1040"/>
      <c r="K29" s="1040"/>
    </row>
    <row r="30" spans="1:11" ht="10.5" customHeight="1">
      <c r="A30" s="1016" t="s">
        <v>719</v>
      </c>
      <c r="B30" s="1019">
        <v>3.6269999999999998</v>
      </c>
      <c r="C30" s="1019">
        <v>7.2072199882528345</v>
      </c>
      <c r="D30" s="1019">
        <v>5.3049999999999997</v>
      </c>
      <c r="E30" s="1019">
        <v>15.067</v>
      </c>
      <c r="F30" s="1019">
        <v>31.206219988252837</v>
      </c>
      <c r="G30" s="1019"/>
      <c r="H30" s="1019"/>
      <c r="I30" s="1019"/>
      <c r="J30" s="1019"/>
      <c r="K30" s="1019"/>
    </row>
    <row r="31" spans="1:11" ht="10.5" customHeight="1">
      <c r="A31" s="1016" t="s">
        <v>718</v>
      </c>
      <c r="B31" s="1019">
        <v>33.558</v>
      </c>
      <c r="C31" s="1018">
        <v>24.74384883472818</v>
      </c>
      <c r="D31" s="1017">
        <v>9.9550000000000001</v>
      </c>
      <c r="E31" s="1017">
        <v>17.007000000000001</v>
      </c>
      <c r="F31" s="1017">
        <v>85.263848834728179</v>
      </c>
      <c r="G31" s="1017"/>
      <c r="H31" s="1017"/>
      <c r="I31" s="1017"/>
      <c r="J31" s="1017"/>
      <c r="K31" s="1017"/>
    </row>
    <row r="32" spans="1:11" ht="10.5" customHeight="1">
      <c r="A32" s="1041" t="s">
        <v>836</v>
      </c>
      <c r="B32" s="1040">
        <v>5.6000000000000001E-2</v>
      </c>
      <c r="C32" s="1040">
        <v>0</v>
      </c>
      <c r="D32" s="1040">
        <v>61.307000000000002</v>
      </c>
      <c r="E32" s="1040">
        <v>0</v>
      </c>
      <c r="F32" s="1040">
        <v>61.36</v>
      </c>
      <c r="G32" s="1017"/>
      <c r="H32" s="1017"/>
      <c r="I32" s="1017"/>
      <c r="J32" s="1017"/>
      <c r="K32" s="1017"/>
    </row>
    <row r="33" spans="1:11" ht="10.5" customHeight="1">
      <c r="A33" s="998" t="s">
        <v>835</v>
      </c>
      <c r="B33" s="1285">
        <v>66.599999999999994</v>
      </c>
      <c r="C33" s="1285">
        <v>92.719068822981015</v>
      </c>
      <c r="D33" s="1285">
        <v>112.651</v>
      </c>
      <c r="E33" s="1285">
        <v>54.182000000000002</v>
      </c>
      <c r="F33" s="1285">
        <v>326.15206882298105</v>
      </c>
      <c r="G33" s="1017"/>
      <c r="H33" s="1017"/>
      <c r="I33" s="1017"/>
      <c r="J33" s="1017"/>
      <c r="K33" s="1017"/>
    </row>
    <row r="34" spans="1:11" ht="10.5" customHeight="1">
      <c r="A34" s="1978"/>
      <c r="B34" s="1978" t="s">
        <v>58</v>
      </c>
      <c r="C34" s="1978" t="s">
        <v>58</v>
      </c>
      <c r="D34" s="1978" t="s">
        <v>58</v>
      </c>
      <c r="E34" s="1978" t="s">
        <v>58</v>
      </c>
      <c r="F34" s="1978" t="s">
        <v>58</v>
      </c>
      <c r="G34" s="1978" t="s">
        <v>58</v>
      </c>
      <c r="H34" s="1978" t="s">
        <v>58</v>
      </c>
      <c r="I34" s="1978" t="s">
        <v>58</v>
      </c>
      <c r="J34" s="1978" t="s">
        <v>58</v>
      </c>
      <c r="K34" s="1978" t="s">
        <v>58</v>
      </c>
    </row>
    <row r="35" spans="1:11" ht="10.5" customHeight="1">
      <c r="A35" s="429"/>
      <c r="B35" s="429"/>
      <c r="C35" s="429"/>
      <c r="D35" s="429"/>
      <c r="E35" s="429"/>
      <c r="F35" s="429"/>
      <c r="G35" s="429"/>
      <c r="H35" s="429"/>
      <c r="I35" s="429"/>
      <c r="J35" s="429"/>
      <c r="K35" s="429"/>
    </row>
    <row r="36" spans="1:11" ht="15" customHeight="1">
      <c r="A36" s="1980" t="s">
        <v>1607</v>
      </c>
      <c r="B36" s="1980" t="s">
        <v>58</v>
      </c>
      <c r="C36" s="1980" t="s">
        <v>58</v>
      </c>
      <c r="D36" s="1980" t="s">
        <v>58</v>
      </c>
      <c r="E36" s="429"/>
      <c r="F36" s="429"/>
      <c r="G36" s="429"/>
      <c r="H36" s="429"/>
      <c r="I36" s="429"/>
      <c r="J36" s="429"/>
      <c r="K36" s="429"/>
    </row>
    <row r="37" spans="1:11" ht="10.5" customHeight="1" thickBot="1">
      <c r="A37" s="1649" t="s">
        <v>716</v>
      </c>
      <c r="B37" s="1648" t="s">
        <v>1511</v>
      </c>
      <c r="C37" s="1648" t="s">
        <v>1218</v>
      </c>
      <c r="D37" s="1648" t="s">
        <v>1152</v>
      </c>
      <c r="E37" s="1648" t="s">
        <v>1020</v>
      </c>
      <c r="F37" s="1648" t="s">
        <v>939</v>
      </c>
      <c r="G37" s="1648" t="s">
        <v>830</v>
      </c>
      <c r="H37" s="1648" t="s">
        <v>829</v>
      </c>
      <c r="I37" s="1648" t="s">
        <v>828</v>
      </c>
      <c r="J37" s="1648" t="s">
        <v>827</v>
      </c>
      <c r="K37" s="1648" t="s">
        <v>826</v>
      </c>
    </row>
    <row r="38" spans="1:11" ht="10.5" customHeight="1">
      <c r="A38" s="538" t="s">
        <v>1296</v>
      </c>
      <c r="B38" s="1270">
        <v>1.0580000000000001</v>
      </c>
      <c r="C38" s="1270">
        <v>-0.1</v>
      </c>
      <c r="D38" s="1270">
        <v>-1.3</v>
      </c>
      <c r="E38" s="1270">
        <v>0.4</v>
      </c>
      <c r="F38" s="1270">
        <v>0.2</v>
      </c>
      <c r="G38" s="1270">
        <v>0.1</v>
      </c>
      <c r="H38" s="1270">
        <v>-0.2</v>
      </c>
      <c r="I38" s="1270">
        <v>-0.6</v>
      </c>
      <c r="J38" s="1270">
        <v>-0.25</v>
      </c>
      <c r="K38" s="1270">
        <v>-0.4</v>
      </c>
    </row>
    <row r="39" spans="1:11" ht="10.5" customHeight="1">
      <c r="A39" s="537" t="s">
        <v>834</v>
      </c>
      <c r="B39" s="536">
        <v>0.83099999999999996</v>
      </c>
      <c r="C39" s="536">
        <v>1.4</v>
      </c>
      <c r="D39" s="536">
        <v>0.6</v>
      </c>
      <c r="E39" s="536">
        <v>0.3</v>
      </c>
      <c r="F39" s="536">
        <v>0.2</v>
      </c>
      <c r="G39" s="536">
        <v>1.4</v>
      </c>
      <c r="H39" s="536">
        <v>0.7</v>
      </c>
      <c r="I39" s="536">
        <v>-0.9</v>
      </c>
      <c r="J39" s="536">
        <v>0.1</v>
      </c>
      <c r="K39" s="536">
        <v>-0.6</v>
      </c>
    </row>
    <row r="40" spans="1:11" ht="10.5" customHeight="1">
      <c r="A40" s="537" t="s">
        <v>833</v>
      </c>
      <c r="B40" s="536">
        <v>2.246</v>
      </c>
      <c r="C40" s="536">
        <v>2</v>
      </c>
      <c r="D40" s="536">
        <v>-2.8</v>
      </c>
      <c r="E40" s="536">
        <v>-0.3</v>
      </c>
      <c r="F40" s="536">
        <v>3.1</v>
      </c>
      <c r="G40" s="536">
        <v>2</v>
      </c>
      <c r="H40" s="536">
        <v>0.4</v>
      </c>
      <c r="I40" s="536">
        <v>-1.2</v>
      </c>
      <c r="J40" s="536">
        <v>-0.45</v>
      </c>
      <c r="K40" s="536">
        <v>-4.3</v>
      </c>
    </row>
    <row r="41" spans="1:11" ht="10.5" customHeight="1">
      <c r="A41" s="537" t="s">
        <v>260</v>
      </c>
      <c r="B41" s="536">
        <v>0.51</v>
      </c>
      <c r="C41" s="536">
        <v>0.5</v>
      </c>
      <c r="D41" s="536">
        <v>0.5</v>
      </c>
      <c r="E41" s="536">
        <v>0.1</v>
      </c>
      <c r="F41" s="536">
        <v>0.2</v>
      </c>
      <c r="G41" s="536">
        <v>0.3</v>
      </c>
      <c r="H41" s="536">
        <v>0.1</v>
      </c>
      <c r="I41" s="536">
        <v>-0.1</v>
      </c>
      <c r="J41" s="536">
        <v>0.1</v>
      </c>
      <c r="K41" s="536" t="s">
        <v>245</v>
      </c>
    </row>
    <row r="42" spans="1:11" ht="10.5" customHeight="1">
      <c r="A42" s="998" t="s">
        <v>248</v>
      </c>
      <c r="B42" s="1276">
        <v>4.6449999999999996</v>
      </c>
      <c r="C42" s="1276">
        <v>3.8</v>
      </c>
      <c r="D42" s="1276">
        <v>-3</v>
      </c>
      <c r="E42" s="1276">
        <v>0.5</v>
      </c>
      <c r="F42" s="1276">
        <v>3.7</v>
      </c>
      <c r="G42" s="1276">
        <v>3.8</v>
      </c>
      <c r="H42" s="1276">
        <v>1</v>
      </c>
      <c r="I42" s="1276">
        <v>-2.8</v>
      </c>
      <c r="J42" s="1276">
        <v>-0.6</v>
      </c>
      <c r="K42" s="1276">
        <v>-5.3</v>
      </c>
    </row>
    <row r="43" spans="1:11" ht="10.5" customHeight="1">
      <c r="A43" s="1000"/>
      <c r="B43" s="1000"/>
      <c r="C43" s="1020"/>
      <c r="D43" s="1020"/>
      <c r="E43" s="1020"/>
      <c r="F43" s="1020"/>
      <c r="G43" s="1020"/>
      <c r="H43" s="1020"/>
      <c r="I43" s="1020"/>
      <c r="J43" s="1020"/>
      <c r="K43" s="1020"/>
    </row>
    <row r="44" spans="1:11" ht="10.5" customHeight="1">
      <c r="A44" s="1000"/>
      <c r="B44" s="1000"/>
      <c r="C44" s="1020"/>
      <c r="D44" s="1020"/>
      <c r="E44" s="1020"/>
      <c r="F44" s="1020"/>
      <c r="G44" s="1020"/>
      <c r="H44" s="1020"/>
      <c r="I44" s="1020"/>
      <c r="J44" s="1020"/>
      <c r="K44" s="1020"/>
    </row>
    <row r="45" spans="1:11" ht="15" customHeight="1">
      <c r="A45" s="1980" t="s">
        <v>832</v>
      </c>
      <c r="B45" s="1980" t="s">
        <v>58</v>
      </c>
      <c r="C45" s="1980" t="s">
        <v>58</v>
      </c>
      <c r="D45" s="1980" t="s">
        <v>58</v>
      </c>
      <c r="E45" s="429"/>
      <c r="F45" s="429"/>
      <c r="G45" s="429"/>
      <c r="H45" s="429"/>
      <c r="I45" s="429"/>
      <c r="J45" s="429"/>
      <c r="K45" s="429"/>
    </row>
    <row r="46" spans="1:11" ht="10.5" customHeight="1" thickBot="1">
      <c r="A46" s="1649" t="s">
        <v>831</v>
      </c>
      <c r="B46" s="1648" t="s">
        <v>1511</v>
      </c>
      <c r="C46" s="1648" t="s">
        <v>1218</v>
      </c>
      <c r="D46" s="1648" t="s">
        <v>1152</v>
      </c>
      <c r="E46" s="1648" t="s">
        <v>1020</v>
      </c>
      <c r="F46" s="1648" t="s">
        <v>939</v>
      </c>
      <c r="G46" s="1648" t="s">
        <v>830</v>
      </c>
      <c r="H46" s="1648" t="s">
        <v>829</v>
      </c>
      <c r="I46" s="1648" t="s">
        <v>828</v>
      </c>
      <c r="J46" s="1648" t="s">
        <v>827</v>
      </c>
      <c r="K46" s="1648" t="s">
        <v>826</v>
      </c>
    </row>
    <row r="47" spans="1:11" ht="10.5" customHeight="1">
      <c r="A47" s="538" t="s">
        <v>820</v>
      </c>
      <c r="B47" s="547">
        <v>42.827238605898124</v>
      </c>
      <c r="C47" s="547">
        <v>42.154423135031372</v>
      </c>
      <c r="D47" s="547">
        <v>41</v>
      </c>
      <c r="E47" s="547">
        <v>44</v>
      </c>
      <c r="F47" s="547">
        <v>42</v>
      </c>
      <c r="G47" s="547">
        <v>42</v>
      </c>
      <c r="H47" s="547">
        <v>43</v>
      </c>
      <c r="I47" s="547">
        <v>40</v>
      </c>
      <c r="J47" s="547">
        <v>42.675528154284763</v>
      </c>
      <c r="K47" s="547">
        <v>42.325851369752293</v>
      </c>
    </row>
    <row r="48" spans="1:11" ht="10.5" customHeight="1">
      <c r="A48" s="537" t="s">
        <v>819</v>
      </c>
      <c r="B48" s="544">
        <v>57.172761394101876</v>
      </c>
      <c r="C48" s="544">
        <v>57.845576864968628</v>
      </c>
      <c r="D48" s="544">
        <v>59</v>
      </c>
      <c r="E48" s="544">
        <v>56</v>
      </c>
      <c r="F48" s="544">
        <v>58</v>
      </c>
      <c r="G48" s="544">
        <v>58</v>
      </c>
      <c r="H48" s="544">
        <v>57</v>
      </c>
      <c r="I48" s="544">
        <v>58</v>
      </c>
      <c r="J48" s="544">
        <v>55.323466056451068</v>
      </c>
      <c r="K48" s="544">
        <v>55.790264642842331</v>
      </c>
    </row>
    <row r="49" spans="1:11" ht="10.5" customHeight="1">
      <c r="A49" s="537" t="s">
        <v>254</v>
      </c>
      <c r="B49" s="544" t="s">
        <v>245</v>
      </c>
      <c r="C49" s="544" t="s">
        <v>245</v>
      </c>
      <c r="D49" s="544" t="s">
        <v>245</v>
      </c>
      <c r="E49" s="544" t="s">
        <v>245</v>
      </c>
      <c r="F49" s="544" t="s">
        <v>245</v>
      </c>
      <c r="G49" s="544" t="s">
        <v>245</v>
      </c>
      <c r="H49" s="544" t="s">
        <v>245</v>
      </c>
      <c r="I49" s="544">
        <v>2</v>
      </c>
      <c r="J49" s="544">
        <v>2.0010057892641648</v>
      </c>
      <c r="K49" s="544">
        <v>1.883883987405369</v>
      </c>
    </row>
  </sheetData>
  <mergeCells count="7">
    <mergeCell ref="A36:D36"/>
    <mergeCell ref="A45:D45"/>
    <mergeCell ref="A1:F1"/>
    <mergeCell ref="A23:K23"/>
    <mergeCell ref="A24:K24"/>
    <mergeCell ref="A26:D26"/>
    <mergeCell ref="A34:K34"/>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B49:K50 D32 F32"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34008-728E-4744-93BD-F1B6B72B06E2}">
  <sheetPr>
    <tabColor theme="5" tint="0.39997558519241921"/>
  </sheetPr>
  <dimension ref="B4:E4"/>
  <sheetViews>
    <sheetView view="pageBreakPreview" topLeftCell="A16" zoomScale="60" zoomScaleNormal="100" workbookViewId="0">
      <selection activeCell="AC67" sqref="AC67"/>
    </sheetView>
  </sheetViews>
  <sheetFormatPr defaultRowHeight="14.4"/>
  <sheetData>
    <row r="4" spans="2:5" ht="31.2">
      <c r="B4" s="1802"/>
      <c r="C4" s="1800"/>
      <c r="D4" s="1800"/>
      <c r="E4" s="1801"/>
    </row>
  </sheetData>
  <pageMargins left="0.7" right="0.7" top="0.75" bottom="0.75" header="0.3" footer="0.3"/>
  <pageSetup paperSize="9" scale="95"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F78D7-05C2-4805-9574-598934F9C378}">
  <sheetPr>
    <tabColor theme="4" tint="0.39997558519241921"/>
  </sheetPr>
  <dimension ref="A1:J16"/>
  <sheetViews>
    <sheetView zoomScaleNormal="100" workbookViewId="0">
      <selection activeCell="AC67" sqref="AC67"/>
    </sheetView>
  </sheetViews>
  <sheetFormatPr defaultRowHeight="13.2"/>
  <cols>
    <col min="1" max="1" width="29" style="217" customWidth="1"/>
    <col min="2" max="10" width="7" style="217" customWidth="1"/>
    <col min="11" max="16384" width="8.88671875" style="217"/>
  </cols>
  <sheetData>
    <row r="1" spans="1:10" ht="12.75" customHeight="1" thickBot="1">
      <c r="A1" s="1980" t="s">
        <v>1512</v>
      </c>
      <c r="B1" s="1980" t="s">
        <v>58</v>
      </c>
      <c r="C1" s="1980" t="s">
        <v>58</v>
      </c>
      <c r="D1" s="1980" t="s">
        <v>58</v>
      </c>
      <c r="E1" s="1980" t="s">
        <v>58</v>
      </c>
      <c r="F1" s="1980" t="s">
        <v>58</v>
      </c>
      <c r="G1" s="1980" t="s">
        <v>58</v>
      </c>
      <c r="H1" s="1980" t="s">
        <v>58</v>
      </c>
      <c r="I1" s="1662"/>
      <c r="J1" s="1662"/>
    </row>
    <row r="2" spans="1:10" ht="10.5" customHeight="1">
      <c r="A2" s="542"/>
      <c r="B2" s="542"/>
      <c r="C2" s="542"/>
      <c r="D2" s="542"/>
      <c r="E2" s="542"/>
      <c r="F2" s="542"/>
      <c r="G2" s="542"/>
      <c r="H2" s="541"/>
      <c r="I2" s="2021" t="s">
        <v>876</v>
      </c>
      <c r="J2" s="2022" t="s">
        <v>58</v>
      </c>
    </row>
    <row r="3" spans="1:10" ht="10.5" customHeight="1" thickBot="1">
      <c r="A3" s="1661" t="s">
        <v>696</v>
      </c>
      <c r="B3" s="1660" t="s">
        <v>1469</v>
      </c>
      <c r="C3" s="1660" t="s">
        <v>1206</v>
      </c>
      <c r="D3" s="1660" t="s">
        <v>1131</v>
      </c>
      <c r="E3" s="1660" t="s">
        <v>992</v>
      </c>
      <c r="F3" s="1660" t="s">
        <v>924</v>
      </c>
      <c r="G3" s="1660" t="s">
        <v>722</v>
      </c>
      <c r="H3" s="540" t="s">
        <v>721</v>
      </c>
      <c r="I3" s="1659" t="s">
        <v>1468</v>
      </c>
      <c r="J3" s="540" t="s">
        <v>1467</v>
      </c>
    </row>
    <row r="4" spans="1:10" ht="10.5" customHeight="1">
      <c r="A4" s="538" t="s">
        <v>740</v>
      </c>
      <c r="B4" s="547">
        <v>14</v>
      </c>
      <c r="C4" s="547">
        <v>23</v>
      </c>
      <c r="D4" s="547">
        <v>11</v>
      </c>
      <c r="E4" s="547">
        <v>8</v>
      </c>
      <c r="F4" s="547">
        <v>-19</v>
      </c>
      <c r="G4" s="547">
        <v>-23</v>
      </c>
      <c r="H4" s="546">
        <v>-22</v>
      </c>
      <c r="I4" s="1286"/>
      <c r="J4" s="546"/>
    </row>
    <row r="5" spans="1:10" ht="10.5" customHeight="1">
      <c r="A5" s="537" t="s">
        <v>739</v>
      </c>
      <c r="B5" s="544">
        <v>-7</v>
      </c>
      <c r="C5" s="544">
        <v>-6</v>
      </c>
      <c r="D5" s="544">
        <v>-3</v>
      </c>
      <c r="E5" s="544">
        <v>-15</v>
      </c>
      <c r="F5" s="544">
        <v>-3</v>
      </c>
      <c r="G5" s="544">
        <v>1</v>
      </c>
      <c r="H5" s="545">
        <v>10</v>
      </c>
      <c r="I5" s="1658"/>
      <c r="J5" s="1657"/>
    </row>
    <row r="6" spans="1:10" ht="10.5" customHeight="1">
      <c r="A6" s="537" t="s">
        <v>738</v>
      </c>
      <c r="B6" s="544">
        <v>33</v>
      </c>
      <c r="C6" s="544">
        <v>20</v>
      </c>
      <c r="D6" s="544">
        <v>-74</v>
      </c>
      <c r="E6" s="544">
        <v>30</v>
      </c>
      <c r="F6" s="544">
        <v>38</v>
      </c>
      <c r="G6" s="544">
        <v>111</v>
      </c>
      <c r="H6" s="545">
        <v>47</v>
      </c>
      <c r="I6" s="1658"/>
      <c r="J6" s="1657"/>
    </row>
    <row r="7" spans="1:10" ht="10.5" customHeight="1">
      <c r="A7" s="537" t="s">
        <v>737</v>
      </c>
      <c r="B7" s="544">
        <v>13</v>
      </c>
      <c r="C7" s="544">
        <v>4</v>
      </c>
      <c r="D7" s="544">
        <v>5</v>
      </c>
      <c r="E7" s="544">
        <v>140</v>
      </c>
      <c r="F7" s="544">
        <v>3</v>
      </c>
      <c r="G7" s="544">
        <v>21</v>
      </c>
      <c r="H7" s="545">
        <v>47</v>
      </c>
      <c r="I7" s="1658"/>
      <c r="J7" s="1657"/>
    </row>
    <row r="8" spans="1:10" ht="10.5" customHeight="1">
      <c r="A8" s="537" t="s">
        <v>875</v>
      </c>
      <c r="B8" s="544">
        <v>53</v>
      </c>
      <c r="C8" s="544">
        <v>41</v>
      </c>
      <c r="D8" s="544">
        <v>-61</v>
      </c>
      <c r="E8" s="544">
        <v>163</v>
      </c>
      <c r="F8" s="544">
        <v>19</v>
      </c>
      <c r="G8" s="544">
        <v>110</v>
      </c>
      <c r="H8" s="545">
        <v>82</v>
      </c>
      <c r="I8" s="1658"/>
      <c r="J8" s="1657"/>
    </row>
    <row r="9" spans="1:10" ht="10.5" customHeight="1">
      <c r="A9" s="537" t="s">
        <v>874</v>
      </c>
      <c r="B9" s="544">
        <v>-94</v>
      </c>
      <c r="C9" s="544">
        <v>-57</v>
      </c>
      <c r="D9" s="544">
        <v>-86</v>
      </c>
      <c r="E9" s="544">
        <v>-103</v>
      </c>
      <c r="F9" s="544">
        <v>-1061</v>
      </c>
      <c r="G9" s="544">
        <v>-68</v>
      </c>
      <c r="H9" s="545">
        <v>-159</v>
      </c>
      <c r="I9" s="1658"/>
      <c r="J9" s="1657"/>
    </row>
    <row r="10" spans="1:10" ht="10.5" customHeight="1">
      <c r="A10" s="537" t="s">
        <v>873</v>
      </c>
      <c r="B10" s="544">
        <v>-41</v>
      </c>
      <c r="C10" s="544">
        <v>-16</v>
      </c>
      <c r="D10" s="544">
        <v>-147</v>
      </c>
      <c r="E10" s="544">
        <v>60</v>
      </c>
      <c r="F10" s="544">
        <v>-1042</v>
      </c>
      <c r="G10" s="544">
        <v>42</v>
      </c>
      <c r="H10" s="545">
        <v>-77</v>
      </c>
      <c r="I10" s="1658"/>
      <c r="J10" s="1657"/>
    </row>
    <row r="11" spans="1:10" ht="10.5" customHeight="1">
      <c r="A11" s="537" t="s">
        <v>733</v>
      </c>
      <c r="B11" s="544">
        <v>1</v>
      </c>
      <c r="C11" s="544">
        <v>-4</v>
      </c>
      <c r="D11" s="544">
        <v>-2</v>
      </c>
      <c r="E11" s="544">
        <v>2</v>
      </c>
      <c r="F11" s="544">
        <v>-17</v>
      </c>
      <c r="G11" s="544">
        <v>5</v>
      </c>
      <c r="H11" s="545">
        <v>-2</v>
      </c>
      <c r="I11" s="1658"/>
      <c r="J11" s="1657"/>
    </row>
    <row r="12" spans="1:10" ht="10.5" customHeight="1">
      <c r="A12" s="537" t="s">
        <v>872</v>
      </c>
      <c r="B12" s="544">
        <v>-40</v>
      </c>
      <c r="C12" s="544">
        <v>-20</v>
      </c>
      <c r="D12" s="544">
        <v>-149</v>
      </c>
      <c r="E12" s="544">
        <v>62</v>
      </c>
      <c r="F12" s="544">
        <v>-1059</v>
      </c>
      <c r="G12" s="544">
        <v>47</v>
      </c>
      <c r="H12" s="545">
        <v>-79</v>
      </c>
      <c r="I12" s="1658"/>
      <c r="J12" s="1657"/>
    </row>
    <row r="13" spans="1:10" ht="10.5" customHeight="1">
      <c r="A13" s="537"/>
      <c r="B13" s="544"/>
      <c r="C13" s="544"/>
      <c r="D13" s="544"/>
      <c r="E13" s="544"/>
      <c r="F13" s="544"/>
      <c r="G13" s="544"/>
      <c r="H13" s="545"/>
      <c r="I13" s="1658"/>
      <c r="J13" s="1657"/>
    </row>
    <row r="14" spans="1:10" ht="10.5" customHeight="1">
      <c r="A14" s="537" t="s">
        <v>772</v>
      </c>
      <c r="B14" s="544">
        <v>1736</v>
      </c>
      <c r="C14" s="544">
        <v>1782</v>
      </c>
      <c r="D14" s="544">
        <v>1887</v>
      </c>
      <c r="E14" s="544">
        <v>1510</v>
      </c>
      <c r="F14" s="544">
        <v>1582</v>
      </c>
      <c r="G14" s="544">
        <v>2104</v>
      </c>
      <c r="H14" s="545">
        <v>2578</v>
      </c>
      <c r="I14" s="1656"/>
      <c r="J14" s="1655"/>
    </row>
    <row r="15" spans="1:10" ht="10.5" customHeight="1">
      <c r="A15" s="537" t="s">
        <v>871</v>
      </c>
      <c r="B15" s="544">
        <v>13790</v>
      </c>
      <c r="C15" s="544">
        <v>14080</v>
      </c>
      <c r="D15" s="544">
        <v>14719</v>
      </c>
      <c r="E15" s="544">
        <v>11972</v>
      </c>
      <c r="F15" s="544">
        <v>12243</v>
      </c>
      <c r="G15" s="544">
        <v>14815</v>
      </c>
      <c r="H15" s="545">
        <v>17911</v>
      </c>
      <c r="I15" s="1656"/>
      <c r="J15" s="1655"/>
    </row>
    <row r="16" spans="1:10" ht="10.5" customHeight="1" thickBot="1">
      <c r="A16" s="537" t="s">
        <v>728</v>
      </c>
      <c r="B16" s="544">
        <v>12188</v>
      </c>
      <c r="C16" s="544">
        <v>12048</v>
      </c>
      <c r="D16" s="544">
        <v>12200</v>
      </c>
      <c r="E16" s="544">
        <v>12693</v>
      </c>
      <c r="F16" s="544">
        <v>12788</v>
      </c>
      <c r="G16" s="544">
        <v>12598</v>
      </c>
      <c r="H16" s="545">
        <v>12320</v>
      </c>
      <c r="I16" s="1654" t="s">
        <v>802</v>
      </c>
      <c r="J16" s="1653" t="s">
        <v>801</v>
      </c>
    </row>
  </sheetData>
  <mergeCells count="2">
    <mergeCell ref="A1:H1"/>
    <mergeCell ref="I2:J2"/>
  </mergeCells>
  <pageMargins left="0.70866141732283505" right="0.70866141732283505" top="0.74803149606299202" bottom="0.74803149606299202" header="0.31496062992126" footer="0.31496062992126"/>
  <pageSetup paperSize="9" scale="75" orientation="portrait" r:id="rId1"/>
  <headerFooter alignWithMargins="0"/>
  <ignoredErrors>
    <ignoredError sqref="I16:J16"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8">
    <tabColor theme="4" tint="0.39997558519241921"/>
  </sheetPr>
  <dimension ref="F3"/>
  <sheetViews>
    <sheetView view="pageLayout" topLeftCell="A46" zoomScale="80" zoomScaleNormal="100" zoomScaleSheetLayoutView="100" zoomScalePageLayoutView="80" workbookViewId="0">
      <selection activeCell="AC67" sqref="AC67"/>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5" orientation="portrait" r:id="rId1"/>
  <colBreaks count="1" manualBreakCount="1">
    <brk id="14" max="62" man="1"/>
  </colBreaks>
  <customProperties>
    <customPr name="_pios_id" r:id="rId2"/>
  </customProperties>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75FB18-FE04-441C-96A8-D76251FEBACE}">
  <sheetPr>
    <tabColor theme="4" tint="0.39997558519241921"/>
  </sheetPr>
  <dimension ref="A1:S35"/>
  <sheetViews>
    <sheetView view="pageBreakPreview" zoomScale="85" zoomScaleNormal="100" zoomScaleSheetLayoutView="85" workbookViewId="0">
      <selection activeCell="AC67" sqref="AC67"/>
    </sheetView>
  </sheetViews>
  <sheetFormatPr defaultRowHeight="14.4"/>
  <cols>
    <col min="1" max="1" width="8.109375" style="772" customWidth="1"/>
    <col min="2" max="2" width="14.44140625" style="772" customWidth="1"/>
    <col min="3" max="4" width="11.44140625" style="772" bestFit="1" customWidth="1"/>
    <col min="5" max="5" width="12.5546875" style="772" bestFit="1" customWidth="1"/>
    <col min="6" max="6" width="12.44140625" style="772" customWidth="1"/>
    <col min="7" max="7" width="11.88671875" style="772" customWidth="1"/>
    <col min="8" max="8" width="19.44140625" style="772" bestFit="1" customWidth="1"/>
    <col min="9" max="9" width="18.88671875" style="772" customWidth="1"/>
    <col min="10" max="10" width="8.88671875" style="772"/>
    <col min="11" max="11" width="10.44140625" style="772" customWidth="1"/>
    <col min="12" max="14" width="8.88671875" style="772"/>
    <col min="15" max="15" width="12" style="772" customWidth="1"/>
    <col min="16" max="16" width="10" style="772" customWidth="1"/>
    <col min="17" max="16384" width="8.88671875" style="772"/>
  </cols>
  <sheetData>
    <row r="1" spans="1:19" ht="14.25" customHeight="1">
      <c r="A1" s="1736" t="s">
        <v>1378</v>
      </c>
      <c r="B1" s="446"/>
      <c r="C1" s="446"/>
      <c r="D1" s="446"/>
      <c r="E1" s="446"/>
      <c r="F1" s="446"/>
      <c r="G1" s="1735"/>
    </row>
    <row r="2" spans="1:19" ht="14.25" customHeight="1">
      <c r="A2" s="2023" t="s">
        <v>593</v>
      </c>
      <c r="B2" s="2024"/>
      <c r="C2" s="2024"/>
      <c r="D2" s="2024"/>
      <c r="E2" s="2024"/>
      <c r="F2" s="2025"/>
      <c r="G2" s="1734"/>
      <c r="I2" s="1340"/>
    </row>
    <row r="3" spans="1:19">
      <c r="A3" s="1733" t="s">
        <v>263</v>
      </c>
      <c r="B3" s="1732" t="s">
        <v>295</v>
      </c>
      <c r="C3" s="1732" t="s">
        <v>294</v>
      </c>
      <c r="D3" s="1732" t="s">
        <v>293</v>
      </c>
      <c r="E3" s="1732" t="s">
        <v>292</v>
      </c>
      <c r="F3" s="1731" t="s">
        <v>291</v>
      </c>
      <c r="G3" s="1730" t="s">
        <v>262</v>
      </c>
      <c r="I3" s="1729"/>
      <c r="J3" s="515"/>
      <c r="K3" s="515"/>
      <c r="L3" s="1729"/>
      <c r="M3" s="1729"/>
      <c r="N3" s="1729"/>
      <c r="O3" s="1729"/>
      <c r="P3" s="1729"/>
      <c r="Q3" s="1729"/>
    </row>
    <row r="4" spans="1:19" ht="13.5" customHeight="1">
      <c r="A4" s="1722" t="s">
        <v>273</v>
      </c>
      <c r="B4" s="1728">
        <v>146.94835276476152</v>
      </c>
      <c r="C4" s="1728">
        <v>125.25674454968396</v>
      </c>
      <c r="D4" s="1728">
        <v>28.865797581079057</v>
      </c>
      <c r="E4" s="1728">
        <v>36.870469811562451</v>
      </c>
      <c r="F4" s="1727">
        <v>5.3070232710134295</v>
      </c>
      <c r="G4" s="1719">
        <f t="shared" ref="G4:G21" si="0">B4+C4+D4+E4+F4</f>
        <v>343.24838797810037</v>
      </c>
      <c r="H4" s="1725"/>
      <c r="I4" s="773"/>
      <c r="J4" s="773"/>
      <c r="K4" s="773"/>
      <c r="L4" s="773"/>
      <c r="M4" s="773"/>
      <c r="N4" s="773"/>
      <c r="O4" s="773"/>
      <c r="P4" s="773"/>
      <c r="Q4" s="773"/>
      <c r="R4" s="773"/>
      <c r="S4" s="773"/>
    </row>
    <row r="5" spans="1:19" ht="13.5" customHeight="1">
      <c r="A5" s="1722" t="s">
        <v>274</v>
      </c>
      <c r="B5" s="1728">
        <v>143.91675807308684</v>
      </c>
      <c r="C5" s="1728">
        <v>125.02745958712059</v>
      </c>
      <c r="D5" s="1728">
        <v>27.984664025552863</v>
      </c>
      <c r="E5" s="1728">
        <v>39.713667999999998</v>
      </c>
      <c r="F5" s="1727">
        <v>5.8087598866655625</v>
      </c>
      <c r="G5" s="1719">
        <f t="shared" si="0"/>
        <v>342.45130957242583</v>
      </c>
      <c r="H5" s="1726"/>
      <c r="I5" s="773"/>
      <c r="J5" s="773"/>
      <c r="K5" s="773"/>
      <c r="L5" s="773"/>
      <c r="M5" s="773"/>
      <c r="N5" s="773"/>
      <c r="O5" s="773"/>
      <c r="P5" s="773"/>
      <c r="Q5" s="773"/>
      <c r="R5" s="773"/>
      <c r="S5" s="773"/>
    </row>
    <row r="6" spans="1:19" ht="13.5" customHeight="1">
      <c r="A6" s="1722" t="s">
        <v>264</v>
      </c>
      <c r="B6" s="1728">
        <v>145.8449991209188</v>
      </c>
      <c r="C6" s="1728">
        <v>126.24797089955871</v>
      </c>
      <c r="D6" s="1728">
        <v>27.723349685720713</v>
      </c>
      <c r="E6" s="1728">
        <v>40.809472</v>
      </c>
      <c r="F6" s="1727">
        <v>5.7585031195677034</v>
      </c>
      <c r="G6" s="1719">
        <f t="shared" si="0"/>
        <v>346.38429482576595</v>
      </c>
      <c r="H6" s="1726"/>
      <c r="I6" s="773"/>
      <c r="J6" s="773"/>
      <c r="K6" s="773"/>
      <c r="L6" s="773"/>
      <c r="M6" s="773"/>
      <c r="N6" s="773"/>
      <c r="O6" s="773"/>
      <c r="P6" s="773"/>
      <c r="Q6" s="773"/>
      <c r="R6" s="773"/>
      <c r="S6" s="773"/>
    </row>
    <row r="7" spans="1:19" ht="13.5" customHeight="1">
      <c r="A7" s="1722" t="s">
        <v>275</v>
      </c>
      <c r="B7" s="1728">
        <v>144.47634833432065</v>
      </c>
      <c r="C7" s="1728">
        <v>126.55514614383659</v>
      </c>
      <c r="D7" s="1728">
        <v>28.298320649334574</v>
      </c>
      <c r="E7" s="1728">
        <v>42.563318000000002</v>
      </c>
      <c r="F7" s="1727">
        <v>5.1830472331914477</v>
      </c>
      <c r="G7" s="1719">
        <f t="shared" si="0"/>
        <v>347.07618036068328</v>
      </c>
      <c r="H7" s="1726"/>
      <c r="I7" s="773"/>
      <c r="J7" s="773"/>
      <c r="K7" s="773"/>
      <c r="L7" s="773"/>
      <c r="M7" s="773"/>
      <c r="N7" s="773"/>
      <c r="O7" s="773"/>
      <c r="P7" s="773"/>
      <c r="Q7" s="773"/>
      <c r="R7" s="773"/>
      <c r="S7" s="773"/>
    </row>
    <row r="8" spans="1:19" ht="13.5" customHeight="1">
      <c r="A8" s="1722" t="s">
        <v>276</v>
      </c>
      <c r="B8" s="1728">
        <v>147.57353661104349</v>
      </c>
      <c r="C8" s="1728">
        <v>128.83688928318716</v>
      </c>
      <c r="D8" s="1728">
        <v>28.479810828424014</v>
      </c>
      <c r="E8" s="1728">
        <v>49.320723000000001</v>
      </c>
      <c r="F8" s="1727">
        <v>5.6045786241039321</v>
      </c>
      <c r="G8" s="1719">
        <f t="shared" si="0"/>
        <v>359.81553834675861</v>
      </c>
      <c r="H8" s="1726"/>
      <c r="I8" s="773"/>
      <c r="J8" s="773"/>
      <c r="K8" s="773"/>
      <c r="L8" s="773"/>
      <c r="M8" s="773"/>
      <c r="N8" s="773"/>
      <c r="O8" s="773"/>
      <c r="P8" s="773"/>
      <c r="Q8" s="773"/>
      <c r="R8" s="773"/>
      <c r="S8" s="773"/>
    </row>
    <row r="9" spans="1:19" ht="13.5" customHeight="1">
      <c r="A9" s="1722" t="s">
        <v>271</v>
      </c>
      <c r="B9" s="1728">
        <v>143.78151748039048</v>
      </c>
      <c r="C9" s="1728">
        <v>125.93057882087889</v>
      </c>
      <c r="D9" s="1728">
        <v>28.054300524751163</v>
      </c>
      <c r="E9" s="1728">
        <v>44.508420000000001</v>
      </c>
      <c r="F9" s="1727">
        <v>5.8102083389784189</v>
      </c>
      <c r="G9" s="1719">
        <f t="shared" si="0"/>
        <v>348.08502516499897</v>
      </c>
      <c r="H9" s="1726"/>
      <c r="I9" s="773"/>
      <c r="J9" s="773"/>
      <c r="K9" s="773"/>
      <c r="L9" s="773"/>
      <c r="M9" s="773"/>
      <c r="N9" s="773"/>
      <c r="O9" s="773"/>
      <c r="P9" s="773"/>
      <c r="Q9" s="773"/>
      <c r="R9" s="773"/>
      <c r="S9" s="773"/>
    </row>
    <row r="10" spans="1:19" ht="13.5" customHeight="1">
      <c r="A10" s="1722" t="s">
        <v>176</v>
      </c>
      <c r="B10" s="1728">
        <v>149.96778900026283</v>
      </c>
      <c r="C10" s="1728">
        <v>128.65738900530326</v>
      </c>
      <c r="D10" s="1728">
        <v>27.858975156928746</v>
      </c>
      <c r="E10" s="1728">
        <v>46.231977000000001</v>
      </c>
      <c r="F10" s="1727">
        <v>5.0043545969021421</v>
      </c>
      <c r="G10" s="1719">
        <f t="shared" si="0"/>
        <v>357.72048475939704</v>
      </c>
      <c r="H10" s="1726"/>
      <c r="I10" s="773"/>
      <c r="J10" s="773"/>
      <c r="K10" s="773"/>
      <c r="L10" s="773"/>
      <c r="M10" s="773"/>
      <c r="N10" s="773"/>
      <c r="O10" s="773"/>
      <c r="P10" s="773"/>
      <c r="Q10" s="773"/>
      <c r="R10" s="773"/>
      <c r="S10" s="773"/>
    </row>
    <row r="11" spans="1:19" ht="13.5" customHeight="1">
      <c r="A11" s="1722" t="s">
        <v>177</v>
      </c>
      <c r="B11" s="1728">
        <v>147.4377713990113</v>
      </c>
      <c r="C11" s="1728">
        <v>130.47011111911166</v>
      </c>
      <c r="D11" s="1728">
        <v>28.114068988630052</v>
      </c>
      <c r="E11" s="1728">
        <v>46.945017</v>
      </c>
      <c r="F11" s="1727">
        <v>4.6131314929684928</v>
      </c>
      <c r="G11" s="1719">
        <f t="shared" si="0"/>
        <v>357.58009999972148</v>
      </c>
      <c r="H11" s="1726"/>
      <c r="I11" s="773"/>
      <c r="J11" s="773"/>
      <c r="K11" s="773"/>
      <c r="L11" s="773"/>
      <c r="M11" s="773"/>
      <c r="N11" s="773"/>
      <c r="O11" s="773"/>
      <c r="P11" s="773"/>
      <c r="Q11" s="773"/>
      <c r="R11" s="773"/>
      <c r="S11" s="773"/>
    </row>
    <row r="12" spans="1:19" ht="13.5" customHeight="1">
      <c r="A12" s="1722" t="s">
        <v>178</v>
      </c>
      <c r="B12" s="1728">
        <v>146.06525389121373</v>
      </c>
      <c r="C12" s="1728">
        <v>126.9985850881984</v>
      </c>
      <c r="D12" s="1728">
        <v>27.996236766816811</v>
      </c>
      <c r="E12" s="1728">
        <v>43.784286000000002</v>
      </c>
      <c r="F12" s="1727">
        <v>4.4923882541233704</v>
      </c>
      <c r="G12" s="1719">
        <f t="shared" si="0"/>
        <v>349.33675000035237</v>
      </c>
      <c r="H12" s="1726"/>
      <c r="I12" s="773"/>
      <c r="J12" s="773"/>
      <c r="K12" s="773"/>
      <c r="L12" s="773"/>
      <c r="M12" s="773"/>
      <c r="N12" s="773"/>
      <c r="O12" s="773"/>
      <c r="P12" s="773"/>
      <c r="Q12" s="773"/>
      <c r="R12" s="773"/>
      <c r="S12" s="773"/>
    </row>
    <row r="13" spans="1:19" ht="13.5" customHeight="1">
      <c r="A13" s="1722" t="s">
        <v>179</v>
      </c>
      <c r="B13" s="1728">
        <v>145.26866887731182</v>
      </c>
      <c r="C13" s="1728">
        <v>130.23153946655165</v>
      </c>
      <c r="D13" s="1728">
        <v>27.918527235066406</v>
      </c>
      <c r="E13" s="1728">
        <v>32.27364</v>
      </c>
      <c r="F13" s="1727">
        <v>5.2279537354331422</v>
      </c>
      <c r="G13" s="1719">
        <f t="shared" si="0"/>
        <v>340.92032931436302</v>
      </c>
      <c r="H13" s="1726"/>
      <c r="I13" s="773"/>
      <c r="J13" s="773"/>
      <c r="K13" s="773"/>
      <c r="L13" s="773"/>
      <c r="M13" s="773"/>
      <c r="N13" s="773"/>
      <c r="O13" s="773"/>
      <c r="P13" s="773"/>
      <c r="Q13" s="773"/>
      <c r="R13" s="773"/>
      <c r="S13" s="773"/>
    </row>
    <row r="14" spans="1:19" ht="13.5" customHeight="1">
      <c r="A14" s="1722" t="s">
        <v>180</v>
      </c>
      <c r="B14" s="1721">
        <v>143.54878025743486</v>
      </c>
      <c r="C14" s="1721">
        <v>132.96892137290143</v>
      </c>
      <c r="D14" s="1721">
        <v>27.623518554289621</v>
      </c>
      <c r="E14" s="1721">
        <v>33.897911000000001</v>
      </c>
      <c r="F14" s="1720">
        <v>4.6919572459078207</v>
      </c>
      <c r="G14" s="1719">
        <f t="shared" si="0"/>
        <v>342.73108843053376</v>
      </c>
      <c r="H14" s="1726"/>
      <c r="I14" s="773"/>
      <c r="J14" s="773"/>
      <c r="K14" s="773"/>
      <c r="L14" s="773"/>
      <c r="M14" s="773"/>
      <c r="N14" s="773"/>
      <c r="O14" s="773"/>
      <c r="P14" s="773"/>
      <c r="Q14" s="773"/>
      <c r="R14" s="773"/>
      <c r="S14" s="773"/>
    </row>
    <row r="15" spans="1:19" ht="13.5" customHeight="1">
      <c r="A15" s="1722" t="s">
        <v>181</v>
      </c>
      <c r="B15" s="1721">
        <v>143.11938331443403</v>
      </c>
      <c r="C15" s="1721">
        <v>134.01874400475666</v>
      </c>
      <c r="D15" s="1721">
        <v>27.698421928278758</v>
      </c>
      <c r="E15" s="1721">
        <v>35.677188999999998</v>
      </c>
      <c r="F15" s="1720">
        <v>4.0664614572116209</v>
      </c>
      <c r="G15" s="1719">
        <f t="shared" si="0"/>
        <v>344.58019970468109</v>
      </c>
      <c r="H15" s="1726"/>
      <c r="I15" s="773"/>
      <c r="J15" s="773"/>
      <c r="K15" s="773"/>
      <c r="L15" s="773"/>
      <c r="M15" s="773"/>
      <c r="N15" s="773"/>
      <c r="O15" s="773"/>
      <c r="P15" s="773"/>
      <c r="Q15" s="773"/>
      <c r="R15" s="773"/>
      <c r="S15" s="773"/>
    </row>
    <row r="16" spans="1:19" ht="13.5" customHeight="1">
      <c r="A16" s="1722" t="s">
        <v>182</v>
      </c>
      <c r="B16" s="1721">
        <v>135.61674948061395</v>
      </c>
      <c r="C16" s="1721">
        <v>132.48569096348319</v>
      </c>
      <c r="D16" s="1721">
        <v>27.486039897345165</v>
      </c>
      <c r="E16" s="1721">
        <v>26.457393</v>
      </c>
      <c r="F16" s="1720">
        <v>3.6180076210775991</v>
      </c>
      <c r="G16" s="1719">
        <f t="shared" si="0"/>
        <v>325.66388096251995</v>
      </c>
      <c r="H16" s="1726"/>
      <c r="I16" s="773"/>
      <c r="J16" s="773"/>
      <c r="K16" s="773"/>
      <c r="L16" s="773"/>
      <c r="M16" s="773"/>
      <c r="N16" s="773"/>
      <c r="O16" s="773"/>
      <c r="P16" s="773"/>
      <c r="Q16" s="773"/>
      <c r="R16" s="773"/>
      <c r="S16" s="773"/>
    </row>
    <row r="17" spans="1:19" ht="13.5" customHeight="1">
      <c r="A17" s="1722" t="s">
        <v>183</v>
      </c>
      <c r="B17" s="1721">
        <v>133.78792034895963</v>
      </c>
      <c r="C17" s="1721">
        <v>133.34060692153113</v>
      </c>
      <c r="D17" s="1721">
        <v>27.758609970098743</v>
      </c>
      <c r="E17" s="1721">
        <v>19.175809999999998</v>
      </c>
      <c r="F17" s="1720">
        <v>3.6259217990662438</v>
      </c>
      <c r="G17" s="1719">
        <f t="shared" si="0"/>
        <v>317.68886903965574</v>
      </c>
      <c r="H17" s="1725"/>
      <c r="I17" s="773"/>
      <c r="J17" s="773"/>
      <c r="K17" s="773"/>
      <c r="L17" s="773"/>
      <c r="M17" s="773"/>
      <c r="N17" s="773"/>
      <c r="O17" s="773"/>
      <c r="P17" s="773"/>
      <c r="Q17" s="773"/>
      <c r="R17" s="773"/>
      <c r="S17" s="773"/>
    </row>
    <row r="18" spans="1:19" ht="13.5" customHeight="1">
      <c r="A18" s="1722" t="s">
        <v>184</v>
      </c>
      <c r="B18" s="1721">
        <v>135.07618043344465</v>
      </c>
      <c r="C18" s="1721">
        <v>134.11164067245306</v>
      </c>
      <c r="D18" s="1721">
        <v>26.83039318024306</v>
      </c>
      <c r="E18" s="1721">
        <v>20.850673</v>
      </c>
      <c r="F18" s="1720">
        <v>3.1832180624085882</v>
      </c>
      <c r="G18" s="1719">
        <f t="shared" si="0"/>
        <v>320.05210534854933</v>
      </c>
      <c r="H18" s="1724"/>
      <c r="I18" s="773"/>
      <c r="J18" s="773"/>
      <c r="K18" s="773"/>
      <c r="L18" s="773"/>
      <c r="M18" s="773"/>
      <c r="N18" s="773"/>
      <c r="O18" s="773"/>
      <c r="P18" s="773"/>
      <c r="Q18" s="773"/>
      <c r="R18" s="773"/>
      <c r="S18" s="773"/>
    </row>
    <row r="19" spans="1:19" ht="14.25" customHeight="1">
      <c r="A19" s="1722" t="s">
        <v>185</v>
      </c>
      <c r="B19" s="1721">
        <v>133.25030835000001</v>
      </c>
      <c r="C19" s="1721">
        <v>133.68191683000001</v>
      </c>
      <c r="D19" s="1721">
        <v>27.125147330000004</v>
      </c>
      <c r="E19" s="1721">
        <v>16.772660999999999</v>
      </c>
      <c r="F19" s="1720">
        <v>3.8497697500000005</v>
      </c>
      <c r="G19" s="1719">
        <f t="shared" si="0"/>
        <v>314.67980326000003</v>
      </c>
      <c r="H19" s="1723"/>
      <c r="I19" s="773"/>
      <c r="J19" s="773"/>
      <c r="K19" s="773"/>
      <c r="L19" s="773"/>
      <c r="M19" s="773"/>
      <c r="N19" s="773"/>
      <c r="O19" s="773"/>
      <c r="P19" s="773"/>
      <c r="Q19" s="773"/>
      <c r="R19" s="773"/>
      <c r="S19" s="773"/>
    </row>
    <row r="20" spans="1:19" ht="14.25" customHeight="1">
      <c r="A20" s="1722" t="s">
        <v>502</v>
      </c>
      <c r="B20" s="1721">
        <v>132.10629931</v>
      </c>
      <c r="C20" s="1721">
        <v>134.73789069999998</v>
      </c>
      <c r="D20" s="1721">
        <v>26.504089159999999</v>
      </c>
      <c r="E20" s="1721">
        <v>17.125460539999999</v>
      </c>
      <c r="F20" s="1720">
        <v>3.2340501000000001</v>
      </c>
      <c r="G20" s="1719">
        <f t="shared" si="0"/>
        <v>313.70778980999995</v>
      </c>
      <c r="I20" s="773"/>
      <c r="J20" s="773"/>
      <c r="K20" s="773"/>
      <c r="L20" s="773"/>
      <c r="M20" s="773"/>
      <c r="N20" s="773"/>
      <c r="O20" s="773"/>
      <c r="P20" s="773"/>
      <c r="Q20" s="773"/>
      <c r="R20" s="773"/>
      <c r="S20" s="773"/>
    </row>
    <row r="21" spans="1:19" ht="14.25" customHeight="1">
      <c r="A21" s="1722" t="s">
        <v>521</v>
      </c>
      <c r="B21" s="1721">
        <v>130.71611482</v>
      </c>
      <c r="C21" s="1721">
        <v>132.47711695999999</v>
      </c>
      <c r="D21" s="1721">
        <v>26.107472380000001</v>
      </c>
      <c r="E21" s="1721">
        <v>16.291809659999998</v>
      </c>
      <c r="F21" s="1720">
        <v>4.5654386300000001</v>
      </c>
      <c r="G21" s="1719">
        <f t="shared" si="0"/>
        <v>310.15795245000004</v>
      </c>
      <c r="I21" s="773"/>
      <c r="J21" s="773"/>
      <c r="K21" s="773"/>
      <c r="L21" s="773"/>
      <c r="M21" s="773"/>
      <c r="N21" s="773"/>
      <c r="O21" s="773"/>
      <c r="P21" s="773"/>
      <c r="Q21" s="773"/>
      <c r="R21" s="773"/>
      <c r="S21" s="773"/>
    </row>
    <row r="22" spans="1:19" ht="14.25" customHeight="1">
      <c r="A22" s="1722" t="s">
        <v>1544</v>
      </c>
      <c r="B22" s="1721">
        <v>128.66556386532065</v>
      </c>
      <c r="C22" s="1721">
        <v>130.53787481307941</v>
      </c>
      <c r="D22" s="1721">
        <v>25.460851736530003</v>
      </c>
      <c r="E22" s="1721">
        <v>23.404632350189999</v>
      </c>
      <c r="F22" s="1720">
        <v>2.8566860193800001</v>
      </c>
      <c r="G22" s="1719">
        <v>310.92623693376049</v>
      </c>
      <c r="I22" s="773"/>
      <c r="J22" s="773"/>
      <c r="K22" s="773"/>
      <c r="L22" s="773"/>
      <c r="M22" s="773"/>
      <c r="N22" s="773"/>
      <c r="O22" s="773"/>
      <c r="P22" s="773"/>
      <c r="Q22" s="773"/>
      <c r="R22" s="773"/>
      <c r="S22" s="773"/>
    </row>
    <row r="23" spans="1:19" ht="14.25" customHeight="1">
      <c r="A23" s="1722" t="s">
        <v>572</v>
      </c>
      <c r="B23" s="1721">
        <v>131.41827084452999</v>
      </c>
      <c r="C23" s="1721">
        <v>131.35802387119</v>
      </c>
      <c r="D23" s="1721">
        <v>24.950549271480003</v>
      </c>
      <c r="E23" s="1721">
        <v>22.461380844260002</v>
      </c>
      <c r="F23" s="1720">
        <v>4.4071998853100007</v>
      </c>
      <c r="G23" s="1719">
        <v>314.81289700000002</v>
      </c>
      <c r="I23" s="773"/>
      <c r="J23" s="773"/>
      <c r="K23" s="773"/>
      <c r="L23" s="773"/>
      <c r="M23" s="773"/>
      <c r="N23" s="773"/>
      <c r="O23" s="773"/>
      <c r="P23" s="773"/>
      <c r="Q23" s="773"/>
      <c r="R23" s="773"/>
      <c r="S23" s="773"/>
    </row>
    <row r="24" spans="1:19" ht="14.25" customHeight="1">
      <c r="A24" s="1722" t="s">
        <v>590</v>
      </c>
      <c r="B24" s="1721">
        <v>131.27306471083998</v>
      </c>
      <c r="C24" s="1721">
        <v>132.44742941606</v>
      </c>
      <c r="D24" s="1721">
        <v>24.950549271480003</v>
      </c>
      <c r="E24" s="1721">
        <v>24.833017554239994</v>
      </c>
      <c r="F24" s="1720">
        <v>2.9903571472699997</v>
      </c>
      <c r="G24" s="1719">
        <v>316.49443200000002</v>
      </c>
      <c r="I24" s="773"/>
      <c r="J24" s="773"/>
      <c r="K24" s="773"/>
      <c r="L24" s="773"/>
      <c r="M24" s="773"/>
      <c r="N24" s="773"/>
      <c r="O24" s="773"/>
      <c r="P24" s="773"/>
      <c r="Q24" s="773"/>
      <c r="R24" s="773"/>
      <c r="S24" s="773"/>
    </row>
    <row r="25" spans="1:19" ht="14.25" customHeight="1">
      <c r="A25" s="1722" t="s">
        <v>615</v>
      </c>
      <c r="B25" s="1721">
        <v>130.71686340611998</v>
      </c>
      <c r="C25" s="1721">
        <v>132.22709210359002</v>
      </c>
      <c r="D25" s="1721">
        <v>24.802066212379998</v>
      </c>
      <c r="E25" s="1721">
        <v>16.71068194191</v>
      </c>
      <c r="F25" s="1720">
        <v>3.8477111596099998</v>
      </c>
      <c r="G25" s="1719">
        <v>308.30425600000001</v>
      </c>
      <c r="H25" s="773"/>
      <c r="I25" s="773"/>
      <c r="J25" s="773"/>
      <c r="K25" s="773"/>
      <c r="L25" s="773"/>
      <c r="M25" s="773"/>
      <c r="N25" s="773"/>
      <c r="O25" s="773"/>
      <c r="P25" s="773"/>
      <c r="Q25" s="773"/>
      <c r="R25" s="773"/>
      <c r="S25" s="773"/>
    </row>
    <row r="26" spans="1:19" ht="14.25" customHeight="1">
      <c r="A26" s="1722" t="s">
        <v>674</v>
      </c>
      <c r="B26" s="1721">
        <v>133.02087509371998</v>
      </c>
      <c r="C26" s="1721">
        <v>136.75894464826001</v>
      </c>
      <c r="D26" s="1721">
        <v>25.804378080700001</v>
      </c>
      <c r="E26" s="1721">
        <v>24.970094079229998</v>
      </c>
      <c r="F26" s="1720">
        <v>5.0225599682499995</v>
      </c>
      <c r="G26" s="1719">
        <v>325.57685187016</v>
      </c>
      <c r="H26" s="773"/>
      <c r="I26" s="773"/>
      <c r="J26" s="773"/>
      <c r="K26" s="773"/>
      <c r="L26" s="773"/>
      <c r="M26" s="773"/>
      <c r="N26" s="773"/>
      <c r="O26" s="773"/>
      <c r="P26" s="773"/>
      <c r="Q26" s="773"/>
      <c r="R26" s="773"/>
      <c r="S26" s="773"/>
    </row>
    <row r="27" spans="1:19" ht="14.25" customHeight="1">
      <c r="A27" s="1722" t="s">
        <v>700</v>
      </c>
      <c r="B27" s="1721">
        <v>132.29207485412002</v>
      </c>
      <c r="C27" s="1721">
        <v>138.62279978706002</v>
      </c>
      <c r="D27" s="1721">
        <v>25.858794211409997</v>
      </c>
      <c r="E27" s="1721">
        <v>23.55544340989</v>
      </c>
      <c r="F27" s="1720">
        <v>3.4543747490999999</v>
      </c>
      <c r="G27" s="1719">
        <v>323.78348701158006</v>
      </c>
      <c r="H27" s="773"/>
      <c r="I27" s="773"/>
      <c r="J27" s="773"/>
      <c r="K27" s="773"/>
      <c r="L27" s="773"/>
      <c r="M27" s="773"/>
      <c r="N27" s="773"/>
      <c r="O27" s="773"/>
      <c r="P27" s="773"/>
      <c r="Q27" s="773"/>
      <c r="R27" s="773"/>
      <c r="S27" s="773"/>
    </row>
    <row r="28" spans="1:19" ht="14.25" customHeight="1">
      <c r="A28" s="1722" t="s">
        <v>894</v>
      </c>
      <c r="B28" s="1721">
        <v>131.46601130350001</v>
      </c>
      <c r="C28" s="1721">
        <v>139.02455834269</v>
      </c>
      <c r="D28" s="1721">
        <v>25.683108422520018</v>
      </c>
      <c r="E28" s="1721">
        <v>28.73909558495</v>
      </c>
      <c r="F28" s="1720">
        <v>3.35556679901</v>
      </c>
      <c r="G28" s="1719">
        <v>328.26834045267003</v>
      </c>
      <c r="H28" s="774"/>
      <c r="I28" s="773"/>
      <c r="J28" s="773"/>
      <c r="K28" s="773"/>
      <c r="L28" s="773"/>
      <c r="M28" s="773"/>
      <c r="N28" s="773"/>
      <c r="O28" s="773"/>
      <c r="P28" s="773"/>
      <c r="Q28" s="773"/>
      <c r="R28" s="773"/>
      <c r="S28" s="773"/>
    </row>
    <row r="29" spans="1:19" ht="14.25" customHeight="1">
      <c r="A29" s="1722" t="s">
        <v>969</v>
      </c>
      <c r="B29" s="1721">
        <v>132.62464494895002</v>
      </c>
      <c r="C29" s="1721">
        <v>141.78881655292</v>
      </c>
      <c r="D29" s="1721">
        <v>25.375314416909998</v>
      </c>
      <c r="E29" s="1721">
        <v>18.888836786039999</v>
      </c>
      <c r="F29" s="1720">
        <v>4.0620585063200005</v>
      </c>
      <c r="G29" s="1719">
        <v>322.73967121113998</v>
      </c>
      <c r="H29" s="774"/>
      <c r="I29" s="773"/>
      <c r="J29" s="773"/>
      <c r="K29" s="773"/>
      <c r="L29" s="773"/>
      <c r="M29" s="773"/>
      <c r="N29" s="773"/>
      <c r="O29" s="773"/>
      <c r="P29" s="773"/>
      <c r="Q29" s="773"/>
      <c r="R29" s="773"/>
      <c r="S29" s="773"/>
    </row>
    <row r="30" spans="1:19" ht="14.25" customHeight="1">
      <c r="A30" s="1722" t="s">
        <v>1048</v>
      </c>
      <c r="B30" s="1721">
        <v>131.43112524751999</v>
      </c>
      <c r="C30" s="1721">
        <v>136.20837576982001</v>
      </c>
      <c r="D30" s="1721">
        <v>24.113216551810002</v>
      </c>
      <c r="E30" s="1721">
        <v>28.925086519689994</v>
      </c>
      <c r="F30" s="1720">
        <v>3.3505103244000001</v>
      </c>
      <c r="G30" s="1719">
        <v>324.02831441323997</v>
      </c>
      <c r="H30" s="774"/>
      <c r="I30" s="773"/>
      <c r="J30" s="773"/>
      <c r="K30" s="773"/>
      <c r="L30" s="773"/>
      <c r="M30" s="773"/>
      <c r="N30" s="773"/>
      <c r="O30" s="773"/>
      <c r="P30" s="773"/>
      <c r="Q30" s="773"/>
      <c r="R30" s="773"/>
      <c r="S30" s="773"/>
    </row>
    <row r="31" spans="1:19" ht="14.25" customHeight="1">
      <c r="A31" s="1722" t="s">
        <v>1170</v>
      </c>
      <c r="B31" s="1721">
        <v>133.89288135496997</v>
      </c>
      <c r="C31" s="1721">
        <v>143.01398375163998</v>
      </c>
      <c r="D31" s="1721">
        <v>24.212250619450003</v>
      </c>
      <c r="E31" s="1721">
        <v>23.511333428689998</v>
      </c>
      <c r="F31" s="1720">
        <v>3.1012127122000002</v>
      </c>
      <c r="G31" s="1719">
        <v>327.73166186694999</v>
      </c>
      <c r="H31" s="1714"/>
      <c r="I31" s="773"/>
      <c r="J31" s="773"/>
      <c r="K31" s="773"/>
      <c r="L31" s="773"/>
      <c r="M31" s="773"/>
      <c r="N31" s="773"/>
      <c r="O31" s="773"/>
      <c r="P31" s="773"/>
      <c r="Q31" s="773"/>
      <c r="R31" s="773"/>
      <c r="S31" s="773"/>
    </row>
    <row r="32" spans="1:19" ht="14.25" customHeight="1">
      <c r="A32" s="1718" t="s">
        <v>1401</v>
      </c>
      <c r="B32" s="1717">
        <f>'Lending by country and indu '!B45/1000</f>
        <v>131.22805975544</v>
      </c>
      <c r="C32" s="1717">
        <f>'Lending by country and indu '!B46/1000</f>
        <v>144.40581713284999</v>
      </c>
      <c r="D32" s="1717">
        <f>('Lending by country and indu '!B47+'Lending by country and indu '!B48)/1000</f>
        <v>24.265599098120003</v>
      </c>
      <c r="E32" s="1717">
        <f>'Lending by country and indu '!B51/1000</f>
        <v>18.046136026560003</v>
      </c>
      <c r="F32" s="1716">
        <f>'Lending by country and indu '!B50/1000</f>
        <v>2.2406829322699999</v>
      </c>
      <c r="G32" s="1715">
        <f>B32+C32+D32+E32+F32</f>
        <v>320.18629494523998</v>
      </c>
      <c r="H32" s="1714"/>
      <c r="I32" s="1713"/>
      <c r="J32" s="773"/>
      <c r="K32" s="773"/>
      <c r="L32" s="773"/>
      <c r="M32" s="773"/>
      <c r="N32" s="773"/>
      <c r="O32" s="773"/>
      <c r="P32" s="773"/>
      <c r="Q32" s="773"/>
      <c r="R32" s="773"/>
      <c r="S32" s="773"/>
    </row>
    <row r="33" spans="1:8" ht="14.25" customHeight="1">
      <c r="A33" s="1712" t="s">
        <v>1543</v>
      </c>
      <c r="B33" s="1711"/>
      <c r="C33" s="1711"/>
      <c r="D33" s="1711"/>
      <c r="E33" s="775"/>
      <c r="F33" s="1711"/>
      <c r="G33" s="1710"/>
      <c r="H33" s="774"/>
    </row>
    <row r="34" spans="1:8">
      <c r="A34" s="446"/>
      <c r="B34" s="446"/>
      <c r="C34" s="448"/>
      <c r="D34" s="446"/>
      <c r="E34" s="446"/>
      <c r="F34" s="446"/>
      <c r="G34" s="1709"/>
    </row>
    <row r="35" spans="1:8">
      <c r="A35" s="446"/>
      <c r="B35" s="446"/>
      <c r="C35" s="446"/>
      <c r="D35" s="446"/>
      <c r="E35" s="446"/>
      <c r="F35" s="446"/>
    </row>
  </sheetData>
  <mergeCells count="1">
    <mergeCell ref="A2:F2"/>
  </mergeCells>
  <pageMargins left="0.7" right="0.7" top="0.75" bottom="0.75" header="0.3" footer="0.3"/>
  <pageSetup paperSize="9" scale="85" fitToWidth="0" fitToHeight="0" orientation="portrait" r:id="rId1"/>
  <customProperties>
    <customPr name="_pios_id" r:id="rId2"/>
  </customProperties>
  <drawing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951B96-4C40-430E-BB87-E9C190648D9F}">
  <sheetPr>
    <tabColor theme="4" tint="0.39997558519241921"/>
  </sheetPr>
  <dimension ref="A1:V115"/>
  <sheetViews>
    <sheetView view="pageBreakPreview" zoomScale="85" zoomScaleNormal="100" zoomScaleSheetLayoutView="85" workbookViewId="0">
      <selection activeCell="A57" sqref="A57"/>
    </sheetView>
  </sheetViews>
  <sheetFormatPr defaultColWidth="9.109375" defaultRowHeight="14.4"/>
  <cols>
    <col min="1" max="1" width="50.109375" style="446" customWidth="1"/>
    <col min="2" max="2" width="10" style="446" customWidth="1"/>
    <col min="3" max="3" width="9.33203125" style="446" customWidth="1"/>
    <col min="4" max="8" width="10" style="446" customWidth="1"/>
    <col min="9" max="9" width="9.109375" style="772"/>
    <col min="10" max="10" width="6.44140625" style="772" customWidth="1"/>
    <col min="11" max="16384" width="9.109375" style="772"/>
  </cols>
  <sheetData>
    <row r="1" spans="1:22">
      <c r="A1" s="1736" t="s">
        <v>1548</v>
      </c>
      <c r="B1" s="1199"/>
      <c r="C1" s="1199"/>
      <c r="D1" s="448"/>
      <c r="E1" s="448"/>
      <c r="F1" s="448"/>
      <c r="G1" s="448"/>
      <c r="H1" s="448"/>
    </row>
    <row r="2" spans="1:22" ht="13.5" customHeight="1">
      <c r="A2" s="776"/>
      <c r="B2" s="775"/>
      <c r="C2" s="1198"/>
      <c r="D2" s="1198"/>
      <c r="E2" s="1198"/>
      <c r="F2" s="1198"/>
      <c r="G2" s="1198"/>
      <c r="H2" s="1198"/>
    </row>
    <row r="3" spans="1:22" ht="22.2" thickBot="1">
      <c r="A3" s="1197" t="s">
        <v>121</v>
      </c>
      <c r="B3" s="1196" t="s">
        <v>262</v>
      </c>
      <c r="C3" s="1196" t="s">
        <v>269</v>
      </c>
      <c r="D3" s="1196" t="s">
        <v>268</v>
      </c>
      <c r="E3" s="1196" t="s">
        <v>267</v>
      </c>
      <c r="F3" s="1196" t="s">
        <v>266</v>
      </c>
      <c r="G3" s="1196" t="s">
        <v>265</v>
      </c>
      <c r="H3" s="1195" t="s">
        <v>1221</v>
      </c>
    </row>
    <row r="4" spans="1:22" ht="13.5" customHeight="1">
      <c r="A4" s="781" t="s">
        <v>920</v>
      </c>
      <c r="B4" s="1193">
        <v>15406.305766490001</v>
      </c>
      <c r="C4" s="1193">
        <v>2634.2342426800001</v>
      </c>
      <c r="D4" s="1193">
        <v>2243.1026462699997</v>
      </c>
      <c r="E4" s="1193">
        <v>1816.5272191900001</v>
      </c>
      <c r="F4" s="1193">
        <v>8030.3458669800011</v>
      </c>
      <c r="G4" s="1193">
        <v>0</v>
      </c>
      <c r="H4" s="1193">
        <v>682.09579137000003</v>
      </c>
      <c r="I4" s="773"/>
      <c r="J4" s="773"/>
      <c r="K4" s="1201"/>
      <c r="L4" s="773"/>
      <c r="M4" s="773"/>
      <c r="N4" s="773"/>
      <c r="O4" s="773"/>
      <c r="P4" s="773"/>
      <c r="Q4" s="773"/>
      <c r="R4" s="773"/>
      <c r="S4" s="773"/>
      <c r="T4" s="773"/>
      <c r="U4" s="773"/>
      <c r="V4" s="773"/>
    </row>
    <row r="5" spans="1:22" ht="13.5" customHeight="1">
      <c r="A5" s="781" t="s">
        <v>1100</v>
      </c>
      <c r="B5" s="1193">
        <v>7204.053963289999</v>
      </c>
      <c r="C5" s="1193">
        <v>5513.6693298699993</v>
      </c>
      <c r="D5" s="1193">
        <v>312.11476838000004</v>
      </c>
      <c r="E5" s="1193">
        <v>1188.9184588800001</v>
      </c>
      <c r="F5" s="1193">
        <v>183.71157016000001</v>
      </c>
      <c r="G5" s="1193">
        <v>0</v>
      </c>
      <c r="H5" s="1193">
        <v>5.6398359999999998</v>
      </c>
      <c r="I5" s="773"/>
      <c r="J5" s="773"/>
      <c r="K5" s="1201"/>
      <c r="L5" s="773"/>
      <c r="M5" s="773"/>
      <c r="N5" s="773"/>
      <c r="O5" s="773"/>
      <c r="P5" s="773"/>
      <c r="Q5" s="773"/>
      <c r="R5" s="773"/>
      <c r="S5" s="773"/>
      <c r="T5" s="773"/>
      <c r="U5" s="773"/>
      <c r="V5" s="773"/>
    </row>
    <row r="6" spans="1:22" ht="13.5" customHeight="1">
      <c r="A6" s="458" t="s">
        <v>1099</v>
      </c>
      <c r="B6" s="457">
        <v>3602.7602959299998</v>
      </c>
      <c r="C6" s="457">
        <v>3296.34827537</v>
      </c>
      <c r="D6" s="457">
        <v>190.15474001000001</v>
      </c>
      <c r="E6" s="457">
        <v>14.474517110000001</v>
      </c>
      <c r="F6" s="457">
        <v>96.142927439999994</v>
      </c>
      <c r="G6" s="457">
        <v>0</v>
      </c>
      <c r="H6" s="457">
        <v>5.6398359999999998</v>
      </c>
      <c r="I6" s="773"/>
      <c r="J6" s="773"/>
      <c r="K6" s="1201"/>
      <c r="L6" s="773"/>
      <c r="M6" s="773"/>
      <c r="N6" s="773"/>
      <c r="O6" s="773"/>
      <c r="P6" s="773"/>
      <c r="Q6" s="773"/>
      <c r="R6" s="773"/>
      <c r="S6" s="773"/>
      <c r="T6" s="773"/>
      <c r="U6" s="773"/>
      <c r="V6" s="773"/>
    </row>
    <row r="7" spans="1:22" ht="13.5" customHeight="1">
      <c r="A7" s="458" t="s">
        <v>1098</v>
      </c>
      <c r="B7" s="457">
        <v>2385.1225509400001</v>
      </c>
      <c r="C7" s="457">
        <v>2176.9563322399999</v>
      </c>
      <c r="D7" s="457">
        <v>115.06187858</v>
      </c>
      <c r="E7" s="457">
        <v>6.8766059799999999</v>
      </c>
      <c r="F7" s="457">
        <v>86.227734139999995</v>
      </c>
      <c r="G7" s="457">
        <v>0</v>
      </c>
      <c r="H7" s="457">
        <v>0</v>
      </c>
      <c r="I7" s="773"/>
      <c r="J7" s="773"/>
      <c r="K7" s="1201"/>
      <c r="L7" s="773"/>
      <c r="M7" s="773"/>
      <c r="N7" s="773"/>
      <c r="O7" s="773"/>
      <c r="P7" s="773"/>
      <c r="Q7" s="773"/>
      <c r="R7" s="773"/>
      <c r="S7" s="773"/>
      <c r="T7" s="773"/>
      <c r="U7" s="773"/>
      <c r="V7" s="773"/>
    </row>
    <row r="8" spans="1:22" ht="13.5" customHeight="1">
      <c r="A8" s="458" t="s">
        <v>1097</v>
      </c>
      <c r="B8" s="457">
        <v>1216.1711164199999</v>
      </c>
      <c r="C8" s="457">
        <v>40.364722260000001</v>
      </c>
      <c r="D8" s="457">
        <v>6.8981497900000006</v>
      </c>
      <c r="E8" s="457">
        <v>1167.56733579</v>
      </c>
      <c r="F8" s="457">
        <v>1.34090858</v>
      </c>
      <c r="G8" s="457">
        <v>0</v>
      </c>
      <c r="H8" s="457">
        <v>0</v>
      </c>
      <c r="I8" s="773"/>
      <c r="J8" s="773"/>
      <c r="K8" s="1201"/>
      <c r="L8" s="773"/>
      <c r="M8" s="773"/>
      <c r="N8" s="773"/>
      <c r="O8" s="773"/>
      <c r="P8" s="773"/>
      <c r="Q8" s="773"/>
      <c r="R8" s="773"/>
      <c r="S8" s="773"/>
      <c r="T8" s="773"/>
      <c r="U8" s="773"/>
      <c r="V8" s="773"/>
    </row>
    <row r="9" spans="1:22" ht="13.5" customHeight="1">
      <c r="A9" s="781" t="s">
        <v>1096</v>
      </c>
      <c r="B9" s="1193">
        <v>3628.8782991899998</v>
      </c>
      <c r="C9" s="1193">
        <v>485.14820861999999</v>
      </c>
      <c r="D9" s="1193">
        <v>1319.96047559</v>
      </c>
      <c r="E9" s="1193">
        <v>699.82745603000001</v>
      </c>
      <c r="F9" s="1193">
        <v>693.54941643999996</v>
      </c>
      <c r="G9" s="1193">
        <v>142.95949399</v>
      </c>
      <c r="H9" s="1193">
        <v>287.43324852000001</v>
      </c>
      <c r="I9" s="773"/>
      <c r="J9" s="773"/>
      <c r="K9" s="1201"/>
      <c r="L9" s="773"/>
      <c r="M9" s="773"/>
      <c r="N9" s="773"/>
      <c r="O9" s="773"/>
      <c r="P9" s="773"/>
      <c r="Q9" s="773"/>
      <c r="R9" s="773"/>
      <c r="S9" s="773"/>
      <c r="T9" s="773"/>
      <c r="U9" s="773"/>
      <c r="V9" s="773"/>
    </row>
    <row r="10" spans="1:22" ht="13.5" customHeight="1">
      <c r="A10" s="458" t="s">
        <v>1095</v>
      </c>
      <c r="B10" s="457">
        <v>2008.1804180199999</v>
      </c>
      <c r="C10" s="457">
        <v>247.84007037000001</v>
      </c>
      <c r="D10" s="457">
        <v>1083.5682614899999</v>
      </c>
      <c r="E10" s="457">
        <v>78.19537858999999</v>
      </c>
      <c r="F10" s="457">
        <v>499.33351179000005</v>
      </c>
      <c r="G10" s="457">
        <v>0</v>
      </c>
      <c r="H10" s="457">
        <v>99.243195779999994</v>
      </c>
      <c r="I10" s="773"/>
      <c r="J10" s="773"/>
      <c r="K10" s="1201"/>
      <c r="L10" s="773"/>
      <c r="M10" s="773"/>
      <c r="N10" s="773"/>
      <c r="O10" s="773"/>
      <c r="P10" s="773"/>
      <c r="Q10" s="773"/>
      <c r="R10" s="773"/>
      <c r="S10" s="773"/>
      <c r="T10" s="773"/>
      <c r="U10" s="773"/>
      <c r="V10" s="773"/>
    </row>
    <row r="11" spans="1:22" ht="13.5" customHeight="1">
      <c r="A11" s="458" t="s">
        <v>1094</v>
      </c>
      <c r="B11" s="457">
        <v>262.00874390000001</v>
      </c>
      <c r="C11" s="457">
        <v>12.702250640000001</v>
      </c>
      <c r="D11" s="457">
        <v>133.19904108</v>
      </c>
      <c r="E11" s="457">
        <v>49.709281359999999</v>
      </c>
      <c r="F11" s="457">
        <v>66.398170820000004</v>
      </c>
      <c r="G11" s="457">
        <v>0</v>
      </c>
      <c r="H11" s="457">
        <v>0</v>
      </c>
      <c r="I11" s="773"/>
      <c r="J11" s="773"/>
      <c r="K11" s="1201"/>
      <c r="L11" s="773"/>
      <c r="M11" s="773"/>
      <c r="N11" s="773"/>
      <c r="O11" s="773"/>
      <c r="P11" s="773"/>
      <c r="Q11" s="773"/>
      <c r="R11" s="773"/>
      <c r="S11" s="773"/>
      <c r="T11" s="773"/>
      <c r="U11" s="773"/>
      <c r="V11" s="773"/>
    </row>
    <row r="12" spans="1:22" ht="13.5" customHeight="1">
      <c r="A12" s="446" t="s">
        <v>1093</v>
      </c>
      <c r="B12" s="457">
        <v>1358.6891372700002</v>
      </c>
      <c r="C12" s="457">
        <v>224.60588761</v>
      </c>
      <c r="D12" s="457">
        <v>103.19317302</v>
      </c>
      <c r="E12" s="457">
        <v>571.92279608000001</v>
      </c>
      <c r="F12" s="457">
        <v>127.81773382999995</v>
      </c>
      <c r="G12" s="457">
        <v>142.95949399</v>
      </c>
      <c r="H12" s="457">
        <v>188.19005274000003</v>
      </c>
      <c r="I12" s="773"/>
      <c r="J12" s="773"/>
      <c r="K12" s="1201"/>
      <c r="L12" s="773"/>
      <c r="M12" s="773"/>
      <c r="N12" s="773"/>
      <c r="O12" s="773"/>
      <c r="P12" s="773"/>
      <c r="Q12" s="773"/>
      <c r="R12" s="773"/>
      <c r="S12" s="773"/>
      <c r="T12" s="773"/>
      <c r="U12" s="773"/>
      <c r="V12" s="773"/>
    </row>
    <row r="13" spans="1:22" ht="13.5" customHeight="1">
      <c r="A13" s="1194" t="s">
        <v>1092</v>
      </c>
      <c r="B13" s="1193">
        <v>3463.5715628299999</v>
      </c>
      <c r="C13" s="1193">
        <v>1657.0585786299998</v>
      </c>
      <c r="D13" s="1193">
        <v>791.20824092999999</v>
      </c>
      <c r="E13" s="1193">
        <v>392.01253534</v>
      </c>
      <c r="F13" s="1193">
        <v>543.6260618199999</v>
      </c>
      <c r="G13" s="1193">
        <v>-1.2625899999999998E-3</v>
      </c>
      <c r="H13" s="1193">
        <v>79.66740870000001</v>
      </c>
      <c r="I13" s="773"/>
      <c r="J13" s="773"/>
      <c r="K13" s="1201"/>
      <c r="L13" s="773"/>
      <c r="M13" s="773"/>
      <c r="N13" s="773"/>
      <c r="O13" s="773"/>
      <c r="P13" s="773"/>
      <c r="Q13" s="773"/>
      <c r="R13" s="773"/>
      <c r="S13" s="773"/>
      <c r="T13" s="773"/>
      <c r="U13" s="773"/>
      <c r="V13" s="773"/>
    </row>
    <row r="14" spans="1:22" ht="13.5" customHeight="1">
      <c r="A14" s="458" t="s">
        <v>1091</v>
      </c>
      <c r="B14" s="457">
        <v>1055.9070237399999</v>
      </c>
      <c r="C14" s="457">
        <v>245.39391213000002</v>
      </c>
      <c r="D14" s="457">
        <v>347.78310243999999</v>
      </c>
      <c r="E14" s="457">
        <v>233.86219062000001</v>
      </c>
      <c r="F14" s="457">
        <v>208.29804873999998</v>
      </c>
      <c r="G14" s="457">
        <v>-1.25332E-3</v>
      </c>
      <c r="H14" s="457">
        <v>20.57102313</v>
      </c>
      <c r="I14" s="773"/>
      <c r="J14" s="773"/>
      <c r="K14" s="1201"/>
      <c r="L14" s="773"/>
      <c r="M14" s="773"/>
      <c r="N14" s="773"/>
      <c r="O14" s="773"/>
      <c r="P14" s="773"/>
      <c r="Q14" s="773"/>
      <c r="R14" s="773"/>
      <c r="S14" s="773"/>
      <c r="T14" s="773"/>
      <c r="U14" s="773"/>
      <c r="V14" s="773"/>
    </row>
    <row r="15" spans="1:22" ht="13.5" customHeight="1">
      <c r="A15" s="458" t="s">
        <v>1090</v>
      </c>
      <c r="B15" s="457">
        <v>377.56013117999998</v>
      </c>
      <c r="C15" s="457">
        <v>191.38912532000001</v>
      </c>
      <c r="D15" s="457">
        <v>64.016814150000002</v>
      </c>
      <c r="E15" s="457">
        <v>94.903918250000004</v>
      </c>
      <c r="F15" s="457">
        <v>27.048791270000002</v>
      </c>
      <c r="G15" s="457">
        <v>0</v>
      </c>
      <c r="H15" s="457">
        <v>0.20148219000000001</v>
      </c>
      <c r="I15" s="773"/>
      <c r="J15" s="773"/>
      <c r="K15" s="1201"/>
      <c r="L15" s="773"/>
      <c r="M15" s="773"/>
      <c r="N15" s="773"/>
      <c r="O15" s="773"/>
      <c r="P15" s="773"/>
      <c r="Q15" s="773"/>
      <c r="R15" s="773"/>
      <c r="S15" s="773"/>
      <c r="T15" s="773"/>
      <c r="U15" s="773"/>
      <c r="V15" s="773"/>
    </row>
    <row r="16" spans="1:22" ht="13.5" customHeight="1">
      <c r="A16" s="458" t="s">
        <v>1089</v>
      </c>
      <c r="B16" s="457">
        <v>2030.10440791</v>
      </c>
      <c r="C16" s="457">
        <v>1220.2755411799999</v>
      </c>
      <c r="D16" s="457">
        <v>379.40832433999998</v>
      </c>
      <c r="E16" s="457">
        <v>63.246426469999996</v>
      </c>
      <c r="F16" s="457">
        <v>308.27922180999997</v>
      </c>
      <c r="G16" s="457">
        <v>-9.270000000000001E-6</v>
      </c>
      <c r="H16" s="457">
        <v>58.894903380000002</v>
      </c>
      <c r="I16" s="773"/>
      <c r="J16" s="773"/>
      <c r="K16" s="1201"/>
      <c r="L16" s="773"/>
      <c r="M16" s="773"/>
      <c r="N16" s="773"/>
      <c r="O16" s="773"/>
      <c r="P16" s="773"/>
      <c r="Q16" s="773"/>
      <c r="R16" s="773"/>
      <c r="S16" s="773"/>
      <c r="T16" s="773"/>
      <c r="U16" s="773"/>
      <c r="V16" s="773"/>
    </row>
    <row r="17" spans="1:22" ht="13.5" customHeight="1">
      <c r="A17" s="781" t="s">
        <v>1088</v>
      </c>
      <c r="B17" s="1193">
        <v>8290.7512772999999</v>
      </c>
      <c r="C17" s="1193">
        <v>2245.2122118899997</v>
      </c>
      <c r="D17" s="1193">
        <v>2045.8488072599998</v>
      </c>
      <c r="E17" s="1193">
        <v>885.48405677000005</v>
      </c>
      <c r="F17" s="1193">
        <v>2954.3416207099999</v>
      </c>
      <c r="G17" s="1193">
        <v>-2.6700000000000003E-6</v>
      </c>
      <c r="H17" s="1193">
        <v>159.86458334000005</v>
      </c>
      <c r="I17" s="773"/>
      <c r="J17" s="773"/>
      <c r="K17" s="1201"/>
      <c r="L17" s="773"/>
      <c r="M17" s="773"/>
      <c r="N17" s="773"/>
      <c r="O17" s="773"/>
      <c r="P17" s="773"/>
      <c r="Q17" s="773"/>
      <c r="R17" s="773"/>
      <c r="S17" s="773"/>
      <c r="T17" s="773"/>
      <c r="U17" s="773"/>
      <c r="V17" s="773"/>
    </row>
    <row r="18" spans="1:22" ht="13.5" customHeight="1">
      <c r="A18" s="458" t="s">
        <v>1087</v>
      </c>
      <c r="B18" s="457">
        <v>1317.6153581299998</v>
      </c>
      <c r="C18" s="457">
        <v>162.93961468000001</v>
      </c>
      <c r="D18" s="457">
        <v>290.94203126999997</v>
      </c>
      <c r="E18" s="457">
        <v>74.387436739999998</v>
      </c>
      <c r="F18" s="457">
        <v>639.74766321999994</v>
      </c>
      <c r="G18" s="457">
        <v>-8.6000000000000002E-7</v>
      </c>
      <c r="H18" s="457">
        <v>149.59861308000001</v>
      </c>
      <c r="I18" s="773"/>
      <c r="J18" s="773"/>
      <c r="K18" s="1201"/>
      <c r="L18" s="773"/>
      <c r="M18" s="773"/>
      <c r="N18" s="773"/>
      <c r="O18" s="773"/>
      <c r="P18" s="773"/>
      <c r="Q18" s="773"/>
      <c r="R18" s="773"/>
      <c r="S18" s="773"/>
      <c r="T18" s="773"/>
      <c r="U18" s="773"/>
      <c r="V18" s="773"/>
    </row>
    <row r="19" spans="1:22" ht="13.5" customHeight="1">
      <c r="A19" s="446" t="s">
        <v>1086</v>
      </c>
      <c r="B19" s="457">
        <v>1481.7244967000001</v>
      </c>
      <c r="C19" s="457">
        <v>527.27082085000006</v>
      </c>
      <c r="D19" s="457">
        <v>380.04822466000002</v>
      </c>
      <c r="E19" s="457">
        <v>92.066889809999992</v>
      </c>
      <c r="F19" s="457">
        <v>481.78537219000003</v>
      </c>
      <c r="G19" s="457">
        <v>0</v>
      </c>
      <c r="H19" s="457">
        <v>0.55318919000000011</v>
      </c>
      <c r="I19" s="773"/>
      <c r="J19" s="773"/>
      <c r="K19" s="1201"/>
      <c r="L19" s="773"/>
      <c r="M19" s="773"/>
      <c r="N19" s="773"/>
      <c r="O19" s="773"/>
      <c r="P19" s="773"/>
      <c r="Q19" s="773"/>
      <c r="R19" s="773"/>
      <c r="S19" s="773"/>
      <c r="T19" s="773"/>
      <c r="U19" s="773"/>
      <c r="V19" s="773"/>
    </row>
    <row r="20" spans="1:22" ht="13.5" customHeight="1">
      <c r="A20" s="458" t="s">
        <v>1085</v>
      </c>
      <c r="B20" s="457">
        <v>3117.3876676899999</v>
      </c>
      <c r="C20" s="457">
        <v>830.35691238999993</v>
      </c>
      <c r="D20" s="457">
        <v>913.88648370999999</v>
      </c>
      <c r="E20" s="457">
        <v>294.98747025</v>
      </c>
      <c r="F20" s="457">
        <v>1069.2448527500001</v>
      </c>
      <c r="G20" s="457">
        <v>0</v>
      </c>
      <c r="H20" s="457">
        <v>8.9119485899999997</v>
      </c>
      <c r="I20" s="773"/>
      <c r="J20" s="773"/>
      <c r="K20" s="1201"/>
      <c r="L20" s="773"/>
      <c r="M20" s="773"/>
      <c r="N20" s="773"/>
      <c r="O20" s="773"/>
      <c r="P20" s="773"/>
      <c r="Q20" s="773"/>
      <c r="R20" s="773"/>
      <c r="S20" s="773"/>
      <c r="T20" s="773"/>
      <c r="U20" s="773"/>
      <c r="V20" s="773"/>
    </row>
    <row r="21" spans="1:22" ht="13.5" customHeight="1">
      <c r="A21" s="458" t="s">
        <v>1084</v>
      </c>
      <c r="B21" s="457">
        <v>307.73861177000003</v>
      </c>
      <c r="C21" s="457">
        <v>61.398604590000005</v>
      </c>
      <c r="D21" s="457">
        <v>46.186873030000001</v>
      </c>
      <c r="E21" s="457">
        <v>31.327618610000002</v>
      </c>
      <c r="F21" s="457">
        <v>168.82551554</v>
      </c>
      <c r="G21" s="457">
        <v>0</v>
      </c>
      <c r="H21" s="457">
        <v>0</v>
      </c>
      <c r="I21" s="773"/>
      <c r="J21" s="773"/>
      <c r="K21" s="1201"/>
      <c r="L21" s="773"/>
      <c r="M21" s="773"/>
      <c r="N21" s="773"/>
      <c r="O21" s="773"/>
      <c r="P21" s="773"/>
      <c r="Q21" s="773"/>
      <c r="R21" s="773"/>
      <c r="S21" s="773"/>
      <c r="T21" s="773"/>
      <c r="U21" s="773"/>
      <c r="V21" s="773"/>
    </row>
    <row r="22" spans="1:22" ht="13.5" customHeight="1">
      <c r="A22" s="458" t="s">
        <v>1083</v>
      </c>
      <c r="B22" s="457">
        <v>1206.0351125600002</v>
      </c>
      <c r="C22" s="457">
        <v>558.85705928000004</v>
      </c>
      <c r="D22" s="457">
        <v>355.49168875999999</v>
      </c>
      <c r="E22" s="457">
        <v>71.029263569999998</v>
      </c>
      <c r="F22" s="457">
        <v>219.85627006999999</v>
      </c>
      <c r="G22" s="457">
        <v>-1.6000000000000001E-6</v>
      </c>
      <c r="H22" s="457">
        <v>0.80083248000000007</v>
      </c>
      <c r="I22" s="773"/>
      <c r="J22" s="773"/>
      <c r="K22" s="1201"/>
      <c r="L22" s="773"/>
      <c r="M22" s="773"/>
      <c r="N22" s="773"/>
      <c r="O22" s="773"/>
      <c r="P22" s="773"/>
      <c r="Q22" s="773"/>
      <c r="R22" s="773"/>
      <c r="S22" s="773"/>
      <c r="T22" s="773"/>
      <c r="U22" s="773"/>
      <c r="V22" s="773"/>
    </row>
    <row r="23" spans="1:22" ht="13.5" customHeight="1">
      <c r="A23" s="458" t="s">
        <v>1082</v>
      </c>
      <c r="B23" s="457">
        <v>860.25003044999994</v>
      </c>
      <c r="C23" s="457">
        <v>104.3892001</v>
      </c>
      <c r="D23" s="457">
        <v>59.293505830000001</v>
      </c>
      <c r="E23" s="457">
        <v>321.68537779000002</v>
      </c>
      <c r="F23" s="457">
        <v>374.88194693999998</v>
      </c>
      <c r="G23" s="457">
        <v>-2.1E-7</v>
      </c>
      <c r="H23" s="457">
        <v>0</v>
      </c>
      <c r="I23" s="773"/>
      <c r="J23" s="773"/>
      <c r="K23" s="1201"/>
      <c r="L23" s="773"/>
      <c r="M23" s="773"/>
      <c r="N23" s="773"/>
      <c r="O23" s="773"/>
      <c r="P23" s="773"/>
      <c r="Q23" s="773"/>
      <c r="R23" s="773"/>
      <c r="S23" s="773"/>
      <c r="T23" s="773"/>
      <c r="U23" s="773"/>
      <c r="V23" s="773"/>
    </row>
    <row r="24" spans="1:22" ht="13.5" customHeight="1">
      <c r="A24" s="781" t="s">
        <v>1081</v>
      </c>
      <c r="B24" s="1193">
        <v>32288.027617700001</v>
      </c>
      <c r="C24" s="1193">
        <v>7945.3834784800001</v>
      </c>
      <c r="D24" s="1193">
        <v>7706.1549369900004</v>
      </c>
      <c r="E24" s="1193">
        <v>7506.5580854500004</v>
      </c>
      <c r="F24" s="1193">
        <v>7682.1941572500009</v>
      </c>
      <c r="G24" s="1193">
        <v>889.09299078999993</v>
      </c>
      <c r="H24" s="1193">
        <v>558.64396873999999</v>
      </c>
      <c r="I24" s="773"/>
      <c r="J24" s="773"/>
      <c r="K24" s="1201"/>
      <c r="L24" s="773"/>
      <c r="M24" s="773"/>
      <c r="N24" s="773"/>
      <c r="O24" s="773"/>
      <c r="P24" s="773"/>
      <c r="Q24" s="773"/>
      <c r="R24" s="773"/>
      <c r="S24" s="773"/>
      <c r="T24" s="773"/>
      <c r="U24" s="773"/>
      <c r="V24" s="773"/>
    </row>
    <row r="25" spans="1:22" ht="13.5" customHeight="1">
      <c r="A25" s="458" t="s">
        <v>1080</v>
      </c>
      <c r="B25" s="457">
        <v>1799.7424945800001</v>
      </c>
      <c r="C25" s="457">
        <v>239.74085241</v>
      </c>
      <c r="D25" s="457">
        <v>512.79418577000001</v>
      </c>
      <c r="E25" s="457">
        <v>140.80739124999999</v>
      </c>
      <c r="F25" s="457">
        <v>332.01277318000001</v>
      </c>
      <c r="G25" s="457">
        <v>569.33793811999999</v>
      </c>
      <c r="H25" s="457">
        <v>5.0493538500000001</v>
      </c>
      <c r="I25" s="773"/>
      <c r="J25" s="773"/>
      <c r="K25" s="1201"/>
      <c r="L25" s="773"/>
      <c r="M25" s="773"/>
      <c r="N25" s="773"/>
      <c r="O25" s="773"/>
      <c r="P25" s="773"/>
      <c r="Q25" s="773"/>
      <c r="R25" s="773"/>
      <c r="S25" s="773"/>
      <c r="T25" s="773"/>
      <c r="U25" s="773"/>
      <c r="V25" s="773"/>
    </row>
    <row r="26" spans="1:22" ht="13.5" customHeight="1">
      <c r="A26" s="458" t="s">
        <v>1079</v>
      </c>
      <c r="B26" s="457">
        <v>3418.58398807</v>
      </c>
      <c r="C26" s="457">
        <v>680.75724283</v>
      </c>
      <c r="D26" s="457">
        <v>1680.35988234</v>
      </c>
      <c r="E26" s="457">
        <v>109.36164013</v>
      </c>
      <c r="F26" s="457">
        <v>763.90636781000001</v>
      </c>
      <c r="G26" s="457">
        <v>78.613719459999999</v>
      </c>
      <c r="H26" s="457">
        <v>105.58513550000001</v>
      </c>
      <c r="I26" s="773"/>
      <c r="J26" s="773"/>
      <c r="K26" s="1201"/>
      <c r="L26" s="773"/>
      <c r="M26" s="773"/>
      <c r="N26" s="773"/>
      <c r="O26" s="773"/>
      <c r="P26" s="773"/>
      <c r="Q26" s="773"/>
      <c r="R26" s="773"/>
      <c r="S26" s="773"/>
      <c r="T26" s="773"/>
      <c r="U26" s="773"/>
      <c r="V26" s="773"/>
    </row>
    <row r="27" spans="1:22" ht="13.5" customHeight="1">
      <c r="A27" s="458" t="s">
        <v>1078</v>
      </c>
      <c r="B27" s="457">
        <v>11189.816812959998</v>
      </c>
      <c r="C27" s="457">
        <v>3108.8887031499999</v>
      </c>
      <c r="D27" s="457">
        <v>1286.07198447</v>
      </c>
      <c r="E27" s="457">
        <v>3352.48197329</v>
      </c>
      <c r="F27" s="457">
        <v>3163.6246212999999</v>
      </c>
      <c r="G27" s="457">
        <v>0</v>
      </c>
      <c r="H27" s="457">
        <v>278.74953075000002</v>
      </c>
      <c r="I27" s="773"/>
      <c r="J27" s="773"/>
      <c r="K27" s="1201"/>
      <c r="L27" s="773"/>
      <c r="M27" s="773"/>
      <c r="N27" s="773"/>
      <c r="O27" s="773"/>
      <c r="P27" s="773"/>
      <c r="Q27" s="773"/>
      <c r="R27" s="773"/>
      <c r="S27" s="773"/>
      <c r="T27" s="773"/>
      <c r="U27" s="773"/>
      <c r="V27" s="773"/>
    </row>
    <row r="28" spans="1:22" ht="13.5" customHeight="1">
      <c r="A28" s="458" t="s">
        <v>1077</v>
      </c>
      <c r="B28" s="457">
        <v>7055.5444506000003</v>
      </c>
      <c r="C28" s="457">
        <v>1340.46111722</v>
      </c>
      <c r="D28" s="457">
        <v>1788.4479204299998</v>
      </c>
      <c r="E28" s="457">
        <v>2853.5121894100002</v>
      </c>
      <c r="F28" s="457">
        <v>1033.7201124899998</v>
      </c>
      <c r="G28" s="457">
        <v>-8.7266000000000004E-4</v>
      </c>
      <c r="H28" s="457">
        <v>39.403983709999999</v>
      </c>
      <c r="I28" s="773"/>
      <c r="J28" s="773"/>
      <c r="K28" s="1201"/>
      <c r="L28" s="773"/>
      <c r="M28" s="773"/>
      <c r="N28" s="773"/>
      <c r="O28" s="773"/>
      <c r="P28" s="773"/>
      <c r="Q28" s="773"/>
      <c r="R28" s="773"/>
      <c r="S28" s="773"/>
      <c r="T28" s="773"/>
      <c r="U28" s="773"/>
      <c r="V28" s="773"/>
    </row>
    <row r="29" spans="1:22" ht="13.5" customHeight="1">
      <c r="A29" s="458" t="s">
        <v>1076</v>
      </c>
      <c r="B29" s="457">
        <v>5166.7114351600003</v>
      </c>
      <c r="C29" s="457">
        <v>1788.43414136</v>
      </c>
      <c r="D29" s="457">
        <v>1218.3876666799999</v>
      </c>
      <c r="E29" s="457">
        <v>397.11514731</v>
      </c>
      <c r="F29" s="457">
        <v>1517.13166447</v>
      </c>
      <c r="G29" s="457">
        <v>173.65235543</v>
      </c>
      <c r="H29" s="457">
        <v>71.990459909999998</v>
      </c>
      <c r="J29" s="773"/>
      <c r="K29" s="1201"/>
      <c r="L29" s="773"/>
      <c r="M29" s="773"/>
      <c r="N29" s="773"/>
      <c r="O29" s="773"/>
      <c r="P29" s="773"/>
      <c r="Q29" s="773"/>
      <c r="R29" s="773"/>
      <c r="S29" s="773"/>
      <c r="T29" s="773"/>
      <c r="U29" s="773"/>
      <c r="V29" s="773"/>
    </row>
    <row r="30" spans="1:22" ht="13.5" customHeight="1">
      <c r="A30" s="458" t="s">
        <v>1075</v>
      </c>
      <c r="B30" s="457">
        <v>2177.5529904800001</v>
      </c>
      <c r="C30" s="457">
        <v>276.74555471000002</v>
      </c>
      <c r="D30" s="457">
        <v>857.40192607000006</v>
      </c>
      <c r="E30" s="457">
        <v>462.71202260000001</v>
      </c>
      <c r="F30" s="457">
        <v>456.41995395999999</v>
      </c>
      <c r="G30" s="457">
        <v>67.489850439999998</v>
      </c>
      <c r="H30" s="457">
        <v>56.7836827</v>
      </c>
      <c r="J30" s="773"/>
      <c r="K30" s="1201"/>
      <c r="L30" s="773"/>
      <c r="M30" s="773"/>
      <c r="N30" s="773"/>
      <c r="O30" s="773"/>
      <c r="P30" s="773"/>
      <c r="Q30" s="773"/>
      <c r="R30" s="773"/>
      <c r="S30" s="773"/>
      <c r="T30" s="773"/>
      <c r="U30" s="773"/>
      <c r="V30" s="773"/>
    </row>
    <row r="31" spans="1:22" ht="13.5" customHeight="1">
      <c r="A31" s="458" t="s">
        <v>1074</v>
      </c>
      <c r="B31" s="457">
        <v>1480.0754458500001</v>
      </c>
      <c r="C31" s="457">
        <v>510.3558668</v>
      </c>
      <c r="D31" s="457">
        <v>362.69137123000002</v>
      </c>
      <c r="E31" s="457">
        <v>190.56772146</v>
      </c>
      <c r="F31" s="457">
        <v>415.37866403999999</v>
      </c>
      <c r="G31" s="457">
        <v>0</v>
      </c>
      <c r="H31" s="457">
        <v>1.0818223199999999</v>
      </c>
      <c r="J31" s="773"/>
      <c r="K31" s="1201"/>
      <c r="L31" s="773"/>
      <c r="M31" s="773"/>
      <c r="N31" s="773"/>
      <c r="O31" s="773"/>
      <c r="P31" s="773"/>
      <c r="Q31" s="773"/>
      <c r="R31" s="773"/>
      <c r="S31" s="773"/>
      <c r="T31" s="773"/>
      <c r="U31" s="773"/>
      <c r="V31" s="773"/>
    </row>
    <row r="32" spans="1:22" ht="13.5" customHeight="1">
      <c r="A32" s="781" t="s">
        <v>1073</v>
      </c>
      <c r="B32" s="1193">
        <v>6874.4036134400003</v>
      </c>
      <c r="C32" s="1193">
        <v>269.05003474</v>
      </c>
      <c r="D32" s="1193">
        <v>316.50522758</v>
      </c>
      <c r="E32" s="1193">
        <v>4911.86860884</v>
      </c>
      <c r="F32" s="1193">
        <v>72.055746360000001</v>
      </c>
      <c r="G32" s="1193">
        <v>0</v>
      </c>
      <c r="H32" s="1193">
        <v>1304.9239959200002</v>
      </c>
      <c r="J32" s="773"/>
      <c r="K32" s="1201"/>
      <c r="L32" s="773"/>
      <c r="M32" s="773"/>
      <c r="N32" s="773"/>
      <c r="O32" s="773"/>
      <c r="P32" s="773"/>
      <c r="Q32" s="773"/>
      <c r="R32" s="773"/>
      <c r="S32" s="773"/>
      <c r="T32" s="773"/>
      <c r="U32" s="773"/>
      <c r="V32" s="773"/>
    </row>
    <row r="33" spans="1:22" ht="13.5" customHeight="1">
      <c r="A33" s="458" t="s">
        <v>1072</v>
      </c>
      <c r="B33" s="457">
        <v>179.69705198000003</v>
      </c>
      <c r="C33" s="457">
        <v>1.273817E-2</v>
      </c>
      <c r="D33" s="457">
        <v>129.54933185000002</v>
      </c>
      <c r="E33" s="457">
        <v>49.567180780000001</v>
      </c>
      <c r="F33" s="457">
        <v>0.15809334</v>
      </c>
      <c r="G33" s="457">
        <v>0</v>
      </c>
      <c r="H33" s="457">
        <v>0.40970783999999999</v>
      </c>
      <c r="J33" s="773"/>
      <c r="K33" s="1201"/>
      <c r="L33" s="773"/>
      <c r="M33" s="773"/>
      <c r="N33" s="773"/>
      <c r="O33" s="773"/>
      <c r="P33" s="773"/>
      <c r="Q33" s="773"/>
      <c r="R33" s="773"/>
      <c r="S33" s="773"/>
      <c r="T33" s="773"/>
      <c r="U33" s="773"/>
      <c r="V33" s="773"/>
    </row>
    <row r="34" spans="1:22" ht="13.5" customHeight="1">
      <c r="A34" s="458" t="s">
        <v>1071</v>
      </c>
      <c r="B34" s="457">
        <v>6344.0273062699998</v>
      </c>
      <c r="C34" s="457">
        <v>128.91170789</v>
      </c>
      <c r="D34" s="457">
        <v>107.71632427999999</v>
      </c>
      <c r="E34" s="457">
        <v>4755.6517972199999</v>
      </c>
      <c r="F34" s="457">
        <v>47.233174050000002</v>
      </c>
      <c r="G34" s="457">
        <v>0</v>
      </c>
      <c r="H34" s="457">
        <v>1304.5143028300001</v>
      </c>
      <c r="J34" s="773"/>
      <c r="K34" s="1201"/>
      <c r="L34" s="773"/>
      <c r="M34" s="773"/>
      <c r="N34" s="773"/>
      <c r="O34" s="773"/>
      <c r="P34" s="773"/>
      <c r="Q34" s="773"/>
      <c r="R34" s="773"/>
      <c r="S34" s="773"/>
      <c r="T34" s="773"/>
      <c r="U34" s="773"/>
      <c r="V34" s="773"/>
    </row>
    <row r="35" spans="1:22" ht="13.5" customHeight="1">
      <c r="A35" s="458" t="s">
        <v>1070</v>
      </c>
      <c r="B35" s="457">
        <v>350.67925518999999</v>
      </c>
      <c r="C35" s="457">
        <v>140.12558867999999</v>
      </c>
      <c r="D35" s="457">
        <v>79.23957145</v>
      </c>
      <c r="E35" s="457">
        <v>106.64963084</v>
      </c>
      <c r="F35" s="457">
        <v>24.664478970000001</v>
      </c>
      <c r="G35" s="457">
        <v>0</v>
      </c>
      <c r="H35" s="457">
        <v>-1.4749999999999999E-5</v>
      </c>
      <c r="J35" s="773"/>
      <c r="K35" s="1201"/>
      <c r="L35" s="773"/>
      <c r="M35" s="773"/>
      <c r="N35" s="773"/>
      <c r="O35" s="773"/>
      <c r="P35" s="773"/>
      <c r="Q35" s="773"/>
      <c r="R35" s="773"/>
      <c r="S35" s="773"/>
      <c r="T35" s="773"/>
      <c r="U35" s="773"/>
      <c r="V35" s="773"/>
    </row>
    <row r="36" spans="1:22" ht="13.5" customHeight="1">
      <c r="A36" s="781" t="s">
        <v>1069</v>
      </c>
      <c r="B36" s="1193">
        <v>8008.1882207899998</v>
      </c>
      <c r="C36" s="1193">
        <v>1623.3190999400001</v>
      </c>
      <c r="D36" s="1193">
        <v>2348.1974649799999</v>
      </c>
      <c r="E36" s="1193">
        <v>1148.58642104</v>
      </c>
      <c r="F36" s="1193">
        <v>2869.6773873900001</v>
      </c>
      <c r="G36" s="1193">
        <v>-4.3244020000000001E-2</v>
      </c>
      <c r="H36" s="1193">
        <v>18.451091460000001</v>
      </c>
      <c r="J36" s="773"/>
      <c r="K36" s="1201"/>
      <c r="L36" s="773"/>
      <c r="M36" s="773"/>
      <c r="N36" s="773"/>
      <c r="O36" s="773"/>
      <c r="P36" s="773"/>
      <c r="Q36" s="773"/>
      <c r="R36" s="773"/>
      <c r="S36" s="773"/>
      <c r="T36" s="773"/>
      <c r="U36" s="773"/>
      <c r="V36" s="773"/>
    </row>
    <row r="37" spans="1:22" ht="13.5" customHeight="1">
      <c r="A37" s="458" t="s">
        <v>1068</v>
      </c>
      <c r="B37" s="457">
        <v>3239.8331063600003</v>
      </c>
      <c r="C37" s="457">
        <v>1052.98936316</v>
      </c>
      <c r="D37" s="457">
        <v>1021.30412943</v>
      </c>
      <c r="E37" s="457">
        <v>553.59663179999995</v>
      </c>
      <c r="F37" s="457">
        <v>608.26994795000007</v>
      </c>
      <c r="G37" s="457">
        <v>0</v>
      </c>
      <c r="H37" s="457">
        <v>3.6730340200000002</v>
      </c>
      <c r="J37" s="773"/>
      <c r="K37" s="1201"/>
      <c r="L37" s="773"/>
      <c r="M37" s="773"/>
      <c r="N37" s="773"/>
      <c r="O37" s="773"/>
      <c r="P37" s="773"/>
      <c r="Q37" s="773"/>
      <c r="R37" s="773"/>
      <c r="S37" s="773"/>
      <c r="T37" s="773"/>
      <c r="U37" s="773"/>
      <c r="V37" s="773"/>
    </row>
    <row r="38" spans="1:22" ht="13.5" customHeight="1">
      <c r="A38" s="458" t="s">
        <v>1067</v>
      </c>
      <c r="B38" s="457">
        <v>1968.1614159999999</v>
      </c>
      <c r="C38" s="457">
        <v>132.35764515999998</v>
      </c>
      <c r="D38" s="457">
        <v>1222.6626317</v>
      </c>
      <c r="E38" s="457">
        <v>489.70072587000004</v>
      </c>
      <c r="F38" s="457">
        <v>121.49201203999999</v>
      </c>
      <c r="G38" s="457">
        <v>0</v>
      </c>
      <c r="H38" s="457">
        <v>1.94840123</v>
      </c>
      <c r="J38" s="773"/>
      <c r="K38" s="1201"/>
      <c r="L38" s="773"/>
      <c r="M38" s="773"/>
      <c r="N38" s="773"/>
      <c r="O38" s="773"/>
      <c r="P38" s="773"/>
      <c r="Q38" s="773"/>
      <c r="R38" s="773"/>
      <c r="S38" s="773"/>
      <c r="T38" s="773"/>
      <c r="U38" s="773"/>
      <c r="V38" s="773"/>
    </row>
    <row r="39" spans="1:22" ht="13.5" customHeight="1">
      <c r="A39" s="458" t="s">
        <v>1066</v>
      </c>
      <c r="B39" s="457">
        <v>2800.19369843</v>
      </c>
      <c r="C39" s="457">
        <v>437.97209162000001</v>
      </c>
      <c r="D39" s="457">
        <v>104.23070385000001</v>
      </c>
      <c r="E39" s="457">
        <v>105.28906337000001</v>
      </c>
      <c r="F39" s="457">
        <v>2139.9154274000002</v>
      </c>
      <c r="G39" s="457">
        <v>-4.3244020000000001E-2</v>
      </c>
      <c r="H39" s="457">
        <v>12.82965621</v>
      </c>
      <c r="J39" s="773"/>
      <c r="K39" s="1201"/>
      <c r="L39" s="773"/>
      <c r="M39" s="773"/>
      <c r="N39" s="773"/>
      <c r="O39" s="773"/>
      <c r="P39" s="773"/>
      <c r="Q39" s="773"/>
      <c r="R39" s="773"/>
      <c r="S39" s="773"/>
      <c r="T39" s="773"/>
      <c r="U39" s="773"/>
      <c r="V39" s="773"/>
    </row>
    <row r="40" spans="1:22">
      <c r="A40" s="781" t="s">
        <v>921</v>
      </c>
      <c r="B40" s="1193">
        <v>44420.279125270004</v>
      </c>
      <c r="C40" s="1193">
        <v>10509.264872029999</v>
      </c>
      <c r="D40" s="1193">
        <v>8040.1619199300003</v>
      </c>
      <c r="E40" s="1193">
        <v>9095.8760371800017</v>
      </c>
      <c r="F40" s="1193">
        <v>16287.365763450001</v>
      </c>
      <c r="G40" s="1193">
        <v>9.1196534600000003</v>
      </c>
      <c r="H40" s="1193">
        <v>478.49087922000001</v>
      </c>
      <c r="I40" s="773"/>
      <c r="J40" s="773"/>
      <c r="K40" s="1201"/>
      <c r="L40" s="773"/>
      <c r="M40" s="773"/>
      <c r="N40" s="773"/>
      <c r="O40" s="773"/>
      <c r="P40" s="773"/>
      <c r="Q40" s="773"/>
      <c r="R40" s="773"/>
      <c r="S40" s="773"/>
      <c r="T40" s="773"/>
      <c r="U40" s="773"/>
      <c r="V40" s="773"/>
    </row>
    <row r="41" spans="1:22">
      <c r="A41" s="458" t="s">
        <v>1065</v>
      </c>
      <c r="B41" s="448">
        <v>26208.136284676661</v>
      </c>
      <c r="C41" s="457">
        <v>6830.884776927689</v>
      </c>
      <c r="D41" s="457">
        <v>3857.0145888104626</v>
      </c>
      <c r="E41" s="457">
        <v>7647.5948184300005</v>
      </c>
      <c r="F41" s="457">
        <v>7385.0315678285115</v>
      </c>
      <c r="G41" s="457">
        <v>9.1196534600000003</v>
      </c>
      <c r="H41" s="457">
        <v>478.49087922000001</v>
      </c>
      <c r="I41" s="773"/>
      <c r="J41" s="773"/>
      <c r="K41" s="1201"/>
      <c r="L41" s="773"/>
      <c r="M41" s="773"/>
      <c r="N41" s="773"/>
      <c r="O41" s="773"/>
      <c r="P41" s="773"/>
      <c r="Q41" s="773"/>
      <c r="R41" s="773"/>
      <c r="S41" s="773"/>
      <c r="T41" s="773"/>
      <c r="U41" s="773"/>
      <c r="V41" s="773"/>
    </row>
    <row r="42" spans="1:22">
      <c r="A42" s="458" t="s">
        <v>1064</v>
      </c>
      <c r="B42" s="448">
        <v>18212.14284059334</v>
      </c>
      <c r="C42" s="457">
        <v>3678.3800951023104</v>
      </c>
      <c r="D42" s="457">
        <v>4183.1473311195377</v>
      </c>
      <c r="E42" s="457">
        <v>1448.2812187500001</v>
      </c>
      <c r="F42" s="457">
        <v>8902.3341956214899</v>
      </c>
      <c r="G42" s="457">
        <v>0</v>
      </c>
      <c r="H42" s="457">
        <v>0</v>
      </c>
      <c r="I42" s="773"/>
      <c r="J42" s="773"/>
      <c r="K42" s="1201"/>
      <c r="L42" s="773"/>
      <c r="M42" s="773"/>
      <c r="N42" s="773"/>
      <c r="O42" s="773"/>
      <c r="P42" s="773"/>
      <c r="Q42" s="773"/>
      <c r="R42" s="773"/>
      <c r="S42" s="773"/>
      <c r="T42" s="773"/>
      <c r="U42" s="773"/>
      <c r="V42" s="773"/>
    </row>
    <row r="43" spans="1:22">
      <c r="A43" s="781" t="s">
        <v>1063</v>
      </c>
      <c r="B43" s="1193">
        <v>1643.6003091399998</v>
      </c>
      <c r="C43" s="1193">
        <v>1393.2145400999998</v>
      </c>
      <c r="D43" s="1193">
        <v>1</v>
      </c>
      <c r="E43" s="1193">
        <v>117.40490394</v>
      </c>
      <c r="F43" s="1193">
        <v>130.79746768999999</v>
      </c>
      <c r="G43" s="1193">
        <v>0.29999999999999982</v>
      </c>
      <c r="H43" s="1193">
        <v>0.49834001000000061</v>
      </c>
      <c r="I43" s="773"/>
      <c r="J43" s="773"/>
      <c r="K43" s="1201"/>
      <c r="L43" s="773"/>
      <c r="M43" s="773"/>
      <c r="N43" s="773"/>
      <c r="O43" s="773"/>
      <c r="P43" s="773"/>
      <c r="Q43" s="773"/>
      <c r="R43" s="773"/>
      <c r="S43" s="773"/>
      <c r="T43" s="773"/>
      <c r="U43" s="773"/>
      <c r="V43" s="773"/>
    </row>
    <row r="44" spans="1:22" ht="15" thickBot="1">
      <c r="B44" s="516"/>
      <c r="C44" s="448"/>
      <c r="D44" s="448"/>
      <c r="E44" s="448"/>
      <c r="F44" s="448"/>
      <c r="G44" s="448"/>
      <c r="H44" s="448"/>
      <c r="I44" s="773"/>
      <c r="J44" s="773"/>
      <c r="K44" s="1201"/>
      <c r="L44" s="773"/>
      <c r="M44" s="773"/>
      <c r="N44" s="773"/>
      <c r="O44" s="773"/>
      <c r="P44" s="773"/>
      <c r="Q44" s="773"/>
      <c r="R44" s="773"/>
      <c r="S44" s="773"/>
      <c r="T44" s="773"/>
      <c r="U44" s="773"/>
      <c r="V44" s="773"/>
    </row>
    <row r="45" spans="1:22" ht="15" thickBot="1">
      <c r="A45" s="778" t="s">
        <v>298</v>
      </c>
      <c r="B45" s="459">
        <v>131228.05975543999</v>
      </c>
      <c r="C45" s="459">
        <v>34275.55459698</v>
      </c>
      <c r="D45" s="459">
        <v>25124.639545310001</v>
      </c>
      <c r="E45" s="459">
        <v>27763.063782660003</v>
      </c>
      <c r="F45" s="459">
        <v>39447.665058250008</v>
      </c>
      <c r="G45" s="459">
        <v>1041.42762896</v>
      </c>
      <c r="H45" s="459">
        <v>3575.7091432800003</v>
      </c>
      <c r="I45" s="773"/>
      <c r="J45" s="773"/>
      <c r="K45" s="1201"/>
      <c r="L45" s="773"/>
      <c r="M45" s="773"/>
      <c r="N45" s="773"/>
      <c r="O45" s="773"/>
      <c r="P45" s="773"/>
      <c r="Q45" s="773"/>
      <c r="R45" s="773"/>
      <c r="S45" s="773"/>
      <c r="T45" s="773"/>
      <c r="U45" s="773"/>
      <c r="V45" s="773"/>
    </row>
    <row r="46" spans="1:22">
      <c r="A46" s="458" t="s">
        <v>525</v>
      </c>
      <c r="B46" s="457">
        <v>144405.81713285</v>
      </c>
      <c r="C46" s="457">
        <v>34738.458283519998</v>
      </c>
      <c r="D46" s="457">
        <v>31031.63028021</v>
      </c>
      <c r="E46" s="457">
        <v>31972.539500119998</v>
      </c>
      <c r="F46" s="457">
        <v>46663.189069</v>
      </c>
      <c r="G46" s="457">
        <v>0</v>
      </c>
      <c r="H46" s="457">
        <v>0</v>
      </c>
      <c r="I46" s="773"/>
      <c r="J46" s="773"/>
      <c r="K46" s="1201"/>
      <c r="L46" s="773"/>
      <c r="M46" s="773"/>
      <c r="N46" s="773"/>
      <c r="O46" s="773"/>
      <c r="P46" s="773"/>
      <c r="Q46" s="773"/>
      <c r="R46" s="773"/>
      <c r="S46" s="773"/>
      <c r="T46" s="773"/>
      <c r="U46" s="773"/>
      <c r="V46" s="773"/>
    </row>
    <row r="47" spans="1:22">
      <c r="A47" s="458" t="s">
        <v>524</v>
      </c>
      <c r="B47" s="457">
        <v>17678.561380020001</v>
      </c>
      <c r="C47" s="457">
        <v>7608.7768799699998</v>
      </c>
      <c r="D47" s="457">
        <v>5504.1584667800007</v>
      </c>
      <c r="E47" s="457">
        <v>2394.5112487599999</v>
      </c>
      <c r="F47" s="457">
        <v>2171.10507749</v>
      </c>
      <c r="G47" s="457">
        <v>0</v>
      </c>
      <c r="H47" s="457">
        <v>9.7070200000000002E-3</v>
      </c>
      <c r="I47" s="773"/>
      <c r="J47" s="773"/>
      <c r="K47" s="1201"/>
      <c r="L47" s="773"/>
      <c r="M47" s="773"/>
      <c r="N47" s="773"/>
      <c r="O47" s="773"/>
      <c r="P47" s="773"/>
      <c r="Q47" s="773"/>
      <c r="R47" s="773"/>
      <c r="S47" s="773"/>
      <c r="T47" s="773"/>
      <c r="U47" s="773"/>
      <c r="V47" s="773"/>
    </row>
    <row r="48" spans="1:22" ht="15" thickBot="1">
      <c r="A48" s="780" t="s">
        <v>1062</v>
      </c>
      <c r="B48" s="460">
        <v>6587.0377181000022</v>
      </c>
      <c r="C48" s="460">
        <v>1034.5287338400003</v>
      </c>
      <c r="D48" s="460">
        <v>2937.6948275299956</v>
      </c>
      <c r="E48" s="460">
        <v>436.53654081000604</v>
      </c>
      <c r="F48" s="460">
        <v>2178.2776159199998</v>
      </c>
      <c r="G48" s="460">
        <v>0</v>
      </c>
      <c r="H48" s="460">
        <v>0</v>
      </c>
      <c r="I48" s="773"/>
      <c r="J48" s="773"/>
      <c r="K48" s="1201"/>
      <c r="L48" s="773"/>
      <c r="M48" s="773"/>
      <c r="N48" s="773"/>
      <c r="O48" s="773"/>
      <c r="P48" s="773"/>
      <c r="Q48" s="773"/>
      <c r="R48" s="773"/>
      <c r="S48" s="773"/>
      <c r="T48" s="773"/>
      <c r="U48" s="773"/>
      <c r="V48" s="773"/>
    </row>
    <row r="49" spans="1:22" ht="15" thickBot="1">
      <c r="A49" s="779" t="s">
        <v>297</v>
      </c>
      <c r="B49" s="456">
        <v>168671.41623097</v>
      </c>
      <c r="C49" s="456">
        <v>43381.763897329998</v>
      </c>
      <c r="D49" s="456">
        <v>39473.483574519996</v>
      </c>
      <c r="E49" s="456">
        <v>34803.587289690004</v>
      </c>
      <c r="F49" s="456">
        <v>51012.57176241</v>
      </c>
      <c r="G49" s="456">
        <v>0</v>
      </c>
      <c r="H49" s="456">
        <v>9.7070200000000002E-3</v>
      </c>
      <c r="I49" s="773"/>
      <c r="J49" s="773"/>
      <c r="K49" s="1201"/>
      <c r="L49" s="773"/>
      <c r="M49" s="773"/>
      <c r="N49" s="773"/>
      <c r="O49" s="773"/>
      <c r="P49" s="773"/>
      <c r="Q49" s="773"/>
      <c r="R49" s="773"/>
      <c r="S49" s="773"/>
      <c r="T49" s="773"/>
      <c r="U49" s="773"/>
      <c r="V49" s="773"/>
    </row>
    <row r="50" spans="1:22" ht="15" thickBot="1">
      <c r="A50" s="778" t="s">
        <v>291</v>
      </c>
      <c r="B50" s="459">
        <v>2240.68293227</v>
      </c>
      <c r="C50" s="459">
        <v>711.92160686000011</v>
      </c>
      <c r="D50" s="459">
        <v>644.91332619000002</v>
      </c>
      <c r="E50" s="459">
        <v>24.094839360000002</v>
      </c>
      <c r="F50" s="459">
        <v>859.75315985999998</v>
      </c>
      <c r="G50" s="459">
        <v>0</v>
      </c>
      <c r="H50" s="459">
        <v>0</v>
      </c>
      <c r="I50" s="773"/>
      <c r="J50" s="773"/>
      <c r="K50" s="1201"/>
      <c r="L50" s="773"/>
      <c r="M50" s="773"/>
      <c r="N50" s="773"/>
      <c r="O50" s="773"/>
      <c r="P50" s="773"/>
      <c r="Q50" s="773"/>
      <c r="R50" s="773"/>
      <c r="S50" s="773"/>
      <c r="T50" s="773"/>
      <c r="U50" s="773"/>
      <c r="V50" s="773"/>
    </row>
    <row r="51" spans="1:22" ht="15" thickBot="1">
      <c r="A51" s="778" t="s">
        <v>594</v>
      </c>
      <c r="B51" s="459">
        <v>18046.136026560001</v>
      </c>
      <c r="C51" s="459">
        <v>0</v>
      </c>
      <c r="D51" s="459">
        <v>18046.136026560001</v>
      </c>
      <c r="E51" s="459">
        <v>0</v>
      </c>
      <c r="F51" s="459">
        <v>0</v>
      </c>
      <c r="G51" s="459">
        <v>0</v>
      </c>
      <c r="H51" s="459">
        <v>0</v>
      </c>
      <c r="I51" s="773"/>
      <c r="J51" s="773"/>
      <c r="K51" s="1201"/>
      <c r="L51" s="773"/>
      <c r="M51" s="773"/>
      <c r="N51" s="773"/>
      <c r="O51" s="773"/>
      <c r="P51" s="773"/>
      <c r="Q51" s="773"/>
      <c r="R51" s="773"/>
      <c r="S51" s="773"/>
      <c r="T51" s="773"/>
      <c r="U51" s="773"/>
      <c r="V51" s="773"/>
    </row>
    <row r="52" spans="1:22" ht="15" thickBot="1">
      <c r="A52" s="779" t="s">
        <v>296</v>
      </c>
      <c r="B52" s="456">
        <v>320186.29494523996</v>
      </c>
      <c r="C52" s="456">
        <v>78369.240101169999</v>
      </c>
      <c r="D52" s="456">
        <v>83289.172472579987</v>
      </c>
      <c r="E52" s="456">
        <v>62590.745911710008</v>
      </c>
      <c r="F52" s="456">
        <v>91319.989980520011</v>
      </c>
      <c r="G52" s="456">
        <v>1041.42762896</v>
      </c>
      <c r="H52" s="456">
        <v>3575.7188503000002</v>
      </c>
      <c r="I52" s="773"/>
      <c r="J52" s="773"/>
      <c r="K52" s="1201"/>
      <c r="L52" s="773"/>
      <c r="M52" s="773"/>
      <c r="N52" s="773"/>
      <c r="O52" s="773"/>
      <c r="P52" s="773"/>
      <c r="Q52" s="773"/>
      <c r="R52" s="773"/>
      <c r="S52" s="773"/>
      <c r="T52" s="773"/>
      <c r="U52" s="773"/>
      <c r="V52" s="773"/>
    </row>
    <row r="53" spans="1:22" ht="15" thickBot="1">
      <c r="A53" s="778" t="s">
        <v>1220</v>
      </c>
      <c r="B53" s="459">
        <v>78306.619464200005</v>
      </c>
      <c r="C53" s="459">
        <v>55769.137364260001</v>
      </c>
      <c r="D53" s="459">
        <v>18046.136026560001</v>
      </c>
      <c r="E53" s="459">
        <v>15.79075357</v>
      </c>
      <c r="F53" s="459">
        <v>4475.5553198099997</v>
      </c>
      <c r="G53" s="459">
        <v>0</v>
      </c>
      <c r="H53" s="459">
        <v>0</v>
      </c>
      <c r="J53" s="773"/>
      <c r="K53" s="1201"/>
      <c r="L53" s="773"/>
      <c r="M53" s="773"/>
      <c r="N53" s="773"/>
      <c r="O53" s="773"/>
      <c r="P53" s="773"/>
      <c r="Q53" s="773"/>
      <c r="R53" s="773"/>
      <c r="S53" s="773"/>
      <c r="T53" s="773"/>
      <c r="U53" s="773"/>
      <c r="V53" s="773"/>
    </row>
    <row r="54" spans="1:22">
      <c r="A54" s="1737" t="s">
        <v>1547</v>
      </c>
      <c r="B54" s="457"/>
      <c r="C54" s="457"/>
      <c r="D54" s="457"/>
      <c r="E54" s="457"/>
      <c r="F54" s="457"/>
      <c r="G54" s="457"/>
      <c r="H54" s="457"/>
      <c r="J54" s="773"/>
      <c r="M54" s="773"/>
      <c r="N54" s="773"/>
      <c r="O54" s="773"/>
      <c r="P54" s="773"/>
      <c r="Q54" s="773"/>
      <c r="R54" s="773"/>
      <c r="S54" s="773"/>
      <c r="T54" s="773"/>
      <c r="U54" s="773"/>
      <c r="V54" s="773"/>
    </row>
    <row r="55" spans="1:22">
      <c r="A55" s="453"/>
      <c r="B55" s="1200"/>
      <c r="C55" s="1200"/>
      <c r="D55" s="1200"/>
      <c r="E55" s="1200"/>
      <c r="F55" s="1200"/>
      <c r="G55" s="1200"/>
      <c r="H55" s="1200"/>
      <c r="J55" s="773"/>
      <c r="M55" s="773"/>
      <c r="N55" s="773"/>
      <c r="O55" s="773"/>
      <c r="P55" s="773"/>
      <c r="Q55" s="773"/>
      <c r="R55" s="773"/>
      <c r="S55" s="773"/>
      <c r="T55" s="773"/>
      <c r="U55" s="773"/>
      <c r="V55" s="773"/>
    </row>
    <row r="56" spans="1:22">
      <c r="B56" s="457"/>
      <c r="C56" s="1191"/>
      <c r="D56" s="457"/>
      <c r="E56" s="457"/>
      <c r="F56" s="458"/>
      <c r="G56" s="448"/>
      <c r="H56" s="448"/>
      <c r="J56" s="773"/>
      <c r="M56" s="773"/>
      <c r="N56" s="773"/>
      <c r="O56" s="773"/>
      <c r="P56" s="773"/>
      <c r="Q56" s="773"/>
      <c r="R56" s="773"/>
      <c r="S56" s="773"/>
      <c r="T56" s="773"/>
      <c r="U56" s="773"/>
      <c r="V56" s="773"/>
    </row>
    <row r="57" spans="1:22">
      <c r="B57" s="448"/>
      <c r="C57" s="448"/>
      <c r="D57" s="448"/>
      <c r="E57" s="448"/>
      <c r="F57" s="448"/>
      <c r="G57" s="448"/>
      <c r="H57" s="448"/>
      <c r="J57" s="773"/>
    </row>
    <row r="58" spans="1:22">
      <c r="B58" s="448"/>
      <c r="J58" s="773"/>
    </row>
    <row r="59" spans="1:22">
      <c r="A59" s="1199" t="s">
        <v>1546</v>
      </c>
      <c r="B59" s="1199"/>
      <c r="C59" s="1199"/>
      <c r="D59" s="448"/>
      <c r="E59" s="448"/>
      <c r="F59" s="448"/>
      <c r="G59" s="448"/>
      <c r="H59" s="448"/>
      <c r="J59" s="773"/>
    </row>
    <row r="60" spans="1:22">
      <c r="A60" s="776"/>
      <c r="B60" s="775"/>
      <c r="C60" s="1198"/>
      <c r="D60" s="1198"/>
      <c r="E60" s="1198"/>
      <c r="F60" s="1198"/>
      <c r="G60" s="1198"/>
      <c r="H60" s="1198"/>
      <c r="J60" s="773"/>
    </row>
    <row r="61" spans="1:22" ht="22.2" thickBot="1">
      <c r="A61" s="1197" t="s">
        <v>121</v>
      </c>
      <c r="B61" s="1196" t="s">
        <v>262</v>
      </c>
      <c r="C61" s="1196" t="s">
        <v>269</v>
      </c>
      <c r="D61" s="1196" t="s">
        <v>268</v>
      </c>
      <c r="E61" s="1196" t="s">
        <v>267</v>
      </c>
      <c r="F61" s="1196" t="s">
        <v>266</v>
      </c>
      <c r="G61" s="1196" t="s">
        <v>265</v>
      </c>
      <c r="H61" s="1195" t="s">
        <v>1221</v>
      </c>
      <c r="J61" s="773"/>
    </row>
    <row r="62" spans="1:22">
      <c r="A62" s="781" t="s">
        <v>920</v>
      </c>
      <c r="B62" s="1193">
        <v>16912.638757119999</v>
      </c>
      <c r="C62" s="1193">
        <v>2663.53737245</v>
      </c>
      <c r="D62" s="1193">
        <v>2789.0475636300002</v>
      </c>
      <c r="E62" s="1193">
        <v>2096.2806831399998</v>
      </c>
      <c r="F62" s="1193">
        <v>8749.3425933599992</v>
      </c>
      <c r="G62" s="1193">
        <v>0</v>
      </c>
      <c r="H62" s="1193">
        <v>614.43054454000026</v>
      </c>
      <c r="J62" s="773"/>
      <c r="L62" s="773"/>
      <c r="M62" s="773"/>
      <c r="N62" s="773"/>
      <c r="O62" s="773"/>
      <c r="P62" s="773"/>
      <c r="Q62" s="773"/>
      <c r="R62" s="773"/>
      <c r="S62" s="773"/>
      <c r="T62" s="773"/>
      <c r="U62" s="773"/>
      <c r="V62" s="773"/>
    </row>
    <row r="63" spans="1:22">
      <c r="A63" s="781" t="s">
        <v>1100</v>
      </c>
      <c r="B63" s="1193">
        <v>7180.2109252400005</v>
      </c>
      <c r="C63" s="1193">
        <v>5555.5588603200003</v>
      </c>
      <c r="D63" s="1193">
        <v>299.52373831</v>
      </c>
      <c r="E63" s="1193">
        <v>1150.36917202</v>
      </c>
      <c r="F63" s="1193">
        <v>169.84158991999999</v>
      </c>
      <c r="G63" s="1193">
        <v>0</v>
      </c>
      <c r="H63" s="1193">
        <v>4.91756467</v>
      </c>
      <c r="J63" s="773"/>
      <c r="L63" s="773"/>
      <c r="M63" s="773"/>
      <c r="N63" s="773"/>
      <c r="O63" s="773"/>
      <c r="P63" s="773"/>
      <c r="Q63" s="773"/>
      <c r="R63" s="773"/>
      <c r="S63" s="773"/>
      <c r="T63" s="773"/>
      <c r="U63" s="773"/>
      <c r="V63" s="773"/>
    </row>
    <row r="64" spans="1:22">
      <c r="A64" s="458" t="s">
        <v>1099</v>
      </c>
      <c r="B64" s="457">
        <v>3589.7077130600005</v>
      </c>
      <c r="C64" s="457">
        <v>3307.1646167000004</v>
      </c>
      <c r="D64" s="457">
        <v>177.88547844000001</v>
      </c>
      <c r="E64" s="457">
        <v>16.191682650000001</v>
      </c>
      <c r="F64" s="457">
        <v>83.548370599999998</v>
      </c>
      <c r="G64" s="457">
        <v>0</v>
      </c>
      <c r="H64" s="457">
        <v>4.91756467</v>
      </c>
      <c r="J64" s="773"/>
      <c r="L64" s="773"/>
      <c r="M64" s="773"/>
      <c r="N64" s="773"/>
      <c r="O64" s="773"/>
      <c r="P64" s="773"/>
      <c r="Q64" s="773"/>
      <c r="R64" s="773"/>
      <c r="S64" s="773"/>
      <c r="T64" s="773"/>
      <c r="U64" s="773"/>
      <c r="V64" s="773"/>
    </row>
    <row r="65" spans="1:22">
      <c r="A65" s="458" t="s">
        <v>1098</v>
      </c>
      <c r="B65" s="457">
        <v>2411.4211558099996</v>
      </c>
      <c r="C65" s="457">
        <v>2206.0992588499998</v>
      </c>
      <c r="D65" s="457">
        <v>113.57555611000001</v>
      </c>
      <c r="E65" s="457">
        <v>6.92194354</v>
      </c>
      <c r="F65" s="457">
        <v>84.824397309999995</v>
      </c>
      <c r="G65" s="457">
        <v>0</v>
      </c>
      <c r="H65" s="457">
        <v>0</v>
      </c>
      <c r="J65" s="773"/>
      <c r="L65" s="773"/>
      <c r="M65" s="773"/>
      <c r="N65" s="773"/>
      <c r="O65" s="773"/>
      <c r="P65" s="773"/>
      <c r="Q65" s="773"/>
      <c r="R65" s="773"/>
      <c r="S65" s="773"/>
      <c r="T65" s="773"/>
      <c r="U65" s="773"/>
      <c r="V65" s="773"/>
    </row>
    <row r="66" spans="1:22">
      <c r="A66" s="458" t="s">
        <v>1097</v>
      </c>
      <c r="B66" s="457">
        <v>1179.0820563699997</v>
      </c>
      <c r="C66" s="457">
        <v>42.294984769999999</v>
      </c>
      <c r="D66" s="457">
        <v>8.0627037599999998</v>
      </c>
      <c r="E66" s="457">
        <v>1127.2555458299998</v>
      </c>
      <c r="F66" s="457">
        <v>1.46882201</v>
      </c>
      <c r="G66" s="457">
        <v>0</v>
      </c>
      <c r="H66" s="457">
        <v>0</v>
      </c>
      <c r="J66" s="773"/>
      <c r="L66" s="773"/>
      <c r="M66" s="773"/>
      <c r="N66" s="773"/>
      <c r="O66" s="773"/>
      <c r="P66" s="773"/>
      <c r="Q66" s="773"/>
      <c r="R66" s="773"/>
      <c r="S66" s="773"/>
      <c r="T66" s="773"/>
      <c r="U66" s="773"/>
      <c r="V66" s="773"/>
    </row>
    <row r="67" spans="1:22">
      <c r="A67" s="781" t="s">
        <v>1096</v>
      </c>
      <c r="B67" s="1193">
        <v>3667.2553364800006</v>
      </c>
      <c r="C67" s="1193">
        <v>667.73752411999999</v>
      </c>
      <c r="D67" s="1193">
        <v>1064.1847130400001</v>
      </c>
      <c r="E67" s="1193">
        <v>783.53452118000007</v>
      </c>
      <c r="F67" s="1193">
        <v>657.55502758</v>
      </c>
      <c r="G67" s="1193">
        <v>151.00690691000003</v>
      </c>
      <c r="H67" s="1193">
        <v>343.23664364999996</v>
      </c>
      <c r="J67" s="773"/>
      <c r="L67" s="773"/>
      <c r="M67" s="773"/>
      <c r="N67" s="773"/>
      <c r="O67" s="773"/>
      <c r="P67" s="773"/>
      <c r="Q67" s="773"/>
      <c r="R67" s="773"/>
      <c r="S67" s="773"/>
      <c r="T67" s="773"/>
      <c r="U67" s="773"/>
      <c r="V67" s="773"/>
    </row>
    <row r="68" spans="1:22">
      <c r="A68" s="458" t="s">
        <v>1095</v>
      </c>
      <c r="B68" s="457">
        <v>1803.0993836399998</v>
      </c>
      <c r="C68" s="457">
        <v>242.33017027</v>
      </c>
      <c r="D68" s="457">
        <v>823.49241448999999</v>
      </c>
      <c r="E68" s="457">
        <v>84.514920809999992</v>
      </c>
      <c r="F68" s="457">
        <v>528.76819921999993</v>
      </c>
      <c r="G68" s="457">
        <v>0</v>
      </c>
      <c r="H68" s="457">
        <v>123.99367884999999</v>
      </c>
      <c r="J68" s="773"/>
      <c r="L68" s="773"/>
      <c r="M68" s="773"/>
      <c r="N68" s="773"/>
      <c r="O68" s="773"/>
      <c r="P68" s="773"/>
      <c r="Q68" s="773"/>
      <c r="R68" s="773"/>
      <c r="S68" s="773"/>
      <c r="T68" s="773"/>
      <c r="U68" s="773"/>
      <c r="V68" s="773"/>
    </row>
    <row r="69" spans="1:22">
      <c r="A69" s="458" t="s">
        <v>1094</v>
      </c>
      <c r="B69" s="457">
        <v>287.85963039000006</v>
      </c>
      <c r="C69" s="457">
        <v>13.92560759</v>
      </c>
      <c r="D69" s="457">
        <v>137.17696926000002</v>
      </c>
      <c r="E69" s="457">
        <v>49.811481749999999</v>
      </c>
      <c r="F69" s="457">
        <v>78.809517280000009</v>
      </c>
      <c r="G69" s="457">
        <v>8.136054510000001</v>
      </c>
      <c r="H69" s="457">
        <v>0</v>
      </c>
      <c r="J69" s="773"/>
      <c r="L69" s="773"/>
      <c r="M69" s="773"/>
      <c r="N69" s="773"/>
      <c r="O69" s="773"/>
      <c r="P69" s="773"/>
      <c r="Q69" s="773"/>
      <c r="R69" s="773"/>
      <c r="S69" s="773"/>
      <c r="T69" s="773"/>
      <c r="U69" s="773"/>
      <c r="V69" s="773"/>
    </row>
    <row r="70" spans="1:22">
      <c r="A70" s="446" t="s">
        <v>1093</v>
      </c>
      <c r="B70" s="457">
        <v>1576.2963224499999</v>
      </c>
      <c r="C70" s="457">
        <v>411.48174625999997</v>
      </c>
      <c r="D70" s="457">
        <v>103.51532929</v>
      </c>
      <c r="E70" s="457">
        <v>649.20811861999994</v>
      </c>
      <c r="F70" s="457">
        <v>49.977311079999993</v>
      </c>
      <c r="G70" s="457">
        <v>142.87085240000002</v>
      </c>
      <c r="H70" s="457">
        <v>219.24296479999998</v>
      </c>
      <c r="J70" s="773"/>
      <c r="L70" s="773"/>
      <c r="M70" s="773"/>
      <c r="N70" s="773"/>
      <c r="O70" s="773"/>
      <c r="P70" s="773"/>
      <c r="Q70" s="773"/>
      <c r="R70" s="773"/>
      <c r="S70" s="773"/>
      <c r="T70" s="773"/>
      <c r="U70" s="773"/>
      <c r="V70" s="773"/>
    </row>
    <row r="71" spans="1:22">
      <c r="A71" s="1194" t="s">
        <v>1092</v>
      </c>
      <c r="B71" s="1193">
        <v>3511.0308975799999</v>
      </c>
      <c r="C71" s="1193">
        <v>1687.1677861899998</v>
      </c>
      <c r="D71" s="1193">
        <v>752.4956973699999</v>
      </c>
      <c r="E71" s="1193">
        <v>428.54096049000003</v>
      </c>
      <c r="F71" s="1193">
        <v>539.58336482000004</v>
      </c>
      <c r="G71" s="1193">
        <v>1.1499137000000001</v>
      </c>
      <c r="H71" s="1193">
        <v>102.09317500999998</v>
      </c>
      <c r="J71" s="773"/>
      <c r="L71" s="773"/>
      <c r="M71" s="773"/>
      <c r="N71" s="773"/>
      <c r="O71" s="773"/>
      <c r="P71" s="773"/>
      <c r="Q71" s="773"/>
      <c r="R71" s="773"/>
      <c r="S71" s="773"/>
      <c r="T71" s="773"/>
      <c r="U71" s="773"/>
      <c r="V71" s="773"/>
    </row>
    <row r="72" spans="1:22">
      <c r="A72" s="458" t="s">
        <v>1091</v>
      </c>
      <c r="B72" s="457">
        <v>1070.34799314</v>
      </c>
      <c r="C72" s="457">
        <v>264.48126838000002</v>
      </c>
      <c r="D72" s="457">
        <v>305.59446263000001</v>
      </c>
      <c r="E72" s="457">
        <v>266.89757919000004</v>
      </c>
      <c r="F72" s="457">
        <v>210.05448221</v>
      </c>
      <c r="G72" s="457">
        <v>1.1521737299999999</v>
      </c>
      <c r="H72" s="457">
        <v>22.168026999999999</v>
      </c>
      <c r="J72" s="773"/>
      <c r="L72" s="773"/>
      <c r="M72" s="773"/>
      <c r="N72" s="773"/>
      <c r="O72" s="773"/>
      <c r="P72" s="773"/>
      <c r="Q72" s="773"/>
      <c r="R72" s="773"/>
      <c r="S72" s="773"/>
      <c r="T72" s="773"/>
      <c r="U72" s="773"/>
      <c r="V72" s="773"/>
    </row>
    <row r="73" spans="1:22">
      <c r="A73" s="458" t="s">
        <v>1090</v>
      </c>
      <c r="B73" s="457">
        <v>394.66749811000005</v>
      </c>
      <c r="C73" s="457">
        <v>191.23925349000001</v>
      </c>
      <c r="D73" s="457">
        <v>67.449674419999994</v>
      </c>
      <c r="E73" s="457">
        <v>96.8889657</v>
      </c>
      <c r="F73" s="457">
        <v>23.11989861</v>
      </c>
      <c r="G73" s="457">
        <v>0</v>
      </c>
      <c r="H73" s="457">
        <v>15.969705889999998</v>
      </c>
      <c r="J73" s="773"/>
      <c r="L73" s="773"/>
      <c r="M73" s="773"/>
      <c r="N73" s="773"/>
      <c r="O73" s="773"/>
      <c r="P73" s="773"/>
      <c r="Q73" s="773"/>
      <c r="R73" s="773"/>
      <c r="S73" s="773"/>
      <c r="T73" s="773"/>
      <c r="U73" s="773"/>
      <c r="V73" s="773"/>
    </row>
    <row r="74" spans="1:22">
      <c r="A74" s="458" t="s">
        <v>1089</v>
      </c>
      <c r="B74" s="457">
        <v>2046.0154063300001</v>
      </c>
      <c r="C74" s="457">
        <v>1231.4472643200002</v>
      </c>
      <c r="D74" s="457">
        <v>379.45156032</v>
      </c>
      <c r="E74" s="457">
        <v>64.754415600000002</v>
      </c>
      <c r="F74" s="457">
        <v>306.40898399999998</v>
      </c>
      <c r="G74" s="457">
        <v>-2.2600300000000001E-3</v>
      </c>
      <c r="H74" s="457">
        <v>63.955442120000001</v>
      </c>
      <c r="J74" s="773"/>
      <c r="L74" s="773"/>
      <c r="M74" s="773"/>
      <c r="N74" s="773"/>
      <c r="O74" s="773"/>
      <c r="P74" s="773"/>
      <c r="Q74" s="773"/>
      <c r="R74" s="773"/>
      <c r="S74" s="773"/>
      <c r="T74" s="773"/>
      <c r="U74" s="773"/>
      <c r="V74" s="773"/>
    </row>
    <row r="75" spans="1:22">
      <c r="A75" s="781" t="s">
        <v>1088</v>
      </c>
      <c r="B75" s="1193">
        <v>8706.6330681899999</v>
      </c>
      <c r="C75" s="1193">
        <v>2340.6027514499997</v>
      </c>
      <c r="D75" s="1193">
        <v>2287.4194148199999</v>
      </c>
      <c r="E75" s="1193">
        <v>966.2116120899999</v>
      </c>
      <c r="F75" s="1193">
        <v>2945.0127993400001</v>
      </c>
      <c r="G75" s="1193">
        <v>0.18099577</v>
      </c>
      <c r="H75" s="1193">
        <v>167.20549471999999</v>
      </c>
      <c r="J75" s="773"/>
      <c r="L75" s="773"/>
      <c r="M75" s="773"/>
      <c r="N75" s="773"/>
      <c r="O75" s="773"/>
      <c r="P75" s="773"/>
      <c r="Q75" s="773"/>
      <c r="R75" s="773"/>
      <c r="S75" s="773"/>
      <c r="T75" s="773"/>
      <c r="U75" s="773"/>
      <c r="V75" s="773"/>
    </row>
    <row r="76" spans="1:22">
      <c r="A76" s="458" t="s">
        <v>1087</v>
      </c>
      <c r="B76" s="457">
        <v>1555.2999415199999</v>
      </c>
      <c r="C76" s="457">
        <v>177.67550783999999</v>
      </c>
      <c r="D76" s="457">
        <v>359.52789705999999</v>
      </c>
      <c r="E76" s="457">
        <v>78.262005540000004</v>
      </c>
      <c r="F76" s="457">
        <v>781.47043021000002</v>
      </c>
      <c r="G76" s="457">
        <v>0.19037066999999999</v>
      </c>
      <c r="H76" s="457">
        <v>158.17373019999999</v>
      </c>
      <c r="J76" s="773"/>
      <c r="L76" s="773"/>
      <c r="M76" s="773"/>
      <c r="N76" s="773"/>
      <c r="O76" s="773"/>
      <c r="P76" s="773"/>
      <c r="Q76" s="773"/>
      <c r="R76" s="773"/>
      <c r="S76" s="773"/>
      <c r="T76" s="773"/>
      <c r="U76" s="773"/>
      <c r="V76" s="773"/>
    </row>
    <row r="77" spans="1:22">
      <c r="A77" s="446" t="s">
        <v>1086</v>
      </c>
      <c r="B77" s="457">
        <v>1521.80091457</v>
      </c>
      <c r="C77" s="457">
        <v>532.76728744000002</v>
      </c>
      <c r="D77" s="457">
        <v>387.90599384000001</v>
      </c>
      <c r="E77" s="457">
        <v>96.112669980000007</v>
      </c>
      <c r="F77" s="457">
        <v>505.01496331000004</v>
      </c>
      <c r="G77" s="457">
        <v>0</v>
      </c>
      <c r="H77" s="457">
        <v>0</v>
      </c>
      <c r="J77" s="773"/>
      <c r="L77" s="773"/>
      <c r="M77" s="773"/>
      <c r="N77" s="773"/>
      <c r="O77" s="773"/>
      <c r="P77" s="773"/>
      <c r="Q77" s="773"/>
      <c r="R77" s="773"/>
      <c r="S77" s="773"/>
      <c r="T77" s="773"/>
      <c r="U77" s="773"/>
      <c r="V77" s="773"/>
    </row>
    <row r="78" spans="1:22">
      <c r="A78" s="458" t="s">
        <v>1085</v>
      </c>
      <c r="B78" s="457">
        <v>3201.2317397799998</v>
      </c>
      <c r="C78" s="457">
        <v>888.11149513000009</v>
      </c>
      <c r="D78" s="457">
        <v>987.66450786999997</v>
      </c>
      <c r="E78" s="457">
        <v>365.11994453</v>
      </c>
      <c r="F78" s="457">
        <v>952.17304899999999</v>
      </c>
      <c r="G78" s="457">
        <v>0</v>
      </c>
      <c r="H78" s="457">
        <v>8.1627432500000001</v>
      </c>
      <c r="J78" s="773"/>
      <c r="L78" s="773"/>
      <c r="M78" s="773"/>
      <c r="N78" s="773"/>
      <c r="O78" s="773"/>
      <c r="P78" s="773"/>
      <c r="Q78" s="773"/>
      <c r="R78" s="773"/>
      <c r="S78" s="773"/>
      <c r="T78" s="773"/>
      <c r="U78" s="773"/>
      <c r="V78" s="773"/>
    </row>
    <row r="79" spans="1:22">
      <c r="A79" s="458" t="s">
        <v>1084</v>
      </c>
      <c r="B79" s="457">
        <v>328.70107063</v>
      </c>
      <c r="C79" s="457">
        <v>61.498962270000007</v>
      </c>
      <c r="D79" s="457">
        <v>89.650554189999994</v>
      </c>
      <c r="E79" s="457">
        <v>32.776293769999995</v>
      </c>
      <c r="F79" s="457">
        <v>144.77526040000001</v>
      </c>
      <c r="G79" s="457">
        <v>0</v>
      </c>
      <c r="H79" s="457">
        <v>0</v>
      </c>
      <c r="J79" s="773"/>
      <c r="L79" s="773"/>
      <c r="M79" s="773"/>
      <c r="N79" s="773"/>
      <c r="O79" s="773"/>
      <c r="P79" s="773"/>
      <c r="Q79" s="773"/>
      <c r="R79" s="773"/>
      <c r="S79" s="773"/>
      <c r="T79" s="773"/>
      <c r="U79" s="773"/>
      <c r="V79" s="773"/>
    </row>
    <row r="80" spans="1:22">
      <c r="A80" s="458" t="s">
        <v>1083</v>
      </c>
      <c r="B80" s="457">
        <v>1198.8399677699999</v>
      </c>
      <c r="C80" s="457">
        <v>575.26770736999993</v>
      </c>
      <c r="D80" s="457">
        <v>344.11876302999997</v>
      </c>
      <c r="E80" s="457">
        <v>72.852856320000001</v>
      </c>
      <c r="F80" s="457">
        <v>205.73162135000001</v>
      </c>
      <c r="G80" s="457">
        <v>-1.57E-6</v>
      </c>
      <c r="H80" s="457">
        <v>0.86902126999999996</v>
      </c>
      <c r="J80" s="773"/>
      <c r="L80" s="773"/>
      <c r="M80" s="773"/>
      <c r="N80" s="773"/>
      <c r="O80" s="773"/>
      <c r="P80" s="773"/>
      <c r="Q80" s="773"/>
      <c r="R80" s="773"/>
      <c r="S80" s="773"/>
      <c r="T80" s="773"/>
      <c r="U80" s="773"/>
      <c r="V80" s="773"/>
    </row>
    <row r="81" spans="1:22">
      <c r="A81" s="458" t="s">
        <v>1082</v>
      </c>
      <c r="B81" s="457">
        <v>900.75943391999999</v>
      </c>
      <c r="C81" s="457">
        <v>105.2817914</v>
      </c>
      <c r="D81" s="457">
        <v>118.55169882999999</v>
      </c>
      <c r="E81" s="457">
        <v>321.08784194999998</v>
      </c>
      <c r="F81" s="457">
        <v>355.84747506999997</v>
      </c>
      <c r="G81" s="457">
        <v>-9.3733299999999992E-3</v>
      </c>
      <c r="H81" s="457">
        <v>0</v>
      </c>
      <c r="J81" s="773"/>
      <c r="L81" s="773"/>
      <c r="M81" s="773"/>
      <c r="N81" s="773"/>
      <c r="O81" s="773"/>
      <c r="P81" s="773"/>
      <c r="Q81" s="773"/>
      <c r="R81" s="773"/>
      <c r="S81" s="773"/>
      <c r="T81" s="773"/>
      <c r="U81" s="773"/>
      <c r="V81" s="773"/>
    </row>
    <row r="82" spans="1:22">
      <c r="A82" s="781" t="s">
        <v>1081</v>
      </c>
      <c r="B82" s="1193">
        <v>32970.180749029998</v>
      </c>
      <c r="C82" s="1193">
        <v>8064.5819693499998</v>
      </c>
      <c r="D82" s="1193">
        <v>7664.1673660300003</v>
      </c>
      <c r="E82" s="1193">
        <v>7383.4017739800001</v>
      </c>
      <c r="F82" s="1193">
        <v>8238.3175079799985</v>
      </c>
      <c r="G82" s="1193">
        <v>1027.2722791599999</v>
      </c>
      <c r="H82" s="1193">
        <v>592.43985253000005</v>
      </c>
      <c r="J82" s="773"/>
      <c r="L82" s="773"/>
      <c r="M82" s="773"/>
      <c r="N82" s="773"/>
      <c r="O82" s="773"/>
      <c r="P82" s="773"/>
      <c r="Q82" s="773"/>
      <c r="R82" s="773"/>
      <c r="S82" s="773"/>
      <c r="T82" s="773"/>
      <c r="U82" s="773"/>
      <c r="V82" s="773"/>
    </row>
    <row r="83" spans="1:22">
      <c r="A83" s="458" t="s">
        <v>1080</v>
      </c>
      <c r="B83" s="457">
        <v>2036.01744005</v>
      </c>
      <c r="C83" s="457">
        <v>275.48371178000002</v>
      </c>
      <c r="D83" s="457">
        <v>553.78121891000001</v>
      </c>
      <c r="E83" s="457">
        <v>161.44981591000001</v>
      </c>
      <c r="F83" s="457">
        <v>361.24289022000005</v>
      </c>
      <c r="G83" s="457">
        <v>678.33178964000001</v>
      </c>
      <c r="H83" s="457">
        <v>5.7280135899999998</v>
      </c>
      <c r="J83" s="773"/>
      <c r="L83" s="773"/>
      <c r="M83" s="773"/>
      <c r="N83" s="773"/>
      <c r="O83" s="773"/>
      <c r="P83" s="773"/>
      <c r="Q83" s="773"/>
      <c r="R83" s="773"/>
      <c r="S83" s="773"/>
      <c r="T83" s="773"/>
      <c r="U83" s="773"/>
      <c r="V83" s="773"/>
    </row>
    <row r="84" spans="1:22">
      <c r="A84" s="458" t="s">
        <v>1079</v>
      </c>
      <c r="B84" s="457">
        <v>3747.2572404200005</v>
      </c>
      <c r="C84" s="457">
        <v>509.67429165000004</v>
      </c>
      <c r="D84" s="457">
        <v>2059.1640061399999</v>
      </c>
      <c r="E84" s="457">
        <v>121.18215447</v>
      </c>
      <c r="F84" s="457">
        <v>843.12207438999997</v>
      </c>
      <c r="G84" s="457">
        <v>95.378816229999998</v>
      </c>
      <c r="H84" s="457">
        <v>118.73589754000001</v>
      </c>
      <c r="J84" s="773"/>
      <c r="L84" s="773"/>
      <c r="M84" s="773"/>
      <c r="N84" s="773"/>
      <c r="O84" s="773"/>
      <c r="P84" s="773"/>
      <c r="Q84" s="773"/>
      <c r="R84" s="773"/>
      <c r="S84" s="773"/>
      <c r="T84" s="773"/>
      <c r="U84" s="773"/>
      <c r="V84" s="773"/>
    </row>
    <row r="85" spans="1:22">
      <c r="A85" s="458" t="s">
        <v>1078</v>
      </c>
      <c r="B85" s="457">
        <v>11563.31559448</v>
      </c>
      <c r="C85" s="457">
        <v>3091.55766485</v>
      </c>
      <c r="D85" s="457">
        <v>1339.47953005</v>
      </c>
      <c r="E85" s="457">
        <v>3187.49263406</v>
      </c>
      <c r="F85" s="457">
        <v>3633.3858663999999</v>
      </c>
      <c r="G85" s="457">
        <v>-1.330576E-2</v>
      </c>
      <c r="H85" s="457">
        <v>311.41320487999997</v>
      </c>
      <c r="J85" s="773"/>
      <c r="L85" s="773"/>
      <c r="M85" s="773"/>
      <c r="N85" s="773"/>
      <c r="O85" s="773"/>
      <c r="P85" s="773"/>
      <c r="Q85" s="773"/>
      <c r="R85" s="773"/>
      <c r="S85" s="773"/>
      <c r="T85" s="773"/>
      <c r="U85" s="773"/>
      <c r="V85" s="773"/>
    </row>
    <row r="86" spans="1:22">
      <c r="A86" s="458" t="s">
        <v>1077</v>
      </c>
      <c r="B86" s="457">
        <v>6311.9812489100004</v>
      </c>
      <c r="C86" s="457">
        <v>1323.8583236899999</v>
      </c>
      <c r="D86" s="457">
        <v>1286.6342404499999</v>
      </c>
      <c r="E86" s="457">
        <v>2785.8951925400002</v>
      </c>
      <c r="F86" s="457">
        <v>877.48546563999992</v>
      </c>
      <c r="G86" s="457">
        <v>0.11946447</v>
      </c>
      <c r="H86" s="457">
        <v>37.988562120000005</v>
      </c>
      <c r="J86" s="773"/>
      <c r="L86" s="773"/>
      <c r="M86" s="773"/>
      <c r="N86" s="773"/>
      <c r="O86" s="773"/>
      <c r="P86" s="773"/>
      <c r="Q86" s="773"/>
      <c r="R86" s="773"/>
      <c r="S86" s="773"/>
      <c r="T86" s="773"/>
      <c r="U86" s="773"/>
      <c r="V86" s="773"/>
    </row>
    <row r="87" spans="1:22">
      <c r="A87" s="458" t="s">
        <v>1076</v>
      </c>
      <c r="B87" s="457">
        <v>5589.3063140800004</v>
      </c>
      <c r="C87" s="457">
        <v>1988.99304112</v>
      </c>
      <c r="D87" s="457">
        <v>1221.5928130099999</v>
      </c>
      <c r="E87" s="457">
        <v>491.70781628999998</v>
      </c>
      <c r="F87" s="457">
        <v>1643.7313180000001</v>
      </c>
      <c r="G87" s="457">
        <v>186.34653660000001</v>
      </c>
      <c r="H87" s="457">
        <v>56.93478906</v>
      </c>
      <c r="J87" s="773"/>
      <c r="L87" s="773"/>
      <c r="M87" s="773"/>
      <c r="N87" s="773"/>
      <c r="O87" s="773"/>
      <c r="P87" s="773"/>
      <c r="Q87" s="773"/>
      <c r="R87" s="773"/>
      <c r="S87" s="773"/>
      <c r="T87" s="773"/>
      <c r="U87" s="773"/>
      <c r="V87" s="773"/>
    </row>
    <row r="88" spans="1:22">
      <c r="A88" s="458" t="s">
        <v>1075</v>
      </c>
      <c r="B88" s="457">
        <v>2303.8171127299997</v>
      </c>
      <c r="C88" s="457">
        <v>365.56548473999999</v>
      </c>
      <c r="D88" s="457">
        <v>882.30050649999998</v>
      </c>
      <c r="E88" s="457">
        <v>469.55914348000005</v>
      </c>
      <c r="F88" s="457">
        <v>458.75169111000002</v>
      </c>
      <c r="G88" s="457">
        <v>67.108977979999992</v>
      </c>
      <c r="H88" s="457">
        <v>60.531308920000001</v>
      </c>
      <c r="J88" s="773"/>
      <c r="L88" s="773"/>
      <c r="M88" s="773"/>
      <c r="N88" s="773"/>
      <c r="O88" s="773"/>
      <c r="P88" s="773"/>
      <c r="Q88" s="773"/>
      <c r="R88" s="773"/>
      <c r="S88" s="773"/>
      <c r="T88" s="773"/>
      <c r="U88" s="773"/>
      <c r="V88" s="773"/>
    </row>
    <row r="89" spans="1:22">
      <c r="A89" s="458" t="s">
        <v>1074</v>
      </c>
      <c r="B89" s="457">
        <v>1418.48579836</v>
      </c>
      <c r="C89" s="457">
        <v>509.44945152000003</v>
      </c>
      <c r="D89" s="457">
        <v>321.21505096999999</v>
      </c>
      <c r="E89" s="457">
        <v>166.11501723000001</v>
      </c>
      <c r="F89" s="457">
        <v>420.59820221999996</v>
      </c>
      <c r="G89" s="457">
        <v>0</v>
      </c>
      <c r="H89" s="457">
        <v>1.1080764200000002</v>
      </c>
      <c r="J89" s="773"/>
      <c r="L89" s="773"/>
      <c r="M89" s="773"/>
      <c r="N89" s="773"/>
      <c r="O89" s="773"/>
      <c r="P89" s="773"/>
      <c r="Q89" s="773"/>
      <c r="R89" s="773"/>
      <c r="S89" s="773"/>
      <c r="T89" s="773"/>
      <c r="U89" s="773"/>
      <c r="V89" s="773"/>
    </row>
    <row r="90" spans="1:22">
      <c r="A90" s="781" t="s">
        <v>1073</v>
      </c>
      <c r="B90" s="1193">
        <v>7347.3568270199994</v>
      </c>
      <c r="C90" s="1193">
        <v>288.43064894999998</v>
      </c>
      <c r="D90" s="1193">
        <v>338.06369898999998</v>
      </c>
      <c r="E90" s="1193">
        <v>4821.3717120299998</v>
      </c>
      <c r="F90" s="1193">
        <v>77.093454789999996</v>
      </c>
      <c r="G90" s="1193">
        <v>0</v>
      </c>
      <c r="H90" s="1193">
        <v>1822.39731226</v>
      </c>
      <c r="J90" s="773"/>
      <c r="L90" s="773"/>
      <c r="M90" s="773"/>
      <c r="N90" s="773"/>
      <c r="O90" s="773"/>
      <c r="P90" s="773"/>
      <c r="Q90" s="773"/>
      <c r="R90" s="773"/>
      <c r="S90" s="773"/>
      <c r="T90" s="773"/>
      <c r="U90" s="773"/>
      <c r="V90" s="773"/>
    </row>
    <row r="91" spans="1:22">
      <c r="A91" s="458" t="s">
        <v>1072</v>
      </c>
      <c r="B91" s="457">
        <v>219.52021821999998</v>
      </c>
      <c r="C91" s="457">
        <v>1.6645480000000001E-2</v>
      </c>
      <c r="D91" s="457">
        <v>101.53539932</v>
      </c>
      <c r="E91" s="457">
        <v>117.93810554999999</v>
      </c>
      <c r="F91" s="457">
        <v>0.15799263999999999</v>
      </c>
      <c r="G91" s="457">
        <v>0</v>
      </c>
      <c r="H91" s="457">
        <v>-0.12792476999999999</v>
      </c>
      <c r="J91" s="773"/>
      <c r="L91" s="773"/>
      <c r="M91" s="773"/>
      <c r="N91" s="773"/>
      <c r="O91" s="773"/>
      <c r="P91" s="773"/>
      <c r="Q91" s="773"/>
      <c r="R91" s="773"/>
      <c r="S91" s="773"/>
      <c r="T91" s="773"/>
      <c r="U91" s="773"/>
      <c r="V91" s="773"/>
    </row>
    <row r="92" spans="1:22">
      <c r="A92" s="458" t="s">
        <v>1071</v>
      </c>
      <c r="B92" s="457">
        <v>6779.5948706899999</v>
      </c>
      <c r="C92" s="457">
        <v>156.79208365</v>
      </c>
      <c r="D92" s="457">
        <v>154.10097532</v>
      </c>
      <c r="E92" s="457">
        <v>4593.6287185800002</v>
      </c>
      <c r="F92" s="457">
        <v>52.547866850000005</v>
      </c>
      <c r="G92" s="457">
        <v>0</v>
      </c>
      <c r="H92" s="457">
        <v>1822.5252262899999</v>
      </c>
      <c r="J92" s="773"/>
      <c r="L92" s="773"/>
      <c r="M92" s="773"/>
      <c r="N92" s="773"/>
      <c r="O92" s="773"/>
      <c r="P92" s="773"/>
      <c r="Q92" s="773"/>
      <c r="R92" s="773"/>
      <c r="S92" s="773"/>
      <c r="T92" s="773"/>
      <c r="U92" s="773"/>
      <c r="V92" s="773"/>
    </row>
    <row r="93" spans="1:22">
      <c r="A93" s="458" t="s">
        <v>1070</v>
      </c>
      <c r="B93" s="457">
        <v>348.24173810999997</v>
      </c>
      <c r="C93" s="457">
        <v>131.62191982000002</v>
      </c>
      <c r="D93" s="457">
        <v>82.427324349999992</v>
      </c>
      <c r="E93" s="457">
        <v>109.8048879</v>
      </c>
      <c r="F93" s="457">
        <v>24.387595300000001</v>
      </c>
      <c r="G93" s="457">
        <v>0</v>
      </c>
      <c r="H93" s="457">
        <v>1.0739999999999999E-5</v>
      </c>
      <c r="J93" s="773"/>
      <c r="L93" s="773"/>
      <c r="M93" s="773"/>
      <c r="N93" s="773"/>
      <c r="O93" s="773"/>
      <c r="P93" s="773"/>
      <c r="Q93" s="773"/>
      <c r="R93" s="773"/>
      <c r="S93" s="773"/>
      <c r="T93" s="773"/>
      <c r="U93" s="773"/>
      <c r="V93" s="773"/>
    </row>
    <row r="94" spans="1:22">
      <c r="A94" s="781" t="s">
        <v>1069</v>
      </c>
      <c r="B94" s="1193">
        <v>7620.5817077299998</v>
      </c>
      <c r="C94" s="1193">
        <v>1200.1683588799999</v>
      </c>
      <c r="D94" s="1193">
        <v>2300.1141978199998</v>
      </c>
      <c r="E94" s="1193">
        <v>1093.5925906499999</v>
      </c>
      <c r="F94" s="1193">
        <v>2930.7222757899999</v>
      </c>
      <c r="G94" s="1193">
        <v>83.137055610000004</v>
      </c>
      <c r="H94" s="1193">
        <v>12.847228980000001</v>
      </c>
      <c r="J94" s="773"/>
      <c r="L94" s="773"/>
      <c r="M94" s="773"/>
      <c r="N94" s="773"/>
      <c r="O94" s="773"/>
      <c r="P94" s="773"/>
      <c r="Q94" s="773"/>
      <c r="R94" s="773"/>
      <c r="S94" s="773"/>
      <c r="T94" s="773"/>
      <c r="U94" s="773"/>
      <c r="V94" s="773"/>
    </row>
    <row r="95" spans="1:22">
      <c r="A95" s="458" t="s">
        <v>1068</v>
      </c>
      <c r="B95" s="457">
        <v>2904.2841824700004</v>
      </c>
      <c r="C95" s="457">
        <v>647.74680701</v>
      </c>
      <c r="D95" s="457">
        <v>989.62485179999999</v>
      </c>
      <c r="E95" s="457">
        <v>528.52689545999999</v>
      </c>
      <c r="F95" s="457">
        <v>735.18642708000004</v>
      </c>
      <c r="G95" s="457">
        <v>0</v>
      </c>
      <c r="H95" s="457">
        <v>3.1992011200000001</v>
      </c>
      <c r="J95" s="773"/>
      <c r="L95" s="773"/>
      <c r="M95" s="773"/>
      <c r="N95" s="773"/>
      <c r="O95" s="773"/>
      <c r="P95" s="773"/>
      <c r="Q95" s="773"/>
      <c r="R95" s="773"/>
      <c r="S95" s="773"/>
      <c r="T95" s="773"/>
      <c r="U95" s="773"/>
      <c r="V95" s="773"/>
    </row>
    <row r="96" spans="1:22">
      <c r="A96" s="458" t="s">
        <v>1067</v>
      </c>
      <c r="B96" s="457">
        <v>1989.44273894</v>
      </c>
      <c r="C96" s="457">
        <v>126.61044702999999</v>
      </c>
      <c r="D96" s="457">
        <v>1203.6410355600001</v>
      </c>
      <c r="E96" s="457">
        <v>468.42506367999999</v>
      </c>
      <c r="F96" s="457">
        <v>105.57519155</v>
      </c>
      <c r="G96" s="457">
        <v>83.26537261</v>
      </c>
      <c r="H96" s="457">
        <v>1.9256285099999999</v>
      </c>
      <c r="J96" s="773"/>
      <c r="L96" s="773"/>
      <c r="M96" s="773"/>
      <c r="N96" s="773"/>
      <c r="O96" s="773"/>
      <c r="P96" s="773"/>
      <c r="Q96" s="773"/>
      <c r="R96" s="773"/>
      <c r="S96" s="773"/>
      <c r="T96" s="773"/>
      <c r="U96" s="773"/>
      <c r="V96" s="773"/>
    </row>
    <row r="97" spans="1:22">
      <c r="A97" s="458" t="s">
        <v>1066</v>
      </c>
      <c r="B97" s="457">
        <v>2726.8547863199997</v>
      </c>
      <c r="C97" s="457">
        <v>425.81110483999998</v>
      </c>
      <c r="D97" s="457">
        <v>106.84831045999999</v>
      </c>
      <c r="E97" s="457">
        <v>96.640631510000006</v>
      </c>
      <c r="F97" s="457">
        <v>2089.9606571599998</v>
      </c>
      <c r="G97" s="457">
        <v>-0.12831700000000001</v>
      </c>
      <c r="H97" s="457">
        <v>7.7223993499999999</v>
      </c>
      <c r="J97" s="773"/>
      <c r="L97" s="773"/>
      <c r="M97" s="773"/>
      <c r="N97" s="773"/>
      <c r="O97" s="773"/>
      <c r="P97" s="773"/>
      <c r="Q97" s="773"/>
      <c r="R97" s="773"/>
      <c r="S97" s="773"/>
      <c r="T97" s="773"/>
      <c r="U97" s="773"/>
      <c r="V97" s="773"/>
    </row>
    <row r="98" spans="1:22">
      <c r="A98" s="781" t="s">
        <v>921</v>
      </c>
      <c r="B98" s="1193">
        <v>44701.800584029996</v>
      </c>
      <c r="C98" s="1193">
        <v>10608.815376959999</v>
      </c>
      <c r="D98" s="1193">
        <v>8044.8651727299994</v>
      </c>
      <c r="E98" s="1193">
        <v>8896.8313477500014</v>
      </c>
      <c r="F98" s="1193">
        <v>16537.64408061</v>
      </c>
      <c r="G98" s="1193">
        <v>16.279620129999998</v>
      </c>
      <c r="H98" s="1193">
        <v>597.36498584999993</v>
      </c>
      <c r="J98" s="773"/>
      <c r="L98" s="773"/>
      <c r="M98" s="773"/>
      <c r="N98" s="773"/>
      <c r="O98" s="773"/>
      <c r="P98" s="773"/>
      <c r="Q98" s="773"/>
      <c r="R98" s="773"/>
      <c r="S98" s="773"/>
      <c r="T98" s="773"/>
      <c r="U98" s="773"/>
      <c r="V98" s="773"/>
    </row>
    <row r="99" spans="1:22">
      <c r="A99" s="458" t="s">
        <v>1065</v>
      </c>
      <c r="B99" s="448">
        <v>26619.409380660862</v>
      </c>
      <c r="C99" s="457">
        <v>6919.0364953376857</v>
      </c>
      <c r="D99" s="457">
        <v>3956.7992410397837</v>
      </c>
      <c r="E99" s="457">
        <v>7437.676754000001</v>
      </c>
      <c r="F99" s="457">
        <v>7692.2522843033912</v>
      </c>
      <c r="G99" s="457">
        <v>16.279620129999998</v>
      </c>
      <c r="H99" s="457">
        <v>597.36498584999993</v>
      </c>
      <c r="J99" s="773"/>
      <c r="L99" s="773"/>
      <c r="M99" s="773"/>
      <c r="N99" s="773"/>
      <c r="O99" s="773"/>
      <c r="P99" s="773"/>
      <c r="Q99" s="773"/>
      <c r="R99" s="773"/>
      <c r="S99" s="773"/>
      <c r="T99" s="773"/>
      <c r="U99" s="773"/>
      <c r="V99" s="773"/>
    </row>
    <row r="100" spans="1:22">
      <c r="A100" s="458" t="s">
        <v>1064</v>
      </c>
      <c r="B100" s="448">
        <v>18082.391203369141</v>
      </c>
      <c r="C100" s="457">
        <v>3689.7788816223147</v>
      </c>
      <c r="D100" s="457">
        <v>4088.0659316902161</v>
      </c>
      <c r="E100" s="457">
        <v>1459.15459375</v>
      </c>
      <c r="F100" s="457">
        <v>8845.3917963066106</v>
      </c>
      <c r="G100" s="457">
        <v>0</v>
      </c>
      <c r="H100" s="457">
        <v>0</v>
      </c>
      <c r="J100" s="773"/>
      <c r="L100" s="773"/>
      <c r="M100" s="773"/>
      <c r="N100" s="773"/>
      <c r="O100" s="773"/>
      <c r="P100" s="773"/>
      <c r="Q100" s="773"/>
      <c r="R100" s="773"/>
      <c r="S100" s="773"/>
      <c r="T100" s="773"/>
      <c r="U100" s="773"/>
      <c r="V100" s="773"/>
    </row>
    <row r="101" spans="1:22">
      <c r="A101" s="458" t="s">
        <v>1063</v>
      </c>
      <c r="B101" s="457">
        <v>1275.1925025499997</v>
      </c>
      <c r="C101" s="457">
        <v>1091.2850884099998</v>
      </c>
      <c r="D101" s="457">
        <v>0.3756102700000099</v>
      </c>
      <c r="E101" s="457">
        <v>117.01603079</v>
      </c>
      <c r="F101" s="457">
        <v>66.502969419999985</v>
      </c>
      <c r="G101" s="457">
        <v>0</v>
      </c>
      <c r="H101" s="457">
        <v>1.2803659999999439E-2</v>
      </c>
      <c r="J101" s="773"/>
      <c r="L101" s="773"/>
      <c r="M101" s="773"/>
      <c r="N101" s="773"/>
      <c r="O101" s="773"/>
      <c r="P101" s="773"/>
      <c r="Q101" s="773"/>
      <c r="R101" s="773"/>
      <c r="S101" s="773"/>
      <c r="T101" s="773"/>
      <c r="U101" s="773"/>
      <c r="V101" s="773"/>
    </row>
    <row r="102" spans="1:22" ht="15" thickBot="1">
      <c r="B102" s="516"/>
      <c r="C102" s="448"/>
      <c r="D102" s="448"/>
      <c r="E102" s="448"/>
      <c r="F102" s="448"/>
      <c r="G102" s="448"/>
      <c r="H102" s="448"/>
      <c r="J102" s="773"/>
      <c r="L102" s="773"/>
      <c r="M102" s="773"/>
      <c r="N102" s="773"/>
      <c r="O102" s="773"/>
      <c r="P102" s="773"/>
      <c r="Q102" s="773"/>
      <c r="R102" s="773"/>
      <c r="S102" s="773"/>
      <c r="T102" s="773"/>
      <c r="U102" s="773"/>
      <c r="V102" s="773"/>
    </row>
    <row r="103" spans="1:22" ht="15" thickBot="1">
      <c r="A103" s="778" t="s">
        <v>298</v>
      </c>
      <c r="B103" s="459">
        <v>133892.88135496998</v>
      </c>
      <c r="C103" s="459">
        <v>34167.885737080003</v>
      </c>
      <c r="D103" s="459">
        <v>25540.257173009999</v>
      </c>
      <c r="E103" s="459">
        <v>27737.150404120002</v>
      </c>
      <c r="F103" s="459">
        <v>40911.615663609999</v>
      </c>
      <c r="G103" s="459">
        <v>1279.02677128</v>
      </c>
      <c r="H103" s="459">
        <v>4256.9456058700007</v>
      </c>
      <c r="J103" s="773"/>
      <c r="L103" s="773"/>
      <c r="M103" s="773"/>
      <c r="N103" s="773"/>
      <c r="O103" s="773"/>
      <c r="P103" s="773"/>
      <c r="Q103" s="773"/>
      <c r="R103" s="773"/>
      <c r="S103" s="773"/>
      <c r="T103" s="773"/>
      <c r="U103" s="773"/>
      <c r="V103" s="773"/>
    </row>
    <row r="104" spans="1:22">
      <c r="A104" s="458" t="s">
        <v>525</v>
      </c>
      <c r="B104" s="457">
        <v>143013.98375163999</v>
      </c>
      <c r="C104" s="457">
        <v>34220.239757219999</v>
      </c>
      <c r="D104" s="457">
        <v>30581.734454379999</v>
      </c>
      <c r="E104" s="457">
        <v>31939.018727179999</v>
      </c>
      <c r="F104" s="457">
        <v>46272.99081286</v>
      </c>
      <c r="G104" s="457">
        <v>0</v>
      </c>
      <c r="H104" s="457">
        <v>0</v>
      </c>
      <c r="J104" s="773"/>
      <c r="L104" s="773"/>
      <c r="M104" s="773"/>
      <c r="N104" s="773"/>
      <c r="O104" s="773"/>
      <c r="P104" s="773"/>
      <c r="Q104" s="773"/>
      <c r="R104" s="773"/>
      <c r="S104" s="773"/>
      <c r="T104" s="773"/>
      <c r="U104" s="773"/>
      <c r="V104" s="773"/>
    </row>
    <row r="105" spans="1:22">
      <c r="A105" s="458" t="s">
        <v>524</v>
      </c>
      <c r="B105" s="457">
        <v>17675.167901069999</v>
      </c>
      <c r="C105" s="457">
        <v>7598.2431200000001</v>
      </c>
      <c r="D105" s="457">
        <v>5465.7827514500004</v>
      </c>
      <c r="E105" s="457">
        <v>2370.6611781000001</v>
      </c>
      <c r="F105" s="457">
        <v>2240.45294986</v>
      </c>
      <c r="G105" s="457">
        <v>0</v>
      </c>
      <c r="H105" s="457">
        <v>2.7901659999999998E-2</v>
      </c>
      <c r="J105" s="773"/>
      <c r="L105" s="773"/>
      <c r="M105" s="773"/>
      <c r="N105" s="773"/>
      <c r="O105" s="773"/>
      <c r="P105" s="773"/>
      <c r="Q105" s="773"/>
      <c r="R105" s="773"/>
      <c r="S105" s="773"/>
      <c r="T105" s="773"/>
      <c r="U105" s="773"/>
      <c r="V105" s="773"/>
    </row>
    <row r="106" spans="1:22" ht="15" thickBot="1">
      <c r="A106" s="780" t="s">
        <v>1062</v>
      </c>
      <c r="B106" s="460">
        <v>6537.0827183800011</v>
      </c>
      <c r="C106" s="460">
        <v>993.08249169000101</v>
      </c>
      <c r="D106" s="460">
        <v>2903.6552738100017</v>
      </c>
      <c r="E106" s="460">
        <v>452.22536571999717</v>
      </c>
      <c r="F106" s="460">
        <v>2188.1195871600016</v>
      </c>
      <c r="G106" s="460">
        <v>0</v>
      </c>
      <c r="H106" s="460">
        <v>0</v>
      </c>
      <c r="J106" s="773"/>
      <c r="L106" s="773"/>
      <c r="M106" s="773"/>
      <c r="N106" s="773"/>
      <c r="O106" s="773"/>
      <c r="P106" s="773"/>
      <c r="Q106" s="773"/>
      <c r="R106" s="773"/>
      <c r="S106" s="773"/>
      <c r="T106" s="773"/>
      <c r="U106" s="773"/>
      <c r="V106" s="773"/>
    </row>
    <row r="107" spans="1:22" ht="15" thickBot="1">
      <c r="A107" s="779" t="s">
        <v>297</v>
      </c>
      <c r="B107" s="456">
        <v>167226.23437108999</v>
      </c>
      <c r="C107" s="456">
        <v>42811.56536891</v>
      </c>
      <c r="D107" s="456">
        <v>38951.172479640001</v>
      </c>
      <c r="E107" s="456">
        <v>34761.905270999996</v>
      </c>
      <c r="F107" s="456">
        <v>50701.563349880002</v>
      </c>
      <c r="G107" s="456">
        <v>0</v>
      </c>
      <c r="H107" s="456">
        <v>2.7901659999999998E-2</v>
      </c>
      <c r="J107" s="773"/>
      <c r="L107" s="773"/>
      <c r="M107" s="773"/>
      <c r="N107" s="773"/>
      <c r="O107" s="773"/>
      <c r="P107" s="773"/>
      <c r="Q107" s="773"/>
      <c r="R107" s="773"/>
      <c r="S107" s="773"/>
      <c r="T107" s="773"/>
      <c r="U107" s="773"/>
      <c r="V107" s="773"/>
    </row>
    <row r="108" spans="1:22" ht="15" thickBot="1">
      <c r="A108" s="778" t="s">
        <v>291</v>
      </c>
      <c r="B108" s="459">
        <v>3101.2127122000002</v>
      </c>
      <c r="C108" s="459">
        <v>1021.5027168600001</v>
      </c>
      <c r="D108" s="459">
        <v>658.4187451900001</v>
      </c>
      <c r="E108" s="459">
        <v>19.111747279999999</v>
      </c>
      <c r="F108" s="459">
        <v>1402.1795028700001</v>
      </c>
      <c r="G108" s="459">
        <v>0</v>
      </c>
      <c r="H108" s="459">
        <v>0</v>
      </c>
      <c r="J108" s="773"/>
      <c r="L108" s="773"/>
      <c r="M108" s="773"/>
      <c r="N108" s="773"/>
      <c r="O108" s="773"/>
      <c r="P108" s="773"/>
      <c r="Q108" s="773"/>
      <c r="R108" s="773"/>
      <c r="S108" s="773"/>
      <c r="T108" s="773"/>
      <c r="U108" s="773"/>
      <c r="V108" s="773"/>
    </row>
    <row r="109" spans="1:22" ht="15" thickBot="1">
      <c r="A109" s="778" t="s">
        <v>594</v>
      </c>
      <c r="B109" s="459">
        <v>23511.333428689999</v>
      </c>
      <c r="C109" s="459">
        <v>0</v>
      </c>
      <c r="D109" s="459">
        <v>23511.333428689999</v>
      </c>
      <c r="E109" s="459">
        <v>0</v>
      </c>
      <c r="F109" s="459">
        <v>0</v>
      </c>
      <c r="G109" s="459">
        <v>0</v>
      </c>
      <c r="H109" s="459">
        <v>0</v>
      </c>
      <c r="J109" s="773"/>
      <c r="L109" s="773"/>
      <c r="M109" s="773"/>
      <c r="N109" s="773"/>
      <c r="O109" s="773"/>
      <c r="P109" s="773"/>
      <c r="Q109" s="773"/>
      <c r="R109" s="773"/>
      <c r="S109" s="773"/>
      <c r="T109" s="773"/>
      <c r="U109" s="773"/>
      <c r="V109" s="773"/>
    </row>
    <row r="110" spans="1:22" ht="15" thickBot="1">
      <c r="A110" s="779" t="s">
        <v>296</v>
      </c>
      <c r="B110" s="456">
        <v>327731.66186694999</v>
      </c>
      <c r="C110" s="456">
        <v>78000.953822850017</v>
      </c>
      <c r="D110" s="456">
        <v>88661.181826529995</v>
      </c>
      <c r="E110" s="456">
        <v>62518.167422400002</v>
      </c>
      <c r="F110" s="456">
        <v>93015.358516360007</v>
      </c>
      <c r="G110" s="456">
        <v>1279.02677128</v>
      </c>
      <c r="H110" s="456">
        <v>4256.9735075300005</v>
      </c>
      <c r="J110" s="773"/>
      <c r="L110" s="773"/>
      <c r="M110" s="773"/>
      <c r="N110" s="773"/>
      <c r="O110" s="773"/>
      <c r="P110" s="773"/>
      <c r="Q110" s="773"/>
      <c r="R110" s="773"/>
      <c r="S110" s="773"/>
      <c r="T110" s="773"/>
      <c r="U110" s="773"/>
      <c r="V110" s="773"/>
    </row>
    <row r="111" spans="1:22" ht="15" thickBot="1">
      <c r="A111" s="778" t="s">
        <v>1220</v>
      </c>
      <c r="B111" s="459">
        <v>84202.263528039985</v>
      </c>
      <c r="C111" s="459">
        <v>55160.568168679994</v>
      </c>
      <c r="D111" s="459">
        <v>23377.378000000001</v>
      </c>
      <c r="E111" s="459">
        <v>5.6063593600000008</v>
      </c>
      <c r="F111" s="459">
        <v>5658.7110000000002</v>
      </c>
      <c r="G111" s="459">
        <v>0</v>
      </c>
      <c r="H111" s="459">
        <v>0</v>
      </c>
      <c r="J111" s="773"/>
      <c r="L111" s="773"/>
      <c r="M111" s="773"/>
      <c r="N111" s="773"/>
      <c r="O111" s="773"/>
      <c r="P111" s="773"/>
      <c r="Q111" s="773"/>
      <c r="R111" s="773"/>
      <c r="S111" s="773"/>
      <c r="T111" s="773"/>
      <c r="U111" s="773"/>
      <c r="V111" s="773"/>
    </row>
    <row r="112" spans="1:22">
      <c r="A112" s="1737" t="s">
        <v>1545</v>
      </c>
      <c r="B112" s="457"/>
      <c r="C112" s="457"/>
      <c r="D112" s="457"/>
      <c r="E112" s="457"/>
      <c r="F112" s="457"/>
      <c r="G112" s="457"/>
      <c r="H112" s="457"/>
      <c r="L112" s="773"/>
      <c r="M112" s="773"/>
      <c r="N112" s="773"/>
      <c r="O112" s="773"/>
      <c r="P112" s="773"/>
      <c r="Q112" s="773"/>
      <c r="R112" s="773"/>
      <c r="S112" s="773"/>
      <c r="T112" s="773"/>
      <c r="U112" s="773"/>
      <c r="V112" s="773"/>
    </row>
    <row r="113" spans="1:8">
      <c r="A113" s="453"/>
      <c r="B113" s="457"/>
      <c r="C113" s="457"/>
      <c r="D113" s="457"/>
      <c r="E113" s="457"/>
      <c r="F113" s="457"/>
      <c r="G113" s="457"/>
      <c r="H113" s="457"/>
    </row>
    <row r="114" spans="1:8">
      <c r="B114" s="457"/>
      <c r="C114" s="1191"/>
      <c r="D114" s="457"/>
      <c r="E114" s="457"/>
      <c r="F114" s="458"/>
      <c r="G114" s="448"/>
      <c r="H114" s="448"/>
    </row>
    <row r="115" spans="1:8">
      <c r="B115" s="448"/>
      <c r="C115" s="448"/>
      <c r="D115" s="448"/>
      <c r="E115" s="448"/>
      <c r="F115" s="448"/>
      <c r="G115" s="448"/>
      <c r="H115" s="448"/>
    </row>
  </sheetData>
  <pageMargins left="0.7" right="0.7" top="0.75" bottom="0.75" header="0.3" footer="0.3"/>
  <pageSetup paperSize="9" scale="70" fitToWidth="0" fitToHeight="0" orientation="portrait" r:id="rId1"/>
  <rowBreaks count="1" manualBreakCount="1">
    <brk id="58" max="16383" man="1"/>
  </rowBreaks>
  <customProperties>
    <customPr name="_pios_id" r:id="rId2"/>
  </customPropertie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EC930-1924-433D-9463-0FAC49D152D1}">
  <sheetPr>
    <tabColor theme="4" tint="0.39997558519241921"/>
  </sheetPr>
  <dimension ref="A1:Y115"/>
  <sheetViews>
    <sheetView view="pageBreakPreview" topLeftCell="B40" zoomScale="85" zoomScaleNormal="100" zoomScaleSheetLayoutView="85" workbookViewId="0">
      <selection activeCell="Q56" sqref="Q56"/>
    </sheetView>
  </sheetViews>
  <sheetFormatPr defaultColWidth="9.109375" defaultRowHeight="13.8"/>
  <cols>
    <col min="1" max="1" width="28.77734375" style="450" customWidth="1"/>
    <col min="2" max="2" width="11.21875" style="450" customWidth="1"/>
    <col min="3" max="3" width="11.33203125" style="450" bestFit="1" customWidth="1"/>
    <col min="4" max="4" width="9" style="450" customWidth="1"/>
    <col min="5" max="5" width="9.6640625" style="450" customWidth="1"/>
    <col min="6" max="6" width="10.6640625" style="450" customWidth="1"/>
    <col min="7" max="7" width="9.33203125" style="450" customWidth="1"/>
    <col min="8" max="9" width="9.88671875" style="450" customWidth="1"/>
    <col min="10" max="10" width="8.6640625" style="450" customWidth="1"/>
    <col min="11" max="11" width="12" style="450" customWidth="1"/>
    <col min="12" max="12" width="8.44140625" style="1738" customWidth="1"/>
    <col min="13" max="13" width="8.44140625" style="1741" customWidth="1"/>
    <col min="14" max="14" width="12.109375" style="1740" customWidth="1"/>
    <col min="15" max="15" width="8.44140625" style="1739" customWidth="1"/>
    <col min="16" max="16" width="8.44140625" style="1738" customWidth="1"/>
    <col min="17" max="16384" width="9.109375" style="1738"/>
  </cols>
  <sheetData>
    <row r="1" spans="1:25" ht="12.75" customHeight="1">
      <c r="A1" s="1753" t="s">
        <v>1554</v>
      </c>
      <c r="B1" s="1215"/>
      <c r="C1" s="1215"/>
      <c r="D1" s="448"/>
      <c r="E1" s="448"/>
      <c r="F1" s="448"/>
      <c r="G1" s="448"/>
      <c r="H1" s="448"/>
      <c r="I1" s="448"/>
      <c r="J1" s="448"/>
      <c r="K1" s="1213"/>
      <c r="L1" s="1202"/>
      <c r="M1" s="1742"/>
      <c r="N1" s="1202"/>
      <c r="O1" s="1203"/>
      <c r="P1" s="1202"/>
      <c r="Q1" s="1202"/>
      <c r="R1" s="1202"/>
      <c r="S1" s="1202"/>
      <c r="T1" s="1202"/>
      <c r="U1" s="1202"/>
      <c r="V1" s="1202"/>
      <c r="W1" s="1202"/>
      <c r="X1" s="1202"/>
      <c r="Y1" s="1202"/>
    </row>
    <row r="2" spans="1:25" ht="11.25" customHeight="1">
      <c r="A2" s="1939" t="s">
        <v>1601</v>
      </c>
      <c r="B2" s="458"/>
      <c r="C2" s="1191"/>
      <c r="D2" s="1214"/>
      <c r="E2" s="1191"/>
      <c r="F2" s="448"/>
      <c r="G2" s="448"/>
      <c r="H2" s="448"/>
      <c r="I2" s="448"/>
      <c r="J2" s="448"/>
      <c r="K2" s="1213"/>
      <c r="L2" s="1202"/>
      <c r="M2" s="1742"/>
      <c r="N2" s="772"/>
      <c r="O2" s="1203"/>
      <c r="P2" s="1202"/>
      <c r="Q2" s="1202"/>
      <c r="R2" s="1202"/>
      <c r="S2" s="1202"/>
      <c r="T2" s="1202"/>
      <c r="U2" s="1202"/>
      <c r="V2" s="1202"/>
      <c r="W2" s="1202"/>
      <c r="X2" s="1202"/>
      <c r="Y2" s="1202"/>
    </row>
    <row r="3" spans="1:25" ht="30" thickBot="1">
      <c r="A3" s="1752" t="s">
        <v>121</v>
      </c>
      <c r="B3" s="1750" t="s">
        <v>1602</v>
      </c>
      <c r="C3" s="1751" t="s">
        <v>1603</v>
      </c>
      <c r="D3" s="1750" t="s">
        <v>1227</v>
      </c>
      <c r="E3" s="1751" t="s">
        <v>1551</v>
      </c>
      <c r="F3" s="1207" t="s">
        <v>300</v>
      </c>
      <c r="G3" s="1750" t="s">
        <v>1226</v>
      </c>
      <c r="H3" s="1750" t="s">
        <v>1225</v>
      </c>
      <c r="I3" s="1750" t="s">
        <v>1224</v>
      </c>
      <c r="J3" s="1751" t="s">
        <v>1550</v>
      </c>
      <c r="K3" s="1750" t="s">
        <v>1379</v>
      </c>
      <c r="L3" s="1202"/>
      <c r="M3" s="1742"/>
      <c r="N3" s="1703"/>
      <c r="O3" s="1203"/>
      <c r="P3" s="1202"/>
      <c r="Q3" s="1202"/>
      <c r="R3" s="1202"/>
      <c r="S3" s="1202"/>
      <c r="T3" s="1202"/>
      <c r="U3" s="1202"/>
      <c r="V3" s="1202"/>
      <c r="W3" s="1202"/>
      <c r="X3" s="1202"/>
      <c r="Y3" s="1202"/>
    </row>
    <row r="4" spans="1:25" ht="12.75" customHeight="1">
      <c r="A4" s="1747" t="s">
        <v>920</v>
      </c>
      <c r="B4" s="1193">
        <v>-56.014062899999992</v>
      </c>
      <c r="C4" s="1193">
        <v>-145.43152329700024</v>
      </c>
      <c r="D4" s="1193">
        <v>148.47898431999997</v>
      </c>
      <c r="E4" s="1193">
        <v>95.62121375115666</v>
      </c>
      <c r="F4" s="1193">
        <v>121.52310068999999</v>
      </c>
      <c r="G4" s="1193">
        <v>21.675232859999984</v>
      </c>
      <c r="H4" s="1193">
        <v>18.024961860000001</v>
      </c>
      <c r="I4" s="1193">
        <v>81.822905970000008</v>
      </c>
      <c r="J4" s="1193">
        <v>64.205607710348431</v>
      </c>
      <c r="K4" s="1193">
        <v>15406.305766490001</v>
      </c>
      <c r="L4" s="1202"/>
      <c r="M4" s="1742"/>
      <c r="N4" s="457"/>
      <c r="O4" s="1211"/>
      <c r="P4" s="1202"/>
      <c r="Q4" s="1202"/>
      <c r="R4" s="1202"/>
      <c r="S4" s="1202"/>
      <c r="T4" s="1202"/>
      <c r="U4" s="1202"/>
      <c r="V4" s="1202"/>
      <c r="W4" s="1202"/>
      <c r="X4" s="1202"/>
      <c r="Y4" s="1202"/>
    </row>
    <row r="5" spans="1:25" ht="12.75" customHeight="1">
      <c r="A5" s="1747" t="s">
        <v>1100</v>
      </c>
      <c r="B5" s="1193">
        <v>22.269014940000002</v>
      </c>
      <c r="C5" s="1193">
        <v>123.64713009356765</v>
      </c>
      <c r="D5" s="1193">
        <v>485.71290929999986</v>
      </c>
      <c r="E5" s="1193">
        <v>661.98034135632088</v>
      </c>
      <c r="F5" s="1193">
        <v>133.21693367999998</v>
      </c>
      <c r="G5" s="1193">
        <v>8.9722961299999859</v>
      </c>
      <c r="H5" s="1193">
        <v>23.738475589999997</v>
      </c>
      <c r="I5" s="1193">
        <v>100.50616196</v>
      </c>
      <c r="J5" s="1193">
        <v>47.972594766020791</v>
      </c>
      <c r="K5" s="1193">
        <v>7204.053963289999</v>
      </c>
      <c r="L5" s="1202"/>
      <c r="M5" s="1742"/>
      <c r="N5" s="457"/>
      <c r="O5" s="1211"/>
      <c r="P5" s="1202"/>
      <c r="Q5" s="1202"/>
      <c r="R5" s="1202"/>
      <c r="S5" s="1202"/>
      <c r="T5" s="1202"/>
      <c r="U5" s="1202"/>
      <c r="V5" s="1202"/>
      <c r="W5" s="1202"/>
      <c r="X5" s="1202"/>
      <c r="Y5" s="1202"/>
    </row>
    <row r="6" spans="1:25" ht="12.75" customHeight="1">
      <c r="A6" s="1746" t="s">
        <v>1099</v>
      </c>
      <c r="B6" s="457">
        <v>5.8017309599999995</v>
      </c>
      <c r="C6" s="457">
        <v>64.414287751024162</v>
      </c>
      <c r="D6" s="457">
        <v>124.65119722999999</v>
      </c>
      <c r="E6" s="457">
        <v>342.68788572977104</v>
      </c>
      <c r="F6" s="457">
        <v>34.6953137</v>
      </c>
      <c r="G6" s="457">
        <v>3.5412031400000004</v>
      </c>
      <c r="H6" s="457">
        <v>9.22064138</v>
      </c>
      <c r="I6" s="457">
        <v>21.933469179999999</v>
      </c>
      <c r="J6" s="457">
        <v>47.755628137090149</v>
      </c>
      <c r="K6" s="457">
        <v>3602.7602959299998</v>
      </c>
      <c r="L6" s="1202"/>
      <c r="M6" s="1742"/>
      <c r="N6" s="457"/>
      <c r="O6" s="1211"/>
      <c r="P6" s="1202"/>
      <c r="Q6" s="1202"/>
      <c r="R6" s="1202"/>
      <c r="S6" s="1202"/>
      <c r="T6" s="1202"/>
      <c r="U6" s="1202"/>
      <c r="V6" s="1202"/>
      <c r="W6" s="1202"/>
      <c r="X6" s="1202"/>
      <c r="Y6" s="1202"/>
    </row>
    <row r="7" spans="1:25" ht="12.75" customHeight="1">
      <c r="A7" s="1746" t="s">
        <v>1098</v>
      </c>
      <c r="B7" s="457">
        <v>14.755721530000001</v>
      </c>
      <c r="C7" s="457">
        <v>247.46269786740521</v>
      </c>
      <c r="D7" s="457">
        <v>356.34112145</v>
      </c>
      <c r="E7" s="457">
        <v>1438.0515210352321</v>
      </c>
      <c r="F7" s="457">
        <v>92.821502089999996</v>
      </c>
      <c r="G7" s="457">
        <v>2.5879378499999905</v>
      </c>
      <c r="H7" s="457">
        <v>13.51053351</v>
      </c>
      <c r="I7" s="457">
        <v>76.723030730000005</v>
      </c>
      <c r="J7" s="457">
        <v>48.257334313779396</v>
      </c>
      <c r="K7" s="457">
        <v>2385.1225509400001</v>
      </c>
      <c r="L7" s="1202"/>
      <c r="M7" s="1742"/>
      <c r="N7" s="457"/>
      <c r="O7" s="1211"/>
      <c r="P7" s="1202"/>
      <c r="Q7" s="1202"/>
      <c r="R7" s="1202"/>
      <c r="S7" s="1202"/>
      <c r="T7" s="1202"/>
      <c r="U7" s="1202"/>
      <c r="V7" s="1202"/>
      <c r="W7" s="1202"/>
      <c r="X7" s="1202"/>
      <c r="Y7" s="1202"/>
    </row>
    <row r="8" spans="1:25" ht="12.75" customHeight="1">
      <c r="A8" s="458" t="s">
        <v>1097</v>
      </c>
      <c r="B8" s="457">
        <v>1.71156245</v>
      </c>
      <c r="C8" s="457">
        <v>56.293474722151473</v>
      </c>
      <c r="D8" s="457">
        <v>4.7205906199999994</v>
      </c>
      <c r="E8" s="457">
        <v>38.634108795152649</v>
      </c>
      <c r="F8" s="457">
        <v>5.7001178900000005</v>
      </c>
      <c r="G8" s="457">
        <v>2.8431551400000004</v>
      </c>
      <c r="H8" s="457">
        <v>1.0073007</v>
      </c>
      <c r="I8" s="457">
        <v>1.8496620499999998</v>
      </c>
      <c r="J8" s="457">
        <v>40.283560925457891</v>
      </c>
      <c r="K8" s="457">
        <v>1216.1711164199999</v>
      </c>
      <c r="L8" s="1202"/>
      <c r="M8" s="1742"/>
      <c r="N8" s="457"/>
      <c r="O8" s="1211"/>
      <c r="P8" s="1202"/>
      <c r="Q8" s="1202"/>
      <c r="R8" s="1202"/>
      <c r="S8" s="1202"/>
      <c r="T8" s="1202"/>
      <c r="U8" s="1202"/>
      <c r="V8" s="1202"/>
      <c r="W8" s="1202"/>
      <c r="X8" s="1202"/>
      <c r="Y8" s="1202"/>
    </row>
    <row r="9" spans="1:25" ht="12.75" customHeight="1">
      <c r="A9" s="781" t="s">
        <v>1096</v>
      </c>
      <c r="B9" s="1193">
        <v>-23.711269450000003</v>
      </c>
      <c r="C9" s="1193">
        <v>-261.3619691274032</v>
      </c>
      <c r="D9" s="1193">
        <v>643.71042127999999</v>
      </c>
      <c r="E9" s="1193">
        <v>1636.3635418005626</v>
      </c>
      <c r="F9" s="1193">
        <v>304.90783596</v>
      </c>
      <c r="G9" s="1193">
        <v>6.0323639100000115</v>
      </c>
      <c r="H9" s="1193">
        <v>3.18072665</v>
      </c>
      <c r="I9" s="1193">
        <v>295.69474539999999</v>
      </c>
      <c r="J9" s="1193">
        <v>46.373677875776039</v>
      </c>
      <c r="K9" s="1193">
        <v>3628.8782991899998</v>
      </c>
      <c r="L9" s="1202"/>
      <c r="M9" s="1742"/>
      <c r="N9" s="457"/>
      <c r="O9" s="1211"/>
      <c r="P9" s="1202"/>
      <c r="Q9" s="1202"/>
      <c r="R9" s="1202"/>
      <c r="S9" s="1202"/>
      <c r="T9" s="1202"/>
      <c r="U9" s="1202"/>
      <c r="V9" s="1202"/>
      <c r="W9" s="1202"/>
      <c r="X9" s="1202"/>
      <c r="Y9" s="1202"/>
    </row>
    <row r="10" spans="1:25" ht="12.75" customHeight="1">
      <c r="A10" s="1746" t="s">
        <v>1095</v>
      </c>
      <c r="B10" s="457">
        <v>1.9399867</v>
      </c>
      <c r="C10" s="457">
        <v>38.641681446386443</v>
      </c>
      <c r="D10" s="457">
        <v>42.377458689999997</v>
      </c>
      <c r="E10" s="457">
        <v>208.53834820334458</v>
      </c>
      <c r="F10" s="457">
        <v>23.937849679999999</v>
      </c>
      <c r="G10" s="457">
        <v>4.5764575799999996</v>
      </c>
      <c r="H10" s="457">
        <v>2.7174052999999998</v>
      </c>
      <c r="I10" s="457">
        <v>16.6439868</v>
      </c>
      <c r="J10" s="457">
        <v>45.725353403017486</v>
      </c>
      <c r="K10" s="457">
        <v>2008.1804180199999</v>
      </c>
      <c r="L10" s="1202"/>
      <c r="M10" s="1742"/>
      <c r="N10" s="457"/>
      <c r="O10" s="1211"/>
      <c r="P10" s="1202"/>
      <c r="Q10" s="1202"/>
      <c r="R10" s="1202"/>
      <c r="S10" s="1202"/>
      <c r="T10" s="1202"/>
      <c r="U10" s="1202"/>
      <c r="V10" s="1202"/>
      <c r="W10" s="1202"/>
      <c r="X10" s="1202"/>
      <c r="Y10" s="1202"/>
    </row>
    <row r="11" spans="1:25" ht="12.75" customHeight="1">
      <c r="A11" s="1746" t="s">
        <v>1094</v>
      </c>
      <c r="B11" s="457">
        <v>-0.33826529</v>
      </c>
      <c r="C11" s="457">
        <v>-51.641832248026738</v>
      </c>
      <c r="D11" s="457">
        <v>6.647296139999999</v>
      </c>
      <c r="E11" s="457">
        <v>250.73725016412277</v>
      </c>
      <c r="F11" s="457">
        <v>3.1012920300000002</v>
      </c>
      <c r="G11" s="457">
        <v>0.29311461999999988</v>
      </c>
      <c r="H11" s="457">
        <v>0.36489210000000005</v>
      </c>
      <c r="I11" s="457">
        <v>2.4432853100000003</v>
      </c>
      <c r="J11" s="457">
        <v>37.306022404220421</v>
      </c>
      <c r="K11" s="457">
        <v>262.00874390000001</v>
      </c>
      <c r="L11" s="1202"/>
      <c r="M11" s="1742"/>
      <c r="N11" s="457"/>
      <c r="O11" s="1211"/>
      <c r="P11" s="1202"/>
      <c r="Q11" s="1202"/>
      <c r="R11" s="1202"/>
      <c r="S11" s="1202"/>
      <c r="T11" s="1202"/>
      <c r="U11" s="1202"/>
      <c r="V11" s="1202"/>
      <c r="W11" s="1202"/>
      <c r="X11" s="1202"/>
      <c r="Y11" s="1202"/>
    </row>
    <row r="12" spans="1:25" ht="12.75" customHeight="1">
      <c r="A12" s="447" t="s">
        <v>1093</v>
      </c>
      <c r="B12" s="457">
        <v>-25.312990860000003</v>
      </c>
      <c r="C12" s="457">
        <v>-745.21802421593304</v>
      </c>
      <c r="D12" s="457">
        <v>594.6856664500001</v>
      </c>
      <c r="E12" s="457">
        <v>3633.7589481800878</v>
      </c>
      <c r="F12" s="457">
        <v>277.86869424999998</v>
      </c>
      <c r="G12" s="457">
        <v>1.1627917100000029</v>
      </c>
      <c r="H12" s="457">
        <v>9.8429249999999996E-2</v>
      </c>
      <c r="I12" s="457">
        <v>276.60747328999997</v>
      </c>
      <c r="J12" s="457">
        <v>46.513223522137238</v>
      </c>
      <c r="K12" s="457">
        <v>1358.6891372700002</v>
      </c>
      <c r="L12" s="1202"/>
      <c r="M12" s="1742"/>
      <c r="N12" s="457"/>
      <c r="O12" s="1211"/>
      <c r="P12" s="1202"/>
      <c r="Q12" s="1202"/>
      <c r="R12" s="1202"/>
      <c r="S12" s="1202"/>
      <c r="T12" s="1202"/>
      <c r="U12" s="1202"/>
      <c r="V12" s="1202"/>
      <c r="W12" s="1202"/>
      <c r="X12" s="1202"/>
      <c r="Y12" s="1202"/>
    </row>
    <row r="13" spans="1:25" ht="12.75" customHeight="1">
      <c r="A13" s="1748" t="s">
        <v>1092</v>
      </c>
      <c r="B13" s="1193">
        <v>4.8408072100000004</v>
      </c>
      <c r="C13" s="1193">
        <v>55.9053811614586</v>
      </c>
      <c r="D13" s="1193">
        <v>27.419025019999999</v>
      </c>
      <c r="E13" s="1193">
        <v>78.328310629521454</v>
      </c>
      <c r="F13" s="1193">
        <v>36.953955929999999</v>
      </c>
      <c r="G13" s="1193">
        <v>5.7046617800000021</v>
      </c>
      <c r="H13" s="1193">
        <v>19.864451799999998</v>
      </c>
      <c r="I13" s="1193">
        <v>11.384842350000001</v>
      </c>
      <c r="J13" s="1193">
        <v>62.872105091700107</v>
      </c>
      <c r="K13" s="1193">
        <v>3463.5715628299999</v>
      </c>
      <c r="L13" s="1202"/>
      <c r="M13" s="1742"/>
      <c r="N13" s="457"/>
      <c r="O13" s="1211"/>
      <c r="P13" s="1202"/>
      <c r="Q13" s="1202"/>
      <c r="R13" s="1202"/>
      <c r="S13" s="1202"/>
      <c r="T13" s="1202"/>
      <c r="U13" s="1202"/>
      <c r="V13" s="1202"/>
      <c r="W13" s="1202"/>
      <c r="X13" s="1202"/>
      <c r="Y13" s="1202"/>
    </row>
    <row r="14" spans="1:25" ht="12.75" customHeight="1">
      <c r="A14" s="1746" t="s">
        <v>1091</v>
      </c>
      <c r="B14" s="457">
        <v>-2.9633146900000003</v>
      </c>
      <c r="C14" s="457">
        <v>-112.25665227622044</v>
      </c>
      <c r="D14" s="457">
        <v>4.5514180799999995</v>
      </c>
      <c r="E14" s="457">
        <v>42.656718670185391</v>
      </c>
      <c r="F14" s="457">
        <v>11.08036345</v>
      </c>
      <c r="G14" s="457">
        <v>2.5399213200000004</v>
      </c>
      <c r="H14" s="457">
        <v>5.6001095699999999</v>
      </c>
      <c r="I14" s="457">
        <v>2.9403325599999999</v>
      </c>
      <c r="J14" s="457">
        <v>69.400336326973985</v>
      </c>
      <c r="K14" s="457">
        <v>1055.9070237399999</v>
      </c>
      <c r="L14" s="1202"/>
      <c r="M14" s="1742"/>
      <c r="N14" s="457"/>
      <c r="O14" s="1211"/>
      <c r="P14" s="1202"/>
      <c r="Q14" s="1202"/>
      <c r="R14" s="1202"/>
      <c r="S14" s="1202"/>
      <c r="T14" s="1202"/>
      <c r="U14" s="1202"/>
      <c r="V14" s="1202"/>
      <c r="W14" s="1202"/>
      <c r="X14" s="1202"/>
      <c r="Y14" s="1202"/>
    </row>
    <row r="15" spans="1:25" ht="12.75" customHeight="1">
      <c r="A15" s="1746" t="s">
        <v>1090</v>
      </c>
      <c r="B15" s="457">
        <v>2.3156085400000004</v>
      </c>
      <c r="C15" s="457">
        <v>245.32341725414275</v>
      </c>
      <c r="D15" s="457">
        <v>8.2160614900000013</v>
      </c>
      <c r="E15" s="457">
        <v>213.33867868053295</v>
      </c>
      <c r="F15" s="457">
        <v>7.5581015200000001</v>
      </c>
      <c r="G15" s="457">
        <v>0.55537594999999973</v>
      </c>
      <c r="H15" s="457">
        <v>1.4656368</v>
      </c>
      <c r="I15" s="457">
        <v>5.5370887700000004</v>
      </c>
      <c r="J15" s="457">
        <v>119.83533114802816</v>
      </c>
      <c r="K15" s="457">
        <v>377.56013117999998</v>
      </c>
      <c r="L15" s="1202"/>
      <c r="M15" s="1742"/>
      <c r="N15" s="457"/>
      <c r="O15" s="1211"/>
      <c r="P15" s="1202"/>
      <c r="Q15" s="1202"/>
      <c r="R15" s="1202"/>
      <c r="S15" s="1202"/>
      <c r="T15" s="1202"/>
      <c r="U15" s="1202"/>
      <c r="V15" s="1202"/>
      <c r="W15" s="1202"/>
      <c r="X15" s="1202"/>
      <c r="Y15" s="1202"/>
    </row>
    <row r="16" spans="1:25" ht="12.75" customHeight="1">
      <c r="A16" s="1746" t="s">
        <v>1089</v>
      </c>
      <c r="B16" s="457">
        <v>5.4885133599999998</v>
      </c>
      <c r="C16" s="457">
        <v>108.14248446759336</v>
      </c>
      <c r="D16" s="457">
        <v>14.65154545</v>
      </c>
      <c r="E16" s="457">
        <v>71.526084364257784</v>
      </c>
      <c r="F16" s="457">
        <v>18.315490959999998</v>
      </c>
      <c r="G16" s="457">
        <v>2.6093645099999971</v>
      </c>
      <c r="H16" s="457">
        <v>12.79870543</v>
      </c>
      <c r="I16" s="457">
        <v>2.9074210200000001</v>
      </c>
      <c r="J16" s="457">
        <v>31.429581474042923</v>
      </c>
      <c r="K16" s="457">
        <v>2030.10440791</v>
      </c>
      <c r="L16" s="1202"/>
      <c r="M16" s="1742"/>
      <c r="N16" s="457"/>
      <c r="O16" s="1211"/>
      <c r="P16" s="1202"/>
      <c r="Q16" s="1202"/>
      <c r="R16" s="1202"/>
      <c r="S16" s="1202"/>
      <c r="T16" s="1202"/>
      <c r="U16" s="1202"/>
      <c r="V16" s="1202"/>
      <c r="W16" s="1202"/>
      <c r="X16" s="1202"/>
      <c r="Y16" s="1202"/>
    </row>
    <row r="17" spans="1:25" ht="12.75" customHeight="1">
      <c r="A17" s="1747" t="s">
        <v>1088</v>
      </c>
      <c r="B17" s="1193">
        <v>7.0681610000000325E-2</v>
      </c>
      <c r="C17" s="1193">
        <v>0.34101425859210571</v>
      </c>
      <c r="D17" s="1193">
        <v>227.61826450000001</v>
      </c>
      <c r="E17" s="1193">
        <v>268.53069955308831</v>
      </c>
      <c r="F17" s="1193">
        <v>185.68232521999997</v>
      </c>
      <c r="G17" s="1193">
        <v>12.44145663999997</v>
      </c>
      <c r="H17" s="1193">
        <v>46.927119169999997</v>
      </c>
      <c r="I17" s="1193">
        <v>126.31374941</v>
      </c>
      <c r="J17" s="1193">
        <v>59.782876652039597</v>
      </c>
      <c r="K17" s="1193">
        <v>8290.7512772999999</v>
      </c>
      <c r="L17" s="1202"/>
      <c r="M17" s="1742"/>
      <c r="N17" s="457"/>
      <c r="O17" s="1211"/>
      <c r="P17" s="1202"/>
      <c r="Q17" s="1202"/>
      <c r="R17" s="1202"/>
      <c r="S17" s="1202"/>
      <c r="T17" s="1202"/>
      <c r="U17" s="1202"/>
      <c r="V17" s="1202"/>
      <c r="W17" s="1202"/>
      <c r="X17" s="1202"/>
      <c r="Y17" s="1202"/>
    </row>
    <row r="18" spans="1:25" ht="12.75" customHeight="1">
      <c r="A18" s="1746" t="s">
        <v>1087</v>
      </c>
      <c r="B18" s="457">
        <v>-2.4872308300000001</v>
      </c>
      <c r="C18" s="457">
        <v>-75.50703821576441</v>
      </c>
      <c r="D18" s="457">
        <v>63.760472159999992</v>
      </c>
      <c r="E18" s="457">
        <v>467.72979700063894</v>
      </c>
      <c r="F18" s="457">
        <v>45.574940390000002</v>
      </c>
      <c r="G18" s="457">
        <v>1.7807542699999983</v>
      </c>
      <c r="H18" s="457">
        <v>6.63454809</v>
      </c>
      <c r="I18" s="457">
        <v>37.159638030000004</v>
      </c>
      <c r="J18" s="457">
        <v>58.912503108215745</v>
      </c>
      <c r="K18" s="457">
        <v>1317.6153581299998</v>
      </c>
      <c r="L18" s="1202"/>
      <c r="M18" s="1742"/>
      <c r="N18" s="457"/>
      <c r="O18" s="1211"/>
      <c r="P18" s="1202"/>
      <c r="Q18" s="1202"/>
      <c r="R18" s="1202"/>
      <c r="S18" s="1202"/>
      <c r="T18" s="1202"/>
      <c r="U18" s="1202"/>
      <c r="V18" s="1202"/>
      <c r="W18" s="1202"/>
      <c r="X18" s="1202"/>
      <c r="Y18" s="1202"/>
    </row>
    <row r="19" spans="1:25" ht="12.75" customHeight="1">
      <c r="A19" s="447" t="s">
        <v>1086</v>
      </c>
      <c r="B19" s="457">
        <v>1.88522495</v>
      </c>
      <c r="C19" s="457">
        <v>50.892725447912881</v>
      </c>
      <c r="D19" s="457">
        <v>31.853907850000002</v>
      </c>
      <c r="E19" s="457">
        <v>211.44244863478912</v>
      </c>
      <c r="F19" s="457">
        <v>24.78037286</v>
      </c>
      <c r="G19" s="457">
        <v>1.8925754099999974</v>
      </c>
      <c r="H19" s="457">
        <v>3.3298689100000001</v>
      </c>
      <c r="I19" s="457">
        <v>19.557928540000002</v>
      </c>
      <c r="J19" s="457">
        <v>66.44784083067772</v>
      </c>
      <c r="K19" s="457">
        <v>1481.7244967000001</v>
      </c>
      <c r="L19" s="1202"/>
      <c r="M19" s="1742"/>
      <c r="N19" s="457"/>
      <c r="O19" s="1211"/>
      <c r="P19" s="1202"/>
      <c r="Q19" s="1202"/>
      <c r="R19" s="1202"/>
      <c r="S19" s="1202"/>
      <c r="T19" s="1202"/>
      <c r="U19" s="1202"/>
      <c r="V19" s="1202"/>
      <c r="W19" s="1202"/>
      <c r="X19" s="1202"/>
      <c r="Y19" s="1202"/>
    </row>
    <row r="20" spans="1:25" ht="12.75" customHeight="1">
      <c r="A20" s="1746" t="s">
        <v>1085</v>
      </c>
      <c r="B20" s="457">
        <v>-0.89927108</v>
      </c>
      <c r="C20" s="457">
        <v>-11.538777667217301</v>
      </c>
      <c r="D20" s="457">
        <v>100.97474517000001</v>
      </c>
      <c r="E20" s="457">
        <v>316.33858448633913</v>
      </c>
      <c r="F20" s="457">
        <v>74.595546560000003</v>
      </c>
      <c r="G20" s="457">
        <v>5.3198687000000042</v>
      </c>
      <c r="H20" s="457">
        <v>24.809463220000001</v>
      </c>
      <c r="I20" s="457">
        <v>44.466214639999997</v>
      </c>
      <c r="J20" s="457">
        <v>49.44848602483161</v>
      </c>
      <c r="K20" s="457">
        <v>3117.3876676899999</v>
      </c>
      <c r="L20" s="1202"/>
      <c r="M20" s="1742"/>
      <c r="N20" s="457"/>
      <c r="O20" s="1211"/>
      <c r="P20" s="1202"/>
      <c r="Q20" s="1202"/>
      <c r="R20" s="1202"/>
      <c r="S20" s="1202"/>
      <c r="T20" s="1202"/>
      <c r="U20" s="1202"/>
      <c r="V20" s="1202"/>
      <c r="W20" s="1202"/>
      <c r="X20" s="1202"/>
      <c r="Y20" s="1202"/>
    </row>
    <row r="21" spans="1:25" ht="12.75" customHeight="1">
      <c r="A21" s="1746" t="s">
        <v>1084</v>
      </c>
      <c r="B21" s="457">
        <v>-0.57511447999999998</v>
      </c>
      <c r="C21" s="457">
        <v>-74.753632856423408</v>
      </c>
      <c r="D21" s="457">
        <v>3.4898896400000003</v>
      </c>
      <c r="E21" s="457">
        <v>110.19359530958582</v>
      </c>
      <c r="F21" s="457">
        <v>8.96669494</v>
      </c>
      <c r="G21" s="457">
        <v>0.3300724499999993</v>
      </c>
      <c r="H21" s="457">
        <v>0.43078841000000001</v>
      </c>
      <c r="I21" s="457">
        <v>8.2058340800000007</v>
      </c>
      <c r="J21" s="457">
        <v>235.13162095291932</v>
      </c>
      <c r="K21" s="457">
        <v>307.73861177000003</v>
      </c>
      <c r="L21" s="1202"/>
      <c r="M21" s="1742"/>
      <c r="N21" s="457"/>
      <c r="O21" s="1211"/>
      <c r="P21" s="1202"/>
      <c r="Q21" s="1202"/>
      <c r="R21" s="1202"/>
      <c r="S21" s="1202"/>
      <c r="T21" s="1202"/>
      <c r="U21" s="1202"/>
      <c r="V21" s="1202"/>
      <c r="W21" s="1202"/>
      <c r="X21" s="1202"/>
      <c r="Y21" s="1202"/>
    </row>
    <row r="22" spans="1:25" ht="12.75" customHeight="1">
      <c r="A22" s="1746" t="s">
        <v>1083</v>
      </c>
      <c r="B22" s="457">
        <v>2.0544959600000001</v>
      </c>
      <c r="C22" s="457">
        <v>68.140502332108966</v>
      </c>
      <c r="D22" s="457">
        <v>26.689401800000002</v>
      </c>
      <c r="E22" s="457">
        <v>217.02659050971238</v>
      </c>
      <c r="F22" s="457">
        <v>23.740544760000002</v>
      </c>
      <c r="G22" s="457">
        <v>1.4508714500000046</v>
      </c>
      <c r="H22" s="457">
        <v>5.7994424000000002</v>
      </c>
      <c r="I22" s="457">
        <v>16.490230909999998</v>
      </c>
      <c r="J22" s="457">
        <v>67.268720477642077</v>
      </c>
      <c r="K22" s="457">
        <v>1206.0351125600002</v>
      </c>
      <c r="L22" s="1202"/>
      <c r="M22" s="1742"/>
      <c r="N22" s="457"/>
      <c r="O22" s="1211"/>
      <c r="P22" s="1202"/>
      <c r="Q22" s="1202"/>
      <c r="R22" s="1202"/>
      <c r="S22" s="1202"/>
      <c r="T22" s="1202"/>
      <c r="U22" s="1202"/>
      <c r="V22" s="1202"/>
      <c r="W22" s="1202"/>
      <c r="X22" s="1202"/>
      <c r="Y22" s="1202"/>
    </row>
    <row r="23" spans="1:25" ht="12.75" customHeight="1">
      <c r="A23" s="1746" t="s">
        <v>1082</v>
      </c>
      <c r="B23" s="457">
        <v>9.2577090000000001E-2</v>
      </c>
      <c r="C23" s="457">
        <v>4.3046596558246017</v>
      </c>
      <c r="D23" s="457">
        <v>0.84984788000000011</v>
      </c>
      <c r="E23" s="457">
        <v>9.78778161359417</v>
      </c>
      <c r="F23" s="457">
        <v>8.0242257099999996</v>
      </c>
      <c r="G23" s="457">
        <v>1.6673143599999989</v>
      </c>
      <c r="H23" s="457">
        <v>5.9230081400000003</v>
      </c>
      <c r="I23" s="457">
        <v>0.43390320999999998</v>
      </c>
      <c r="J23" s="457">
        <v>51.056573795300878</v>
      </c>
      <c r="K23" s="457">
        <v>860.25003044999994</v>
      </c>
      <c r="L23" s="1202"/>
      <c r="M23" s="1742"/>
      <c r="N23" s="457"/>
      <c r="O23" s="1211"/>
      <c r="P23" s="1202"/>
      <c r="Q23" s="1202"/>
      <c r="R23" s="1202"/>
      <c r="S23" s="1202"/>
      <c r="T23" s="1202"/>
      <c r="U23" s="1202"/>
      <c r="V23" s="1202"/>
      <c r="W23" s="1202"/>
      <c r="X23" s="1202"/>
      <c r="Y23" s="1202"/>
    </row>
    <row r="24" spans="1:25" ht="12.75" customHeight="1">
      <c r="A24" s="1747" t="s">
        <v>1081</v>
      </c>
      <c r="B24" s="1193">
        <v>6.8555505000000005</v>
      </c>
      <c r="C24" s="1193">
        <v>8.4929938504411471</v>
      </c>
      <c r="D24" s="1193">
        <v>787.65676468000004</v>
      </c>
      <c r="E24" s="1193">
        <v>240.06549815255642</v>
      </c>
      <c r="F24" s="1193">
        <v>522.05007949000003</v>
      </c>
      <c r="G24" s="1193">
        <v>66.622478490000034</v>
      </c>
      <c r="H24" s="1193">
        <v>107.07236801000001</v>
      </c>
      <c r="I24" s="1193">
        <v>348.35523298999999</v>
      </c>
      <c r="J24" s="1193">
        <v>48.210658972724374</v>
      </c>
      <c r="K24" s="1193">
        <v>32288.027617700001</v>
      </c>
      <c r="L24" s="1202"/>
      <c r="M24" s="1742"/>
      <c r="N24" s="457"/>
      <c r="O24" s="1211"/>
      <c r="P24" s="1202"/>
      <c r="Q24" s="1202"/>
      <c r="R24" s="1202"/>
      <c r="S24" s="1202"/>
      <c r="T24" s="1202"/>
      <c r="U24" s="1202"/>
      <c r="V24" s="1202"/>
      <c r="W24" s="1202"/>
      <c r="X24" s="1202"/>
      <c r="Y24" s="1202"/>
    </row>
    <row r="25" spans="1:25" ht="12.75" customHeight="1">
      <c r="A25" s="1746" t="s">
        <v>1080</v>
      </c>
      <c r="B25" s="457">
        <v>-9.4642146599999997</v>
      </c>
      <c r="C25" s="457">
        <v>-210.34597312675294</v>
      </c>
      <c r="D25" s="457">
        <v>112.06253874000001</v>
      </c>
      <c r="E25" s="457">
        <v>597.18956900418664</v>
      </c>
      <c r="F25" s="457">
        <v>76.756100779999997</v>
      </c>
      <c r="G25" s="457">
        <v>4.1858156699999975</v>
      </c>
      <c r="H25" s="457">
        <v>4.03255009</v>
      </c>
      <c r="I25" s="457">
        <v>68.53773502</v>
      </c>
      <c r="J25" s="457">
        <v>65.104913839565725</v>
      </c>
      <c r="K25" s="457">
        <v>1799.7424945800001</v>
      </c>
      <c r="L25" s="1202"/>
      <c r="M25" s="1742"/>
      <c r="N25" s="457"/>
      <c r="O25" s="1211"/>
      <c r="P25" s="1202"/>
      <c r="Q25" s="1202"/>
      <c r="R25" s="1202"/>
      <c r="S25" s="1202"/>
      <c r="T25" s="1202"/>
      <c r="U25" s="1202"/>
      <c r="V25" s="1202"/>
      <c r="W25" s="1202"/>
      <c r="X25" s="1202"/>
      <c r="Y25" s="1202"/>
    </row>
    <row r="26" spans="1:25" ht="12.75" customHeight="1">
      <c r="A26" s="1746" t="s">
        <v>1079</v>
      </c>
      <c r="B26" s="457">
        <v>-6.1101162000000002</v>
      </c>
      <c r="C26" s="457">
        <v>-71.492948206892351</v>
      </c>
      <c r="D26" s="457">
        <v>108.75473833</v>
      </c>
      <c r="E26" s="457">
        <v>311.63946228986447</v>
      </c>
      <c r="F26" s="457">
        <v>71.177466750000008</v>
      </c>
      <c r="G26" s="457">
        <v>5.6063768900000053</v>
      </c>
      <c r="H26" s="457">
        <v>11.88153859</v>
      </c>
      <c r="I26" s="457">
        <v>53.689551270000003</v>
      </c>
      <c r="J26" s="457">
        <v>51.449479518858546</v>
      </c>
      <c r="K26" s="457">
        <v>3418.58398807</v>
      </c>
      <c r="L26" s="1202"/>
      <c r="M26" s="1742"/>
      <c r="N26" s="457"/>
      <c r="O26" s="1211"/>
      <c r="P26" s="1202"/>
      <c r="Q26" s="1202"/>
      <c r="R26" s="1202"/>
      <c r="S26" s="1202"/>
      <c r="T26" s="1202"/>
      <c r="U26" s="1202"/>
      <c r="V26" s="1202"/>
      <c r="W26" s="1202"/>
      <c r="X26" s="1202"/>
      <c r="Y26" s="1202"/>
    </row>
    <row r="27" spans="1:25" ht="12.75" customHeight="1">
      <c r="A27" s="1746" t="s">
        <v>1078</v>
      </c>
      <c r="B27" s="457">
        <v>6.7845640000000005</v>
      </c>
      <c r="C27" s="457">
        <v>24.252636529821107</v>
      </c>
      <c r="D27" s="457">
        <v>261.78052808000001</v>
      </c>
      <c r="E27" s="457">
        <v>231.3825231376791</v>
      </c>
      <c r="F27" s="457">
        <v>123.93863106000001</v>
      </c>
      <c r="G27" s="457">
        <v>23.654642120000005</v>
      </c>
      <c r="H27" s="457">
        <v>26.41711712</v>
      </c>
      <c r="I27" s="457">
        <v>73.86687182</v>
      </c>
      <c r="J27" s="457">
        <v>31.131295671207909</v>
      </c>
      <c r="K27" s="457">
        <v>11189.816812959998</v>
      </c>
      <c r="L27" s="1202"/>
      <c r="M27" s="1742"/>
      <c r="N27" s="457"/>
      <c r="O27" s="1211"/>
      <c r="P27" s="1202"/>
      <c r="Q27" s="1202"/>
      <c r="R27" s="1202"/>
      <c r="S27" s="1202"/>
      <c r="T27" s="1202"/>
      <c r="U27" s="1202"/>
      <c r="V27" s="1202"/>
      <c r="W27" s="1202"/>
      <c r="X27" s="1202"/>
      <c r="Y27" s="1202"/>
    </row>
    <row r="28" spans="1:25" ht="12.75" customHeight="1">
      <c r="A28" s="1746" t="s">
        <v>1077</v>
      </c>
      <c r="B28" s="457">
        <v>1.8950767399999999</v>
      </c>
      <c r="C28" s="457">
        <v>10.743759057963802</v>
      </c>
      <c r="D28" s="457">
        <v>132.99360073</v>
      </c>
      <c r="E28" s="457">
        <v>185.50386049410207</v>
      </c>
      <c r="F28" s="457">
        <v>113.7726933</v>
      </c>
      <c r="G28" s="457">
        <v>17.406640450000008</v>
      </c>
      <c r="H28" s="457">
        <v>20.60286855</v>
      </c>
      <c r="I28" s="457">
        <v>75.763184299999992</v>
      </c>
      <c r="J28" s="457">
        <v>65.953434716821221</v>
      </c>
      <c r="K28" s="457">
        <v>7055.5444506000003</v>
      </c>
      <c r="L28" s="1202"/>
      <c r="M28" s="1742"/>
      <c r="N28" s="457"/>
      <c r="O28" s="1211"/>
      <c r="P28" s="1202"/>
      <c r="Q28" s="1202"/>
      <c r="R28" s="1202"/>
      <c r="S28" s="1202"/>
      <c r="T28" s="1202"/>
      <c r="U28" s="1202"/>
      <c r="V28" s="1202"/>
      <c r="W28" s="1202"/>
      <c r="X28" s="1202"/>
      <c r="Y28" s="1202"/>
    </row>
    <row r="29" spans="1:25" ht="12.75" customHeight="1">
      <c r="A29" s="1746" t="s">
        <v>1076</v>
      </c>
      <c r="B29" s="457">
        <v>2.5156592399999997</v>
      </c>
      <c r="C29" s="457">
        <v>19.475902779324436</v>
      </c>
      <c r="D29" s="457">
        <v>95.287295200000003</v>
      </c>
      <c r="E29" s="457">
        <v>181.55991386713191</v>
      </c>
      <c r="F29" s="457">
        <v>81.54481097</v>
      </c>
      <c r="G29" s="457">
        <v>10.783707449999998</v>
      </c>
      <c r="H29" s="457">
        <v>28.085250890000001</v>
      </c>
      <c r="I29" s="457">
        <v>42.675852630000001</v>
      </c>
      <c r="J29" s="457">
        <v>46.85439109507972</v>
      </c>
      <c r="K29" s="457">
        <v>5166.7114351600003</v>
      </c>
      <c r="L29" s="1202"/>
      <c r="M29" s="1742"/>
      <c r="N29" s="457"/>
      <c r="O29" s="1211"/>
      <c r="P29" s="1202"/>
      <c r="Q29" s="1202"/>
      <c r="R29" s="1202"/>
      <c r="S29" s="1202"/>
      <c r="T29" s="1202"/>
      <c r="U29" s="1202"/>
      <c r="V29" s="1202"/>
      <c r="W29" s="1202"/>
      <c r="X29" s="1202"/>
      <c r="Y29" s="1202"/>
    </row>
    <row r="30" spans="1:25" ht="12.75" customHeight="1">
      <c r="A30" s="1746" t="s">
        <v>1075</v>
      </c>
      <c r="B30" s="457">
        <v>6.1001263799999998</v>
      </c>
      <c r="C30" s="457">
        <v>112.05470372788207</v>
      </c>
      <c r="D30" s="457">
        <v>59.295136980000002</v>
      </c>
      <c r="E30" s="457">
        <v>267.63632884430308</v>
      </c>
      <c r="F30" s="457">
        <v>37.958529799999994</v>
      </c>
      <c r="G30" s="457">
        <v>2.6956834199999911</v>
      </c>
      <c r="H30" s="457">
        <v>10.6877213</v>
      </c>
      <c r="I30" s="457">
        <v>24.575125080000003</v>
      </c>
      <c r="J30" s="457">
        <v>43.673563449217042</v>
      </c>
      <c r="K30" s="457">
        <v>2177.5529904800001</v>
      </c>
      <c r="L30" s="1202"/>
      <c r="M30" s="1742"/>
      <c r="N30" s="457"/>
      <c r="O30" s="1211"/>
      <c r="P30" s="1202"/>
      <c r="Q30" s="1202"/>
      <c r="R30" s="1202"/>
      <c r="S30" s="1202"/>
      <c r="T30" s="1202"/>
      <c r="U30" s="1202"/>
      <c r="V30" s="1202"/>
      <c r="W30" s="1202"/>
      <c r="X30" s="1202"/>
      <c r="Y30" s="1202"/>
    </row>
    <row r="31" spans="1:25" ht="12.75" customHeight="1">
      <c r="A31" s="1746" t="s">
        <v>1074</v>
      </c>
      <c r="B31" s="457">
        <v>5.134455</v>
      </c>
      <c r="C31" s="457">
        <v>138.76198039489284</v>
      </c>
      <c r="D31" s="457">
        <v>17.482926619999997</v>
      </c>
      <c r="E31" s="457">
        <v>116.78818847479485</v>
      </c>
      <c r="F31" s="457">
        <v>16.90184683</v>
      </c>
      <c r="G31" s="457">
        <v>2.2896124899999997</v>
      </c>
      <c r="H31" s="457">
        <v>5.3653214699999996</v>
      </c>
      <c r="I31" s="457">
        <v>9.246912870000001</v>
      </c>
      <c r="J31" s="457">
        <v>68.794763795271606</v>
      </c>
      <c r="K31" s="457">
        <v>1480.0754458500001</v>
      </c>
      <c r="L31" s="1202"/>
      <c r="M31" s="1742"/>
      <c r="N31" s="457"/>
      <c r="O31" s="1211"/>
      <c r="P31" s="1202"/>
      <c r="Q31" s="1202"/>
      <c r="R31" s="1202"/>
      <c r="S31" s="1202"/>
      <c r="T31" s="1202"/>
      <c r="U31" s="1202"/>
      <c r="V31" s="1202"/>
      <c r="W31" s="1202"/>
      <c r="X31" s="1202"/>
      <c r="Y31" s="1202"/>
    </row>
    <row r="32" spans="1:25" ht="12.75" customHeight="1">
      <c r="A32" s="1747" t="s">
        <v>1073</v>
      </c>
      <c r="B32" s="1193">
        <v>44.073487530000001</v>
      </c>
      <c r="C32" s="1193">
        <v>256.44981009746277</v>
      </c>
      <c r="D32" s="1193">
        <v>640.77433793</v>
      </c>
      <c r="E32" s="1193">
        <v>890.46378384543846</v>
      </c>
      <c r="F32" s="1193">
        <v>321.55819381999999</v>
      </c>
      <c r="G32" s="1193">
        <v>9.1703633700000271</v>
      </c>
      <c r="H32" s="1193">
        <v>7.1157789000000005</v>
      </c>
      <c r="I32" s="1193">
        <v>305.27205154999996</v>
      </c>
      <c r="J32" s="1193">
        <v>47.646295925779427</v>
      </c>
      <c r="K32" s="1193">
        <v>6874.4036134400003</v>
      </c>
      <c r="L32" s="1202"/>
      <c r="M32" s="1742"/>
      <c r="N32" s="457"/>
      <c r="O32" s="1211"/>
      <c r="P32" s="1202"/>
      <c r="Q32" s="1202"/>
      <c r="R32" s="1202"/>
      <c r="S32" s="1202"/>
      <c r="T32" s="1202"/>
      <c r="U32" s="1202"/>
      <c r="V32" s="1202"/>
      <c r="W32" s="1202"/>
      <c r="X32" s="1202"/>
      <c r="Y32" s="1202"/>
    </row>
    <row r="33" spans="1:25" ht="12.75" customHeight="1">
      <c r="A33" s="1746" t="s">
        <v>1072</v>
      </c>
      <c r="B33" s="457">
        <v>0.76424075000000002</v>
      </c>
      <c r="C33" s="457">
        <v>170.11759326692987</v>
      </c>
      <c r="D33" s="457">
        <v>33.041988999999994</v>
      </c>
      <c r="E33" s="457">
        <v>1732.2602196176956</v>
      </c>
      <c r="F33" s="457">
        <v>11.047898610000001</v>
      </c>
      <c r="G33" s="457">
        <v>0.40030723000000057</v>
      </c>
      <c r="H33" s="457">
        <v>0.31594772999999998</v>
      </c>
      <c r="I33" s="457">
        <v>10.33164365</v>
      </c>
      <c r="J33" s="457">
        <v>31.268225559908032</v>
      </c>
      <c r="K33" s="457">
        <v>179.69705198000003</v>
      </c>
      <c r="L33" s="1202"/>
      <c r="M33" s="1742"/>
      <c r="N33" s="457"/>
      <c r="O33" s="1211"/>
      <c r="P33" s="1202"/>
      <c r="Q33" s="1202"/>
      <c r="R33" s="1202"/>
      <c r="S33" s="1202"/>
      <c r="T33" s="1202"/>
      <c r="U33" s="1202"/>
      <c r="V33" s="1202"/>
      <c r="W33" s="1202"/>
      <c r="X33" s="1202"/>
      <c r="Y33" s="1202"/>
    </row>
    <row r="34" spans="1:25" ht="12.75" customHeight="1">
      <c r="A34" s="1746" t="s">
        <v>1071</v>
      </c>
      <c r="B34" s="457">
        <v>43.13345855</v>
      </c>
      <c r="C34" s="457">
        <v>271.96262858055394</v>
      </c>
      <c r="D34" s="457">
        <v>606.37160183000003</v>
      </c>
      <c r="E34" s="457">
        <v>911.31446675822724</v>
      </c>
      <c r="F34" s="457">
        <v>309.78566333000003</v>
      </c>
      <c r="G34" s="457">
        <v>8.5297672100000401</v>
      </c>
      <c r="H34" s="457">
        <v>6.7656676999999998</v>
      </c>
      <c r="I34" s="457">
        <v>294.49022841999999</v>
      </c>
      <c r="J34" s="457">
        <v>48.57154551523346</v>
      </c>
      <c r="K34" s="457">
        <v>6344.0273062699998</v>
      </c>
      <c r="L34" s="1202"/>
      <c r="M34" s="1742"/>
      <c r="N34" s="457"/>
      <c r="O34" s="1211"/>
      <c r="P34" s="1202"/>
      <c r="Q34" s="1202"/>
      <c r="R34" s="1202"/>
      <c r="S34" s="1202"/>
      <c r="T34" s="1202"/>
      <c r="U34" s="1202"/>
      <c r="V34" s="1202"/>
      <c r="W34" s="1202"/>
      <c r="X34" s="1202"/>
      <c r="Y34" s="1202"/>
    </row>
    <row r="35" spans="1:25" ht="12.75" customHeight="1">
      <c r="A35" s="1746" t="s">
        <v>1070</v>
      </c>
      <c r="B35" s="457">
        <v>0.17578822999999999</v>
      </c>
      <c r="C35" s="457">
        <v>20.051169540069537</v>
      </c>
      <c r="D35" s="457">
        <v>1.3607471</v>
      </c>
      <c r="E35" s="457">
        <v>38.723165851860308</v>
      </c>
      <c r="F35" s="457">
        <v>0.72463188000000001</v>
      </c>
      <c r="G35" s="457">
        <v>0.24028892999999998</v>
      </c>
      <c r="H35" s="457">
        <v>3.4163469999999994E-2</v>
      </c>
      <c r="I35" s="457">
        <v>0.45017948000000002</v>
      </c>
      <c r="J35" s="457">
        <v>33.083258454124206</v>
      </c>
      <c r="K35" s="457">
        <v>350.67925518999999</v>
      </c>
      <c r="L35" s="1202"/>
      <c r="M35" s="1742"/>
      <c r="N35" s="457"/>
      <c r="O35" s="1211"/>
      <c r="P35" s="1202"/>
      <c r="Q35" s="1202"/>
      <c r="R35" s="1202"/>
      <c r="S35" s="1202"/>
      <c r="T35" s="1202"/>
      <c r="U35" s="1202"/>
      <c r="V35" s="1202"/>
      <c r="W35" s="1202"/>
      <c r="X35" s="1202"/>
      <c r="Y35" s="1202"/>
    </row>
    <row r="36" spans="1:25" ht="11.25" customHeight="1">
      <c r="A36" s="1747" t="s">
        <v>1069</v>
      </c>
      <c r="B36" s="1193">
        <v>3.1490257399999999</v>
      </c>
      <c r="C36" s="1193">
        <v>15.729029604098649</v>
      </c>
      <c r="D36" s="1193">
        <v>32.841226579999997</v>
      </c>
      <c r="E36" s="1193">
        <v>40.88430197746473</v>
      </c>
      <c r="F36" s="1193">
        <v>24.534607179999998</v>
      </c>
      <c r="G36" s="1193">
        <v>3.87148483</v>
      </c>
      <c r="H36" s="1193">
        <v>4.5689971699999994</v>
      </c>
      <c r="I36" s="1193">
        <v>16.094125179999999</v>
      </c>
      <c r="J36" s="1193">
        <v>52.581427499783558</v>
      </c>
      <c r="K36" s="1193">
        <v>8008.1882207899998</v>
      </c>
      <c r="L36" s="1202"/>
      <c r="M36" s="1742"/>
      <c r="N36" s="457"/>
      <c r="O36" s="1211"/>
      <c r="P36" s="1202"/>
      <c r="Q36" s="1202"/>
      <c r="R36" s="1202"/>
      <c r="S36" s="1202"/>
      <c r="T36" s="1202"/>
      <c r="U36" s="1202"/>
      <c r="V36" s="1202"/>
      <c r="W36" s="1202"/>
      <c r="X36" s="1202"/>
      <c r="Y36" s="1202"/>
    </row>
    <row r="37" spans="1:25" ht="12.75" customHeight="1">
      <c r="A37" s="1746" t="s">
        <v>1068</v>
      </c>
      <c r="B37" s="457">
        <v>-3.74509304</v>
      </c>
      <c r="C37" s="457">
        <v>-46.238098285348606</v>
      </c>
      <c r="D37" s="457">
        <v>26.809535279999999</v>
      </c>
      <c r="E37" s="457">
        <v>82.396458086070894</v>
      </c>
      <c r="F37" s="457">
        <v>13.891131639999999</v>
      </c>
      <c r="G37" s="457">
        <v>1.1561369700000006</v>
      </c>
      <c r="H37" s="457">
        <v>0.69398694000000005</v>
      </c>
      <c r="I37" s="457">
        <v>12.041007729999999</v>
      </c>
      <c r="J37" s="457">
        <v>44.913153489022356</v>
      </c>
      <c r="K37" s="457">
        <v>3239.8331063600003</v>
      </c>
      <c r="L37" s="1202"/>
      <c r="M37" s="1742"/>
      <c r="N37" s="457"/>
      <c r="O37" s="1211"/>
      <c r="P37" s="1202"/>
      <c r="Q37" s="1202"/>
      <c r="R37" s="1202"/>
      <c r="S37" s="1202"/>
      <c r="T37" s="1202"/>
      <c r="U37" s="1202"/>
      <c r="V37" s="1202"/>
      <c r="W37" s="1202"/>
      <c r="X37" s="1202"/>
      <c r="Y37" s="1202"/>
    </row>
    <row r="38" spans="1:25" ht="12.75" customHeight="1">
      <c r="A38" s="1746" t="s">
        <v>1067</v>
      </c>
      <c r="B38" s="457">
        <v>-0.26675534000000001</v>
      </c>
      <c r="C38" s="457">
        <v>-5.421411838103019</v>
      </c>
      <c r="D38" s="457">
        <v>0.43601225000000005</v>
      </c>
      <c r="E38" s="457">
        <v>2.2110556530846091</v>
      </c>
      <c r="F38" s="457">
        <v>3.8027423499999999</v>
      </c>
      <c r="G38" s="457">
        <v>1.2123174999999997</v>
      </c>
      <c r="H38" s="457">
        <v>2.1576748100000001</v>
      </c>
      <c r="I38" s="457">
        <v>0.43275004</v>
      </c>
      <c r="J38" s="457">
        <v>99.251807718705152</v>
      </c>
      <c r="K38" s="457">
        <v>1968.1614159999999</v>
      </c>
      <c r="L38" s="1202"/>
      <c r="M38" s="1742"/>
      <c r="N38" s="457"/>
      <c r="O38" s="1211"/>
      <c r="P38" s="1202"/>
      <c r="Q38" s="1202"/>
      <c r="R38" s="1202"/>
      <c r="S38" s="1202"/>
      <c r="T38" s="1202"/>
      <c r="U38" s="1202"/>
      <c r="V38" s="1202"/>
      <c r="W38" s="1202"/>
      <c r="X38" s="1202"/>
      <c r="Y38" s="1202"/>
    </row>
    <row r="39" spans="1:25" ht="14.4">
      <c r="A39" s="1746" t="s">
        <v>1066</v>
      </c>
      <c r="B39" s="457">
        <v>7.1608741200000008</v>
      </c>
      <c r="C39" s="457">
        <v>102.29112541771561</v>
      </c>
      <c r="D39" s="457">
        <v>5.5956790499999993</v>
      </c>
      <c r="E39" s="457">
        <v>19.934486684477942</v>
      </c>
      <c r="F39" s="457">
        <v>6.8407331899999999</v>
      </c>
      <c r="G39" s="457">
        <v>1.5030303600000001</v>
      </c>
      <c r="H39" s="457">
        <v>1.7173354200000002</v>
      </c>
      <c r="I39" s="457">
        <v>3.6203674099999996</v>
      </c>
      <c r="J39" s="457">
        <v>107.67032849699841</v>
      </c>
      <c r="K39" s="457">
        <v>2800.19369843</v>
      </c>
      <c r="L39" s="1202"/>
      <c r="M39" s="1742"/>
      <c r="N39" s="457"/>
      <c r="O39" s="1211"/>
      <c r="P39" s="1201"/>
      <c r="Q39" s="1202"/>
      <c r="R39" s="1202"/>
      <c r="S39" s="1202"/>
      <c r="T39" s="1202"/>
      <c r="U39" s="1202"/>
      <c r="V39" s="1202"/>
      <c r="W39" s="1202"/>
      <c r="X39" s="1202"/>
      <c r="Y39" s="1202"/>
    </row>
    <row r="40" spans="1:25">
      <c r="A40" s="1747" t="s">
        <v>921</v>
      </c>
      <c r="B40" s="1193">
        <v>3.24567074</v>
      </c>
      <c r="C40" s="1193">
        <v>2.9226927915935481</v>
      </c>
      <c r="D40" s="1193">
        <v>466.51300030000004</v>
      </c>
      <c r="E40" s="1193">
        <v>104.64651303641527</v>
      </c>
      <c r="F40" s="1193">
        <v>159.61052071</v>
      </c>
      <c r="G40" s="1193">
        <v>27.390114279999999</v>
      </c>
      <c r="H40" s="1193">
        <v>32.564119839999996</v>
      </c>
      <c r="I40" s="1193">
        <v>99.656286590000008</v>
      </c>
      <c r="J40" s="1193">
        <v>38.969660149827384</v>
      </c>
      <c r="K40" s="1193">
        <v>44420.279125270004</v>
      </c>
      <c r="L40" s="1202"/>
      <c r="M40" s="1742"/>
      <c r="N40" s="457"/>
      <c r="O40" s="1211"/>
      <c r="P40" s="1202"/>
      <c r="Q40" s="446"/>
      <c r="R40" s="1202"/>
      <c r="S40" s="1202"/>
      <c r="T40" s="1202"/>
      <c r="U40" s="1202"/>
      <c r="V40" s="1202"/>
      <c r="W40" s="1202"/>
      <c r="X40" s="1202"/>
      <c r="Y40" s="1202"/>
    </row>
    <row r="41" spans="1:25">
      <c r="A41" s="1747" t="s">
        <v>1063</v>
      </c>
      <c r="B41" s="1193">
        <v>-28.093281279999999</v>
      </c>
      <c r="C41" s="1193">
        <v>-683.7010463863827</v>
      </c>
      <c r="D41" s="1193">
        <v>11.978673050000001</v>
      </c>
      <c r="E41" s="1193">
        <v>72.326275284736084</v>
      </c>
      <c r="F41" s="1193">
        <v>12.599046189999999</v>
      </c>
      <c r="G41" s="1193">
        <v>2.4984013399999982</v>
      </c>
      <c r="H41" s="1193">
        <v>0.74431650000000005</v>
      </c>
      <c r="I41" s="1193">
        <v>9.3563283500000001</v>
      </c>
      <c r="J41" s="1193">
        <v>79.041686920458545</v>
      </c>
      <c r="K41" s="1193">
        <v>1643.6003091399998</v>
      </c>
      <c r="L41" s="1202"/>
      <c r="M41" s="1742"/>
      <c r="N41" s="457"/>
      <c r="O41" s="1211"/>
      <c r="P41" s="1212"/>
      <c r="Q41" s="446"/>
      <c r="R41" s="1202"/>
      <c r="S41" s="1202"/>
      <c r="T41" s="1202"/>
      <c r="U41" s="1202"/>
      <c r="V41" s="1202"/>
      <c r="W41" s="1202"/>
      <c r="X41" s="1202"/>
      <c r="Y41" s="1202"/>
    </row>
    <row r="42" spans="1:25" ht="14.4" thickBot="1">
      <c r="A42" s="447"/>
      <c r="B42" s="1206"/>
      <c r="C42" s="446"/>
      <c r="D42" s="446"/>
      <c r="E42" s="446"/>
      <c r="F42" s="446"/>
      <c r="G42" s="446"/>
      <c r="H42" s="446"/>
      <c r="I42" s="446"/>
      <c r="J42" s="446"/>
      <c r="K42" s="448"/>
      <c r="L42" s="1202"/>
      <c r="M42" s="1742"/>
      <c r="N42" s="446"/>
      <c r="O42" s="1211"/>
      <c r="P42" s="1212"/>
      <c r="Q42" s="446"/>
      <c r="R42" s="1202"/>
      <c r="S42" s="1202"/>
      <c r="T42" s="1202"/>
      <c r="U42" s="1202"/>
      <c r="V42" s="1202"/>
      <c r="W42" s="1202"/>
      <c r="X42" s="1202"/>
      <c r="Y42" s="1202"/>
    </row>
    <row r="43" spans="1:25" ht="14.4" thickBot="1">
      <c r="A43" s="1743" t="s">
        <v>298</v>
      </c>
      <c r="B43" s="459">
        <v>-23.314375359999993</v>
      </c>
      <c r="C43" s="459">
        <v>-7.1065213959420772</v>
      </c>
      <c r="D43" s="459">
        <v>3472.7036069599994</v>
      </c>
      <c r="E43" s="459">
        <v>261.00604522296481</v>
      </c>
      <c r="F43" s="459">
        <v>1822.6365988699999</v>
      </c>
      <c r="G43" s="459">
        <v>164.37885363000001</v>
      </c>
      <c r="H43" s="459">
        <v>263.80131549000004</v>
      </c>
      <c r="I43" s="459">
        <v>1394.4564297499999</v>
      </c>
      <c r="J43" s="459">
        <v>48.664935692378698</v>
      </c>
      <c r="K43" s="459">
        <v>131228.05975543999</v>
      </c>
      <c r="L43" s="1202"/>
      <c r="M43" s="1742"/>
      <c r="N43" s="1226"/>
      <c r="O43" s="1211"/>
      <c r="P43" s="1212"/>
      <c r="Q43" s="446"/>
      <c r="R43" s="1202"/>
      <c r="S43" s="1202"/>
      <c r="T43" s="1202"/>
      <c r="U43" s="1202"/>
      <c r="V43" s="1202"/>
      <c r="W43" s="1202"/>
      <c r="X43" s="1202"/>
      <c r="Y43" s="1202"/>
    </row>
    <row r="44" spans="1:25">
      <c r="A44" s="1746" t="s">
        <v>525</v>
      </c>
      <c r="B44" s="457">
        <v>-2.76613306</v>
      </c>
      <c r="C44" s="457">
        <v>-0.76621097817831596</v>
      </c>
      <c r="D44" s="457">
        <v>1086.5749879699999</v>
      </c>
      <c r="E44" s="457">
        <v>75.195702957231418</v>
      </c>
      <c r="F44" s="457">
        <v>93.794578739999992</v>
      </c>
      <c r="G44" s="457">
        <v>15.92469204999999</v>
      </c>
      <c r="H44" s="457">
        <v>24.108125800000003</v>
      </c>
      <c r="I44" s="457">
        <v>53.761760889999998</v>
      </c>
      <c r="J44" s="457">
        <v>9.100858254922537</v>
      </c>
      <c r="K44" s="457">
        <v>144405.81713285</v>
      </c>
      <c r="L44" s="1202"/>
      <c r="M44" s="1742"/>
      <c r="N44" s="457"/>
      <c r="O44" s="1211"/>
      <c r="P44" s="1212"/>
      <c r="Q44" s="446"/>
      <c r="R44" s="1202"/>
      <c r="S44" s="1202"/>
      <c r="T44" s="1202"/>
      <c r="U44" s="1202"/>
      <c r="V44" s="1202"/>
      <c r="W44" s="1202"/>
      <c r="X44" s="1202"/>
      <c r="Y44" s="1202"/>
    </row>
    <row r="45" spans="1:25">
      <c r="A45" s="1746" t="s">
        <v>524</v>
      </c>
      <c r="B45" s="457">
        <v>9.1503716100000005</v>
      </c>
      <c r="C45" s="457">
        <v>20.703882885723022</v>
      </c>
      <c r="D45" s="457">
        <v>405.32042408999996</v>
      </c>
      <c r="E45" s="457">
        <v>225.42776932115149</v>
      </c>
      <c r="F45" s="457">
        <v>301.49605969000004</v>
      </c>
      <c r="G45" s="457">
        <v>45.54588221000003</v>
      </c>
      <c r="H45" s="457">
        <v>66.894319010000004</v>
      </c>
      <c r="I45" s="457">
        <v>189.05585847</v>
      </c>
      <c r="J45" s="457">
        <v>46.643555871741817</v>
      </c>
      <c r="K45" s="457">
        <v>17678.561380020001</v>
      </c>
      <c r="L45" s="1202"/>
      <c r="M45" s="1742"/>
      <c r="N45" s="457"/>
      <c r="O45" s="1211"/>
      <c r="P45" s="1212"/>
      <c r="Q45" s="446"/>
      <c r="R45" s="1202"/>
      <c r="S45" s="1202"/>
      <c r="T45" s="1202"/>
      <c r="U45" s="1202"/>
      <c r="V45" s="1202"/>
      <c r="W45" s="1202"/>
      <c r="X45" s="1202"/>
      <c r="Y45" s="1202"/>
    </row>
    <row r="46" spans="1:25" ht="14.4" thickBot="1">
      <c r="A46" s="1745" t="s">
        <v>1062</v>
      </c>
      <c r="B46" s="460">
        <v>14.957181950000003</v>
      </c>
      <c r="C46" s="460">
        <v>90.827972087667504</v>
      </c>
      <c r="D46" s="460">
        <v>357.90680317999988</v>
      </c>
      <c r="E46" s="460">
        <v>518.56387007805188</v>
      </c>
      <c r="F46" s="460">
        <v>314.84696441999995</v>
      </c>
      <c r="G46" s="460">
        <v>29.319566160000022</v>
      </c>
      <c r="H46" s="460">
        <v>106.62472676999997</v>
      </c>
      <c r="I46" s="460">
        <v>178.90267148999996</v>
      </c>
      <c r="J46" s="460">
        <v>49.985825891112071</v>
      </c>
      <c r="K46" s="460">
        <v>6587.0377181000022</v>
      </c>
      <c r="L46" s="1202"/>
      <c r="M46" s="1742"/>
      <c r="N46" s="457"/>
      <c r="O46" s="1211"/>
      <c r="P46" s="1212"/>
      <c r="Q46" s="446"/>
      <c r="R46" s="1202"/>
      <c r="S46" s="1202"/>
      <c r="T46" s="1202"/>
      <c r="U46" s="1202"/>
      <c r="V46" s="1202"/>
      <c r="W46" s="1202"/>
      <c r="X46" s="1202"/>
      <c r="Y46" s="1202"/>
    </row>
    <row r="47" spans="1:25" ht="14.4" thickBot="1">
      <c r="A47" s="1744" t="s">
        <v>297</v>
      </c>
      <c r="B47" s="456">
        <v>21.341420500000005</v>
      </c>
      <c r="C47" s="456">
        <v>5.0610639257990595</v>
      </c>
      <c r="D47" s="456">
        <v>1849.8022152399999</v>
      </c>
      <c r="E47" s="456">
        <v>109.20918915732925</v>
      </c>
      <c r="F47" s="456">
        <v>710.13760285000001</v>
      </c>
      <c r="G47" s="456">
        <v>90.790140420000043</v>
      </c>
      <c r="H47" s="456">
        <v>197.62717157999998</v>
      </c>
      <c r="I47" s="456">
        <v>421.72029084999997</v>
      </c>
      <c r="J47" s="456">
        <v>31.147172847844462</v>
      </c>
      <c r="K47" s="456">
        <v>168671.41623097</v>
      </c>
      <c r="L47" s="1202"/>
      <c r="M47" s="1742"/>
      <c r="N47" s="1226"/>
      <c r="O47" s="1211"/>
      <c r="P47" s="1212"/>
      <c r="Q47" s="446"/>
      <c r="R47" s="1202"/>
      <c r="S47" s="1202"/>
      <c r="T47" s="1202"/>
      <c r="U47" s="1202"/>
      <c r="V47" s="1202"/>
      <c r="W47" s="1202"/>
      <c r="X47" s="1202"/>
      <c r="Y47" s="1202"/>
    </row>
    <row r="48" spans="1:25" ht="14.4" thickBot="1">
      <c r="A48" s="1743" t="s">
        <v>291</v>
      </c>
      <c r="B48" s="459">
        <v>-0.33919216000000002</v>
      </c>
      <c r="C48" s="459">
        <v>-6.0551567580580414</v>
      </c>
      <c r="D48" s="459">
        <v>3.1923300000000002E-3</v>
      </c>
      <c r="E48" s="459">
        <v>1.4236209880547314E-2</v>
      </c>
      <c r="F48" s="459">
        <v>1.7186807899999998</v>
      </c>
      <c r="G48" s="459">
        <v>0.21180795000000008</v>
      </c>
      <c r="H48" s="459">
        <v>1.4871833099999998</v>
      </c>
      <c r="I48" s="459">
        <v>1.968953E-2</v>
      </c>
      <c r="J48" s="459">
        <v>616.77614782932835</v>
      </c>
      <c r="K48" s="459">
        <v>2240.68293227</v>
      </c>
      <c r="L48" s="1202"/>
      <c r="M48" s="1742"/>
      <c r="N48" s="1226"/>
      <c r="O48" s="1211"/>
      <c r="P48" s="1212"/>
      <c r="Q48" s="446"/>
      <c r="R48" s="1202"/>
      <c r="S48" s="1202"/>
      <c r="T48" s="1202"/>
      <c r="U48" s="1202"/>
      <c r="V48" s="1202"/>
      <c r="W48" s="1202"/>
      <c r="X48" s="1202"/>
      <c r="Y48" s="1202"/>
    </row>
    <row r="49" spans="1:25" ht="14.4" thickBot="1">
      <c r="A49" s="1743" t="s">
        <v>594</v>
      </c>
      <c r="B49" s="459">
        <v>0</v>
      </c>
      <c r="C49" s="459">
        <v>0</v>
      </c>
      <c r="D49" s="459">
        <v>0</v>
      </c>
      <c r="E49" s="459">
        <v>0</v>
      </c>
      <c r="F49" s="459">
        <v>0</v>
      </c>
      <c r="G49" s="459">
        <v>0</v>
      </c>
      <c r="H49" s="459">
        <v>0</v>
      </c>
      <c r="I49" s="459">
        <v>0</v>
      </c>
      <c r="J49" s="459">
        <v>0</v>
      </c>
      <c r="K49" s="459">
        <v>18046.136026560001</v>
      </c>
      <c r="L49" s="1202"/>
      <c r="M49" s="1742"/>
      <c r="N49" s="1226"/>
      <c r="O49" s="1211"/>
      <c r="P49" s="1212"/>
      <c r="Q49" s="446"/>
      <c r="R49" s="1202"/>
      <c r="S49" s="1202"/>
      <c r="T49" s="1202"/>
      <c r="U49" s="1202"/>
      <c r="V49" s="1202"/>
      <c r="W49" s="1202"/>
      <c r="X49" s="1202"/>
      <c r="Y49" s="1202"/>
    </row>
    <row r="50" spans="1:25" ht="14.4" thickBot="1">
      <c r="A50" s="1744" t="s">
        <v>296</v>
      </c>
      <c r="B50" s="456">
        <v>-2.3121470199999874</v>
      </c>
      <c r="C50" s="456">
        <v>-0.28885021707695813</v>
      </c>
      <c r="D50" s="456">
        <v>5322.5090145299991</v>
      </c>
      <c r="E50" s="456">
        <v>164.92612856940758</v>
      </c>
      <c r="F50" s="456">
        <v>2534.4928825099996</v>
      </c>
      <c r="G50" s="456">
        <v>255.38080200000005</v>
      </c>
      <c r="H50" s="456">
        <v>462.91567037999999</v>
      </c>
      <c r="I50" s="456">
        <v>1816.19641013</v>
      </c>
      <c r="J50" s="456">
        <v>43.044085960855824</v>
      </c>
      <c r="K50" s="456">
        <v>320186.29494523996</v>
      </c>
      <c r="L50" s="1202"/>
      <c r="M50" s="1742"/>
      <c r="N50" s="1226"/>
      <c r="O50" s="1211"/>
      <c r="P50" s="1212"/>
      <c r="Q50" s="446"/>
      <c r="R50" s="1202"/>
      <c r="S50" s="1202"/>
      <c r="T50" s="1202"/>
      <c r="U50" s="1202"/>
      <c r="V50" s="1202"/>
      <c r="W50" s="1202"/>
      <c r="X50" s="1202"/>
      <c r="Y50" s="1202"/>
    </row>
    <row r="51" spans="1:25" ht="14.4" thickBot="1">
      <c r="A51" s="1743" t="s">
        <v>1220</v>
      </c>
      <c r="B51" s="459"/>
      <c r="C51" s="459">
        <v>0</v>
      </c>
      <c r="D51" s="459">
        <v>1103.1223796700001</v>
      </c>
      <c r="E51" s="459"/>
      <c r="F51" s="459"/>
      <c r="G51" s="459"/>
      <c r="H51" s="459"/>
      <c r="I51" s="459"/>
      <c r="J51" s="459"/>
      <c r="K51" s="459">
        <v>78306.619464200005</v>
      </c>
      <c r="L51" s="1202"/>
      <c r="M51" s="1742"/>
      <c r="N51" s="1226"/>
      <c r="O51" s="1211"/>
      <c r="P51" s="1210"/>
      <c r="Q51" s="1210"/>
      <c r="R51" s="1202"/>
      <c r="S51" s="1202"/>
      <c r="T51" s="1202"/>
      <c r="U51" s="1202"/>
      <c r="V51" s="1202"/>
      <c r="W51" s="1202"/>
      <c r="X51" s="1202"/>
      <c r="Y51" s="1202"/>
    </row>
    <row r="52" spans="1:25">
      <c r="A52" s="1939" t="s">
        <v>1604</v>
      </c>
      <c r="B52" s="1942"/>
      <c r="C52" s="1942"/>
      <c r="D52" s="1942"/>
      <c r="E52" s="1942"/>
      <c r="F52" s="1942"/>
      <c r="G52" s="1942"/>
      <c r="H52" s="1942"/>
      <c r="I52" s="1942"/>
      <c r="J52" s="1942"/>
      <c r="K52" s="1942"/>
      <c r="L52" s="1202"/>
      <c r="M52" s="1742"/>
      <c r="N52" s="1226"/>
      <c r="O52" s="1211"/>
      <c r="P52" s="1210"/>
      <c r="Q52" s="1210"/>
      <c r="R52" s="1202"/>
      <c r="S52" s="1202"/>
      <c r="T52" s="1202"/>
      <c r="U52" s="1202"/>
      <c r="V52" s="1202"/>
      <c r="W52" s="1202"/>
      <c r="X52" s="1202"/>
      <c r="Y52" s="1202"/>
    </row>
    <row r="53" spans="1:25">
      <c r="A53" s="1737" t="s">
        <v>1380</v>
      </c>
      <c r="B53" s="448"/>
      <c r="C53" s="448"/>
      <c r="D53" s="448"/>
      <c r="E53" s="1205"/>
      <c r="F53" s="448"/>
      <c r="G53" s="1205"/>
      <c r="H53" s="1205"/>
      <c r="I53" s="1205"/>
      <c r="J53" s="1205"/>
      <c r="K53" s="448"/>
      <c r="L53" s="1202"/>
      <c r="M53" s="1742"/>
      <c r="N53" s="448"/>
      <c r="O53" s="1203"/>
      <c r="P53" s="1202"/>
      <c r="Q53" s="1202"/>
      <c r="R53" s="1202"/>
      <c r="S53" s="1202"/>
      <c r="T53" s="1202"/>
      <c r="U53" s="1202"/>
      <c r="V53" s="1202"/>
      <c r="W53" s="1202"/>
      <c r="X53" s="1202"/>
      <c r="Y53" s="1202"/>
    </row>
    <row r="54" spans="1:25">
      <c r="A54" s="1737" t="s">
        <v>1381</v>
      </c>
      <c r="B54" s="448"/>
      <c r="C54" s="448"/>
      <c r="D54" s="448"/>
      <c r="E54" s="448"/>
      <c r="F54" s="448"/>
      <c r="G54" s="448"/>
      <c r="H54" s="448"/>
      <c r="I54" s="448"/>
      <c r="J54" s="448"/>
      <c r="K54" s="448"/>
      <c r="L54" s="1202"/>
      <c r="M54" s="1742"/>
      <c r="N54" s="448"/>
      <c r="O54" s="1203"/>
      <c r="P54" s="1202"/>
      <c r="Q54" s="1202"/>
      <c r="R54" s="1202"/>
      <c r="S54" s="1202"/>
      <c r="T54" s="1202"/>
      <c r="U54" s="1202"/>
      <c r="V54" s="1202"/>
      <c r="W54" s="1202"/>
      <c r="X54" s="1202"/>
      <c r="Y54" s="1202"/>
    </row>
    <row r="55" spans="1:25">
      <c r="A55" s="450" t="s">
        <v>1549</v>
      </c>
      <c r="B55" s="448"/>
      <c r="C55" s="448"/>
      <c r="D55" s="448"/>
      <c r="E55" s="448"/>
      <c r="F55" s="448"/>
      <c r="G55" s="448"/>
      <c r="H55" s="448"/>
      <c r="I55" s="448"/>
      <c r="J55" s="448"/>
      <c r="K55" s="448"/>
      <c r="L55" s="1202"/>
      <c r="M55" s="1742"/>
      <c r="N55" s="448"/>
      <c r="O55" s="1203"/>
      <c r="P55" s="1202"/>
      <c r="Q55" s="1202"/>
      <c r="R55" s="1202"/>
      <c r="S55" s="1202"/>
      <c r="T55" s="1202"/>
      <c r="U55" s="1202"/>
      <c r="V55" s="1202"/>
      <c r="W55" s="1202"/>
      <c r="X55" s="1202"/>
      <c r="Y55" s="1202"/>
    </row>
    <row r="56" spans="1:25">
      <c r="A56" s="447"/>
      <c r="B56" s="448"/>
      <c r="C56" s="448"/>
      <c r="D56" s="448"/>
      <c r="E56" s="448"/>
      <c r="F56" s="448"/>
      <c r="G56" s="448"/>
      <c r="H56" s="448"/>
      <c r="I56" s="448"/>
      <c r="J56" s="1208"/>
      <c r="K56" s="448"/>
      <c r="L56" s="1202"/>
      <c r="M56" s="1742"/>
      <c r="N56" s="448"/>
      <c r="O56" s="1203"/>
      <c r="P56" s="1202"/>
      <c r="Q56" s="1202"/>
      <c r="R56" s="1202"/>
      <c r="S56" s="1202"/>
      <c r="T56" s="1202"/>
      <c r="U56" s="1202"/>
      <c r="V56" s="1202"/>
      <c r="W56" s="1202"/>
      <c r="X56" s="1202"/>
      <c r="Y56" s="1202"/>
    </row>
    <row r="57" spans="1:25">
      <c r="A57" s="1753" t="s">
        <v>1553</v>
      </c>
      <c r="B57" s="1199"/>
      <c r="C57" s="1199"/>
      <c r="D57" s="1199"/>
      <c r="E57" s="1199"/>
      <c r="F57" s="448"/>
      <c r="G57" s="448"/>
      <c r="H57" s="448"/>
      <c r="I57" s="448"/>
      <c r="J57" s="448"/>
      <c r="K57" s="448"/>
      <c r="L57" s="1202"/>
      <c r="M57" s="1742"/>
      <c r="N57" s="1199"/>
      <c r="O57" s="1203"/>
      <c r="P57" s="1202"/>
      <c r="Q57" s="1202"/>
      <c r="R57" s="1202"/>
      <c r="S57" s="1202"/>
      <c r="T57" s="1202"/>
      <c r="U57" s="1202"/>
      <c r="V57" s="1202"/>
      <c r="W57" s="1202"/>
      <c r="X57" s="1202"/>
      <c r="Y57" s="1202"/>
    </row>
    <row r="58" spans="1:25" ht="14.4">
      <c r="A58" s="447"/>
      <c r="B58" s="446"/>
      <c r="C58" s="446"/>
      <c r="D58" s="446"/>
      <c r="E58" s="1208"/>
      <c r="F58" s="1209"/>
      <c r="G58" s="446"/>
      <c r="H58" s="446"/>
      <c r="I58" s="446"/>
      <c r="J58" s="1208"/>
      <c r="K58" s="448"/>
      <c r="L58" s="1202"/>
      <c r="M58" s="1742"/>
      <c r="N58" s="772"/>
      <c r="O58" s="1203"/>
      <c r="P58" s="1202"/>
      <c r="Q58" s="1202"/>
      <c r="R58" s="1202"/>
      <c r="S58" s="1202"/>
      <c r="T58" s="1202"/>
      <c r="U58" s="1202"/>
      <c r="V58" s="1202"/>
      <c r="W58" s="1202"/>
      <c r="X58" s="1202"/>
      <c r="Y58" s="1202"/>
    </row>
    <row r="59" spans="1:25" ht="30.6" thickBot="1">
      <c r="A59" s="1752" t="s">
        <v>121</v>
      </c>
      <c r="B59" s="1207" t="s">
        <v>70</v>
      </c>
      <c r="C59" s="1751" t="s">
        <v>1552</v>
      </c>
      <c r="D59" s="1750" t="s">
        <v>1227</v>
      </c>
      <c r="E59" s="1751" t="s">
        <v>1551</v>
      </c>
      <c r="F59" s="1207" t="s">
        <v>300</v>
      </c>
      <c r="G59" s="1750" t="s">
        <v>1226</v>
      </c>
      <c r="H59" s="1750" t="s">
        <v>1225</v>
      </c>
      <c r="I59" s="1750" t="s">
        <v>1224</v>
      </c>
      <c r="J59" s="1751" t="s">
        <v>1550</v>
      </c>
      <c r="K59" s="1750" t="s">
        <v>1379</v>
      </c>
      <c r="L59" s="1202"/>
      <c r="M59" s="1742"/>
      <c r="N59" s="1749"/>
      <c r="O59" s="1203"/>
      <c r="P59" s="1202"/>
      <c r="Q59" s="1202"/>
      <c r="R59" s="1202"/>
      <c r="S59" s="1202"/>
      <c r="T59" s="1202"/>
      <c r="U59" s="1202"/>
      <c r="V59" s="1202"/>
      <c r="W59" s="1202"/>
      <c r="X59" s="1202"/>
      <c r="Y59" s="1202"/>
    </row>
    <row r="60" spans="1:25">
      <c r="A60" s="1747" t="s">
        <v>920</v>
      </c>
      <c r="B60" s="1193">
        <v>81.032819939999996</v>
      </c>
      <c r="C60" s="1193">
        <v>191.65032991882768</v>
      </c>
      <c r="D60" s="1193">
        <v>147.41240992000002</v>
      </c>
      <c r="E60" s="1193">
        <v>86.442178427447345</v>
      </c>
      <c r="F60" s="1193">
        <v>140.65774716999999</v>
      </c>
      <c r="G60" s="1193">
        <v>35.454739140000001</v>
      </c>
      <c r="H60" s="1193">
        <v>26.895870159999998</v>
      </c>
      <c r="I60" s="1193">
        <v>78.307137869999991</v>
      </c>
      <c r="J60" s="1193">
        <v>56.597050513598532</v>
      </c>
      <c r="K60" s="1193">
        <v>16912.638757119999</v>
      </c>
      <c r="L60" s="1202"/>
      <c r="M60" s="1742"/>
      <c r="N60" s="457"/>
      <c r="O60" s="1211"/>
      <c r="P60" s="1202"/>
      <c r="Q60" s="1202"/>
      <c r="R60" s="1202"/>
      <c r="S60" s="1202"/>
      <c r="T60" s="1202"/>
      <c r="U60" s="1202"/>
      <c r="V60" s="1202"/>
      <c r="W60" s="1202"/>
      <c r="X60" s="1202"/>
      <c r="Y60" s="1202"/>
    </row>
    <row r="61" spans="1:25">
      <c r="A61" s="1747" t="s">
        <v>1100</v>
      </c>
      <c r="B61" s="1193">
        <v>5.6615651700000003</v>
      </c>
      <c r="C61" s="1193">
        <v>31.539826497844903</v>
      </c>
      <c r="D61" s="1193">
        <v>472.76484359000005</v>
      </c>
      <c r="E61" s="1193">
        <v>646.11929361451257</v>
      </c>
      <c r="F61" s="1193">
        <v>136.77911455999998</v>
      </c>
      <c r="G61" s="1193">
        <v>11.079115589999986</v>
      </c>
      <c r="H61" s="1193">
        <v>16.988415639999999</v>
      </c>
      <c r="I61" s="1193">
        <v>108.71158333</v>
      </c>
      <c r="J61" s="1193">
        <v>50.316436948907082</v>
      </c>
      <c r="K61" s="1193">
        <v>7180.2109252400005</v>
      </c>
      <c r="L61" s="1202"/>
      <c r="M61" s="1742"/>
      <c r="N61" s="457"/>
      <c r="O61" s="1211"/>
      <c r="P61" s="1202"/>
      <c r="Q61" s="1202"/>
      <c r="R61" s="1202"/>
      <c r="S61" s="1202"/>
      <c r="T61" s="1202"/>
      <c r="U61" s="1202"/>
      <c r="V61" s="1202"/>
      <c r="W61" s="1202"/>
      <c r="X61" s="1202"/>
      <c r="Y61" s="1202"/>
    </row>
    <row r="62" spans="1:25">
      <c r="A62" s="1746" t="s">
        <v>1099</v>
      </c>
      <c r="B62" s="457">
        <v>1.4446662400000001</v>
      </c>
      <c r="C62" s="457">
        <v>16.097870417070951</v>
      </c>
      <c r="D62" s="457">
        <v>114.9824842</v>
      </c>
      <c r="E62" s="457">
        <v>317.09947001092405</v>
      </c>
      <c r="F62" s="457">
        <v>36.362182169999997</v>
      </c>
      <c r="G62" s="457">
        <v>4.0922570799999995</v>
      </c>
      <c r="H62" s="457">
        <v>8.3829859599999992</v>
      </c>
      <c r="I62" s="457">
        <v>23.886939129999998</v>
      </c>
      <c r="J62" s="457">
        <v>49.466141627320987</v>
      </c>
      <c r="K62" s="457">
        <v>3589.7077130600005</v>
      </c>
      <c r="L62" s="1202"/>
      <c r="M62" s="1742"/>
      <c r="N62" s="457"/>
      <c r="O62" s="1211"/>
      <c r="P62" s="1202"/>
      <c r="Q62" s="1202"/>
      <c r="R62" s="1202"/>
      <c r="S62" s="1202"/>
      <c r="T62" s="1202"/>
      <c r="U62" s="1202"/>
      <c r="V62" s="1202"/>
      <c r="W62" s="1202"/>
      <c r="X62" s="1202"/>
      <c r="Y62" s="1202"/>
    </row>
    <row r="63" spans="1:25">
      <c r="A63" s="1746" t="s">
        <v>1098</v>
      </c>
      <c r="B63" s="457">
        <v>1.0677683600000001</v>
      </c>
      <c r="C63" s="457">
        <v>17.711851908197019</v>
      </c>
      <c r="D63" s="457">
        <v>353.21129324999998</v>
      </c>
      <c r="E63" s="457">
        <v>1408.5440831116105</v>
      </c>
      <c r="F63" s="457">
        <v>96.21277262000001</v>
      </c>
      <c r="G63" s="457">
        <v>4.9317423200000032</v>
      </c>
      <c r="H63" s="457">
        <v>8.0041678899999997</v>
      </c>
      <c r="I63" s="457">
        <v>83.276862410000007</v>
      </c>
      <c r="J63" s="457">
        <v>50.988719439725394</v>
      </c>
      <c r="K63" s="457">
        <v>2411.4211558099996</v>
      </c>
      <c r="L63" s="1202"/>
      <c r="M63" s="1742"/>
      <c r="N63" s="457"/>
      <c r="O63" s="1211"/>
      <c r="P63" s="1202"/>
      <c r="Q63" s="1202"/>
      <c r="R63" s="1202"/>
      <c r="S63" s="1202"/>
      <c r="T63" s="1202"/>
      <c r="U63" s="1202"/>
      <c r="V63" s="1202"/>
      <c r="W63" s="1202"/>
      <c r="X63" s="1202"/>
      <c r="Y63" s="1202"/>
    </row>
    <row r="64" spans="1:25">
      <c r="A64" s="458" t="s">
        <v>1097</v>
      </c>
      <c r="B64" s="457">
        <v>3.1491305699999996</v>
      </c>
      <c r="C64" s="457">
        <v>106.8332963931322</v>
      </c>
      <c r="D64" s="457">
        <v>4.5710661400000001</v>
      </c>
      <c r="E64" s="457">
        <v>38.630266098351797</v>
      </c>
      <c r="F64" s="457">
        <v>4.2041597700000004</v>
      </c>
      <c r="G64" s="457">
        <v>2.0551161900000001</v>
      </c>
      <c r="H64" s="457">
        <v>0.60126179000000002</v>
      </c>
      <c r="I64" s="457">
        <v>1.5477817899999999</v>
      </c>
      <c r="J64" s="457">
        <v>34.842355934111339</v>
      </c>
      <c r="K64" s="457">
        <v>1179.0820563699997</v>
      </c>
      <c r="L64" s="1202"/>
      <c r="M64" s="1742"/>
      <c r="N64" s="457"/>
      <c r="O64" s="1211"/>
      <c r="P64" s="1202"/>
      <c r="Q64" s="1202"/>
      <c r="R64" s="1202"/>
      <c r="S64" s="1202"/>
      <c r="T64" s="1202"/>
      <c r="U64" s="1202"/>
      <c r="V64" s="1202"/>
      <c r="W64" s="1202"/>
      <c r="X64" s="1202"/>
      <c r="Y64" s="1202"/>
    </row>
    <row r="65" spans="1:25">
      <c r="A65" s="781" t="s">
        <v>1096</v>
      </c>
      <c r="B65" s="1193">
        <v>84.525189370000007</v>
      </c>
      <c r="C65" s="1193">
        <v>921.94496008157591</v>
      </c>
      <c r="D65" s="1193">
        <v>744.26472438999997</v>
      </c>
      <c r="E65" s="1193">
        <v>1828.8288093523672</v>
      </c>
      <c r="F65" s="1193">
        <v>402.36955451</v>
      </c>
      <c r="G65" s="1193">
        <v>6.2680256299999995</v>
      </c>
      <c r="H65" s="1193">
        <v>3.6261919100000002</v>
      </c>
      <c r="I65" s="1193">
        <v>392.47533697</v>
      </c>
      <c r="J65" s="1193">
        <v>53.163527732810834</v>
      </c>
      <c r="K65" s="1193">
        <v>3667.2553364800006</v>
      </c>
      <c r="L65" s="1202"/>
      <c r="M65" s="1742"/>
      <c r="N65" s="457"/>
      <c r="O65" s="1211"/>
      <c r="P65" s="1202"/>
      <c r="Q65" s="1202"/>
      <c r="R65" s="1202"/>
      <c r="S65" s="1202"/>
      <c r="T65" s="1202"/>
      <c r="U65" s="1202"/>
      <c r="V65" s="1202"/>
      <c r="W65" s="1202"/>
      <c r="X65" s="1202"/>
      <c r="Y65" s="1202"/>
    </row>
    <row r="66" spans="1:25">
      <c r="A66" s="1746" t="s">
        <v>1095</v>
      </c>
      <c r="B66" s="457">
        <v>5.1082487800000003</v>
      </c>
      <c r="C66" s="457">
        <v>113.32151353050197</v>
      </c>
      <c r="D66" s="457">
        <v>39.186719569999994</v>
      </c>
      <c r="E66" s="457">
        <v>214.50998460547012</v>
      </c>
      <c r="F66" s="457">
        <v>23.70227513</v>
      </c>
      <c r="G66" s="457">
        <v>4.6395929899999988</v>
      </c>
      <c r="H66" s="457">
        <v>3.01823416</v>
      </c>
      <c r="I66" s="457">
        <v>16.044447980000001</v>
      </c>
      <c r="J66" s="457">
        <v>48.236621595390218</v>
      </c>
      <c r="K66" s="457">
        <v>1803.0993836399998</v>
      </c>
      <c r="L66" s="1202"/>
      <c r="M66" s="1742"/>
      <c r="N66" s="457"/>
      <c r="O66" s="1211"/>
      <c r="P66" s="1202"/>
      <c r="Q66" s="1202"/>
      <c r="R66" s="1202"/>
      <c r="S66" s="1202"/>
      <c r="T66" s="1202"/>
      <c r="U66" s="1202"/>
      <c r="V66" s="1202"/>
      <c r="W66" s="1202"/>
      <c r="X66" s="1202"/>
      <c r="Y66" s="1202"/>
    </row>
    <row r="67" spans="1:25">
      <c r="A67" s="1746" t="s">
        <v>1094</v>
      </c>
      <c r="B67" s="457">
        <v>0.81970947999999999</v>
      </c>
      <c r="C67" s="457">
        <v>113.90405509649759</v>
      </c>
      <c r="D67" s="457">
        <v>8.0420558500000006</v>
      </c>
      <c r="E67" s="457">
        <v>275.99558593310525</v>
      </c>
      <c r="F67" s="457">
        <v>3.5238648499999998</v>
      </c>
      <c r="G67" s="457">
        <v>0.35958483999999979</v>
      </c>
      <c r="H67" s="457">
        <v>0.54552725000000002</v>
      </c>
      <c r="I67" s="457">
        <v>2.61875276</v>
      </c>
      <c r="J67" s="457">
        <v>32.966004500018833</v>
      </c>
      <c r="K67" s="457">
        <v>287.85963039000006</v>
      </c>
      <c r="L67" s="1202"/>
      <c r="M67" s="1742"/>
      <c r="N67" s="457"/>
      <c r="O67" s="1211"/>
      <c r="P67" s="1202"/>
      <c r="Q67" s="1202"/>
      <c r="R67" s="1202"/>
      <c r="S67" s="1202"/>
      <c r="T67" s="1202"/>
      <c r="U67" s="1202"/>
      <c r="V67" s="1202"/>
      <c r="W67" s="1202"/>
      <c r="X67" s="1202"/>
      <c r="Y67" s="1202"/>
    </row>
    <row r="68" spans="1:25">
      <c r="A68" s="447" t="s">
        <v>1093</v>
      </c>
      <c r="B68" s="457">
        <v>78.597231110000024</v>
      </c>
      <c r="C68" s="457">
        <v>1994.4785759022318</v>
      </c>
      <c r="D68" s="457">
        <v>697.03594896999994</v>
      </c>
      <c r="E68" s="457">
        <v>3571.9060945674687</v>
      </c>
      <c r="F68" s="457">
        <v>375.14341453000003</v>
      </c>
      <c r="G68" s="457">
        <v>1.2688478000000081</v>
      </c>
      <c r="H68" s="457">
        <v>6.24305E-2</v>
      </c>
      <c r="I68" s="457">
        <v>373.81213623000002</v>
      </c>
      <c r="J68" s="457">
        <v>53.628817392040794</v>
      </c>
      <c r="K68" s="457">
        <v>1576.2963224499999</v>
      </c>
      <c r="L68" s="1202"/>
      <c r="M68" s="1742"/>
      <c r="N68" s="457"/>
      <c r="O68" s="1211"/>
      <c r="P68" s="1202"/>
      <c r="Q68" s="1202"/>
      <c r="R68" s="1202"/>
      <c r="S68" s="1202"/>
      <c r="T68" s="1202"/>
      <c r="U68" s="1202"/>
      <c r="V68" s="1202"/>
      <c r="W68" s="1202"/>
      <c r="X68" s="1202"/>
      <c r="Y68" s="1202"/>
    </row>
    <row r="69" spans="1:25">
      <c r="A69" s="1748" t="s">
        <v>1092</v>
      </c>
      <c r="B69" s="1193">
        <v>11.979484169999997</v>
      </c>
      <c r="C69" s="1193">
        <v>136.47825404506617</v>
      </c>
      <c r="D69" s="1193">
        <v>35.440361359999997</v>
      </c>
      <c r="E69" s="1193">
        <v>99.97792270188576</v>
      </c>
      <c r="F69" s="1193">
        <v>33.787838620000002</v>
      </c>
      <c r="G69" s="1193">
        <v>6.4296428500000005</v>
      </c>
      <c r="H69" s="1193">
        <v>13.888531440000001</v>
      </c>
      <c r="I69" s="1193">
        <v>13.469664329999999</v>
      </c>
      <c r="J69" s="1193">
        <v>45.022508390782747</v>
      </c>
      <c r="K69" s="1193">
        <v>3511.0308975799999</v>
      </c>
      <c r="L69" s="1202"/>
      <c r="M69" s="1742"/>
      <c r="N69" s="457"/>
      <c r="O69" s="1211"/>
      <c r="P69" s="1202"/>
      <c r="Q69" s="1202"/>
      <c r="R69" s="1202"/>
      <c r="S69" s="1202"/>
      <c r="T69" s="1202"/>
      <c r="U69" s="1202"/>
      <c r="V69" s="1202"/>
      <c r="W69" s="1202"/>
      <c r="X69" s="1202"/>
      <c r="Y69" s="1202"/>
    </row>
    <row r="70" spans="1:25">
      <c r="A70" s="1746" t="s">
        <v>1091</v>
      </c>
      <c r="B70" s="457">
        <v>1.4248981399999994</v>
      </c>
      <c r="C70" s="457">
        <v>53.24990186863927</v>
      </c>
      <c r="D70" s="457">
        <v>18.880477399999997</v>
      </c>
      <c r="E70" s="457">
        <v>173.96150880886253</v>
      </c>
      <c r="F70" s="457">
        <v>14.977003710000002</v>
      </c>
      <c r="G70" s="457">
        <v>2.4640840400000013</v>
      </c>
      <c r="H70" s="457">
        <v>4.8237956100000003</v>
      </c>
      <c r="I70" s="457">
        <v>7.6891240600000001</v>
      </c>
      <c r="J70" s="457">
        <v>41.227965603751741</v>
      </c>
      <c r="K70" s="457">
        <v>1070.34799314</v>
      </c>
      <c r="L70" s="1202"/>
      <c r="M70" s="1742"/>
      <c r="N70" s="457"/>
      <c r="O70" s="1211"/>
      <c r="P70" s="1202"/>
      <c r="Q70" s="1202"/>
      <c r="R70" s="1202"/>
      <c r="S70" s="1202"/>
      <c r="T70" s="1202"/>
      <c r="U70" s="1202"/>
      <c r="V70" s="1202"/>
      <c r="W70" s="1202"/>
      <c r="X70" s="1202"/>
      <c r="Y70" s="1202"/>
    </row>
    <row r="71" spans="1:25">
      <c r="A71" s="1746" t="s">
        <v>1090</v>
      </c>
      <c r="B71" s="457">
        <v>1.5864883999999997</v>
      </c>
      <c r="C71" s="457">
        <v>160.79240450226487</v>
      </c>
      <c r="D71" s="457">
        <v>6.7497726900000004</v>
      </c>
      <c r="E71" s="457">
        <v>168.67693393120081</v>
      </c>
      <c r="F71" s="457">
        <v>5.4922944999999999</v>
      </c>
      <c r="G71" s="457">
        <v>0.70370646999999997</v>
      </c>
      <c r="H71" s="457">
        <v>1.6776588099999998</v>
      </c>
      <c r="I71" s="457">
        <v>3.1109292200000001</v>
      </c>
      <c r="J71" s="457">
        <v>70.560854839414873</v>
      </c>
      <c r="K71" s="457">
        <v>394.66749811000005</v>
      </c>
      <c r="L71" s="1202"/>
      <c r="M71" s="1742"/>
      <c r="N71" s="457"/>
      <c r="O71" s="1211"/>
      <c r="P71" s="1202"/>
      <c r="Q71" s="1202"/>
      <c r="R71" s="1202"/>
      <c r="S71" s="1202"/>
      <c r="T71" s="1202"/>
      <c r="U71" s="1202"/>
      <c r="V71" s="1202"/>
      <c r="W71" s="1202"/>
      <c r="X71" s="1202"/>
      <c r="Y71" s="1202"/>
    </row>
    <row r="72" spans="1:25">
      <c r="A72" s="1746" t="s">
        <v>1089</v>
      </c>
      <c r="B72" s="457">
        <v>8.9680976300000008</v>
      </c>
      <c r="C72" s="457">
        <v>175.32805671461389</v>
      </c>
      <c r="D72" s="457">
        <v>9.8101112700000002</v>
      </c>
      <c r="E72" s="457">
        <v>47.637301786481785</v>
      </c>
      <c r="F72" s="457">
        <v>13.318540409999999</v>
      </c>
      <c r="G72" s="457">
        <v>3.261852339999999</v>
      </c>
      <c r="H72" s="457">
        <v>7.3870770199999995</v>
      </c>
      <c r="I72" s="457">
        <v>2.6696110499999999</v>
      </c>
      <c r="J72" s="457">
        <v>38.924123966103011</v>
      </c>
      <c r="K72" s="457">
        <v>2046.0154063300001</v>
      </c>
      <c r="L72" s="1202"/>
      <c r="M72" s="1742"/>
      <c r="N72" s="457"/>
      <c r="O72" s="1211"/>
      <c r="P72" s="1202"/>
      <c r="Q72" s="1202"/>
      <c r="R72" s="1202"/>
      <c r="S72" s="1202"/>
      <c r="T72" s="1202"/>
      <c r="U72" s="1202"/>
      <c r="V72" s="1202"/>
      <c r="W72" s="1202"/>
      <c r="X72" s="1202"/>
      <c r="Y72" s="1202"/>
    </row>
    <row r="73" spans="1:25">
      <c r="A73" s="1747" t="s">
        <v>1088</v>
      </c>
      <c r="B73" s="1193">
        <v>55.777414700000008</v>
      </c>
      <c r="C73" s="1193">
        <v>256.25251122059944</v>
      </c>
      <c r="D73" s="1193">
        <v>240.77842885999996</v>
      </c>
      <c r="E73" s="1193">
        <v>270.46880580565755</v>
      </c>
      <c r="F73" s="1193">
        <v>195.62936250999999</v>
      </c>
      <c r="G73" s="1193">
        <v>16.183900630000004</v>
      </c>
      <c r="H73" s="1193">
        <v>49.795553480000002</v>
      </c>
      <c r="I73" s="1193">
        <v>129.64990839999999</v>
      </c>
      <c r="J73" s="1193">
        <v>56.729084006680189</v>
      </c>
      <c r="K73" s="1193">
        <v>8706.6330681899999</v>
      </c>
      <c r="L73" s="1202"/>
      <c r="M73" s="1742"/>
      <c r="N73" s="457"/>
      <c r="O73" s="1211"/>
      <c r="P73" s="1202"/>
      <c r="Q73" s="1202"/>
      <c r="R73" s="1202"/>
      <c r="S73" s="1202"/>
      <c r="T73" s="1202"/>
      <c r="U73" s="1202"/>
      <c r="V73" s="1202"/>
      <c r="W73" s="1202"/>
      <c r="X73" s="1202"/>
      <c r="Y73" s="1202"/>
    </row>
    <row r="74" spans="1:25">
      <c r="A74" s="1746" t="s">
        <v>1087</v>
      </c>
      <c r="B74" s="457">
        <v>20.094811320000002</v>
      </c>
      <c r="C74" s="457">
        <v>516.80864336331877</v>
      </c>
      <c r="D74" s="457">
        <v>67.723465629999993</v>
      </c>
      <c r="E74" s="457">
        <v>421.50836757125853</v>
      </c>
      <c r="F74" s="457">
        <v>51.39332581</v>
      </c>
      <c r="G74" s="457">
        <v>2.5396562000000031</v>
      </c>
      <c r="H74" s="457">
        <v>9.7357109699999995</v>
      </c>
      <c r="I74" s="457">
        <v>39.117958639999998</v>
      </c>
      <c r="J74" s="457">
        <v>58.13805900323942</v>
      </c>
      <c r="K74" s="457">
        <v>1555.2999415199999</v>
      </c>
      <c r="L74" s="1202"/>
      <c r="M74" s="1742"/>
      <c r="N74" s="457"/>
      <c r="O74" s="1211"/>
      <c r="P74" s="1202"/>
      <c r="Q74" s="1202"/>
      <c r="R74" s="1202"/>
      <c r="S74" s="1202"/>
      <c r="T74" s="1202"/>
      <c r="U74" s="1202"/>
      <c r="V74" s="1202"/>
      <c r="W74" s="1202"/>
      <c r="X74" s="1202"/>
      <c r="Y74" s="1202"/>
    </row>
    <row r="75" spans="1:25">
      <c r="A75" s="447" t="s">
        <v>1086</v>
      </c>
      <c r="B75" s="457">
        <v>5.7140375399999996</v>
      </c>
      <c r="C75" s="457">
        <v>150.19146027033523</v>
      </c>
      <c r="D75" s="457">
        <v>34.700149240000002</v>
      </c>
      <c r="E75" s="457">
        <v>224.52734526151497</v>
      </c>
      <c r="F75" s="457">
        <v>23.67450178</v>
      </c>
      <c r="G75" s="457">
        <v>2.2750190300000033</v>
      </c>
      <c r="H75" s="457">
        <v>3.0610996199999998</v>
      </c>
      <c r="I75" s="457">
        <v>18.338383129999997</v>
      </c>
      <c r="J75" s="457">
        <v>54.559732423478948</v>
      </c>
      <c r="K75" s="457">
        <v>1521.80091457</v>
      </c>
      <c r="L75" s="1202"/>
      <c r="M75" s="1742"/>
      <c r="N75" s="457"/>
      <c r="O75" s="1211"/>
      <c r="P75" s="1202"/>
      <c r="Q75" s="1202"/>
      <c r="R75" s="1202"/>
      <c r="S75" s="1202"/>
      <c r="T75" s="1202"/>
      <c r="U75" s="1202"/>
      <c r="V75" s="1202"/>
      <c r="W75" s="1202"/>
      <c r="X75" s="1202"/>
      <c r="Y75" s="1202"/>
    </row>
    <row r="76" spans="1:25">
      <c r="A76" s="1746" t="s">
        <v>1085</v>
      </c>
      <c r="B76" s="457">
        <v>13.99636332</v>
      </c>
      <c r="C76" s="457">
        <v>174.88722414031645</v>
      </c>
      <c r="D76" s="457">
        <v>110.02357120000001</v>
      </c>
      <c r="E76" s="457">
        <v>334.65361098558549</v>
      </c>
      <c r="F76" s="457">
        <v>86.453424470000002</v>
      </c>
      <c r="G76" s="457">
        <v>7.5936365000000023</v>
      </c>
      <c r="H76" s="457">
        <v>25.079019789999997</v>
      </c>
      <c r="I76" s="457">
        <v>53.780768180000003</v>
      </c>
      <c r="J76" s="457">
        <v>53.264926898391053</v>
      </c>
      <c r="K76" s="457">
        <v>3201.2317397799998</v>
      </c>
      <c r="L76" s="1202"/>
      <c r="M76" s="1742"/>
      <c r="N76" s="457"/>
      <c r="O76" s="1211"/>
      <c r="P76" s="1202"/>
      <c r="Q76" s="1202"/>
      <c r="R76" s="1202"/>
      <c r="S76" s="1202"/>
      <c r="T76" s="1202"/>
      <c r="U76" s="1202"/>
      <c r="V76" s="1202"/>
      <c r="W76" s="1202"/>
      <c r="X76" s="1202"/>
      <c r="Y76" s="1202"/>
    </row>
    <row r="77" spans="1:25">
      <c r="A77" s="1746" t="s">
        <v>1084</v>
      </c>
      <c r="B77" s="457">
        <v>0.87901239999999992</v>
      </c>
      <c r="C77" s="457">
        <v>106.96799962534396</v>
      </c>
      <c r="D77" s="457">
        <v>3.17162444</v>
      </c>
      <c r="E77" s="457">
        <v>95.663864228651036</v>
      </c>
      <c r="F77" s="457">
        <v>2.83732849</v>
      </c>
      <c r="G77" s="457">
        <v>0.24306926000000018</v>
      </c>
      <c r="H77" s="457">
        <v>0.51700980000000007</v>
      </c>
      <c r="I77" s="457">
        <v>2.0772494299999997</v>
      </c>
      <c r="J77" s="457">
        <v>65.494810917776874</v>
      </c>
      <c r="K77" s="457">
        <v>328.70107063</v>
      </c>
      <c r="L77" s="1202"/>
      <c r="M77" s="1742"/>
      <c r="N77" s="457"/>
      <c r="O77" s="1211"/>
      <c r="P77" s="1202"/>
      <c r="Q77" s="1202"/>
      <c r="R77" s="1202"/>
      <c r="S77" s="1202"/>
      <c r="T77" s="1202"/>
      <c r="U77" s="1202"/>
      <c r="V77" s="1202"/>
      <c r="W77" s="1202"/>
      <c r="X77" s="1202"/>
      <c r="Y77" s="1202"/>
    </row>
    <row r="78" spans="1:25">
      <c r="A78" s="1746" t="s">
        <v>1083</v>
      </c>
      <c r="B78" s="457">
        <v>14.512632250000001</v>
      </c>
      <c r="C78" s="457">
        <v>484.22250309173148</v>
      </c>
      <c r="D78" s="457">
        <v>24.596373820000004</v>
      </c>
      <c r="E78" s="457">
        <v>201.37726415631798</v>
      </c>
      <c r="F78" s="457">
        <v>22.567718099999997</v>
      </c>
      <c r="G78" s="457">
        <v>2.1054657099999972</v>
      </c>
      <c r="H78" s="457">
        <v>4.5156070499999998</v>
      </c>
      <c r="I78" s="457">
        <v>15.94664534</v>
      </c>
      <c r="J78" s="457">
        <v>69.506282633997941</v>
      </c>
      <c r="K78" s="457">
        <v>1198.8399677699999</v>
      </c>
      <c r="L78" s="1202"/>
      <c r="M78" s="1742"/>
      <c r="N78" s="457"/>
      <c r="O78" s="1211"/>
      <c r="P78" s="1202"/>
      <c r="Q78" s="1202"/>
      <c r="R78" s="1202"/>
      <c r="S78" s="1202"/>
      <c r="T78" s="1202"/>
      <c r="U78" s="1202"/>
      <c r="V78" s="1202"/>
      <c r="W78" s="1202"/>
      <c r="X78" s="1202"/>
      <c r="Y78" s="1202"/>
    </row>
    <row r="79" spans="1:25">
      <c r="A79" s="1746" t="s">
        <v>1082</v>
      </c>
      <c r="B79" s="457">
        <v>0.58055787000000003</v>
      </c>
      <c r="C79" s="457">
        <v>25.780817747241567</v>
      </c>
      <c r="D79" s="457">
        <v>0.56324452999999997</v>
      </c>
      <c r="E79" s="457">
        <v>6.1931583916311137</v>
      </c>
      <c r="F79" s="457">
        <v>8.7030638600000003</v>
      </c>
      <c r="G79" s="457">
        <v>1.4270539300000005</v>
      </c>
      <c r="H79" s="457">
        <v>6.8871062499999995</v>
      </c>
      <c r="I79" s="457">
        <v>0.38890368000000003</v>
      </c>
      <c r="J79" s="457">
        <v>69.047040723147362</v>
      </c>
      <c r="K79" s="457">
        <v>900.75943391999999</v>
      </c>
      <c r="L79" s="1202"/>
      <c r="M79" s="1742"/>
      <c r="N79" s="457"/>
      <c r="O79" s="1211"/>
      <c r="P79" s="1202"/>
      <c r="Q79" s="1202"/>
      <c r="R79" s="1202"/>
      <c r="S79" s="1202"/>
      <c r="T79" s="1202"/>
      <c r="U79" s="1202"/>
      <c r="V79" s="1202"/>
      <c r="W79" s="1202"/>
      <c r="X79" s="1202"/>
      <c r="Y79" s="1202"/>
    </row>
    <row r="80" spans="1:25">
      <c r="A80" s="1747" t="s">
        <v>1081</v>
      </c>
      <c r="B80" s="1193">
        <v>148.05970538</v>
      </c>
      <c r="C80" s="1193">
        <v>179.62862443131255</v>
      </c>
      <c r="D80" s="1193">
        <v>783.70964547000005</v>
      </c>
      <c r="E80" s="1193">
        <v>233.89522074480132</v>
      </c>
      <c r="F80" s="1193">
        <v>536.68796655999995</v>
      </c>
      <c r="G80" s="1193">
        <v>71.240232029999973</v>
      </c>
      <c r="H80" s="1193">
        <v>116.66489428999999</v>
      </c>
      <c r="I80" s="1193">
        <v>348.78284023999998</v>
      </c>
      <c r="J80" s="1193">
        <v>47.037637366697069</v>
      </c>
      <c r="K80" s="1193">
        <v>32970.180749029998</v>
      </c>
      <c r="L80" s="1202"/>
      <c r="M80" s="1742"/>
      <c r="N80" s="457"/>
      <c r="O80" s="1211"/>
      <c r="P80" s="1202"/>
      <c r="Q80" s="1202"/>
      <c r="R80" s="1202"/>
      <c r="S80" s="1202"/>
      <c r="T80" s="1202"/>
      <c r="U80" s="1202"/>
      <c r="V80" s="1202"/>
      <c r="W80" s="1202"/>
      <c r="X80" s="1202"/>
      <c r="Y80" s="1202"/>
    </row>
    <row r="81" spans="1:25">
      <c r="A81" s="1746" t="s">
        <v>1080</v>
      </c>
      <c r="B81" s="457">
        <v>5.48991601</v>
      </c>
      <c r="C81" s="457">
        <v>107.85597219373878</v>
      </c>
      <c r="D81" s="457">
        <v>119.61981916000001</v>
      </c>
      <c r="E81" s="457">
        <v>563.43161023869595</v>
      </c>
      <c r="F81" s="457">
        <v>87.040922069999993</v>
      </c>
      <c r="G81" s="457">
        <v>3.8280652299999911</v>
      </c>
      <c r="H81" s="457">
        <v>9.4938910799999991</v>
      </c>
      <c r="I81" s="457">
        <v>73.718965760000003</v>
      </c>
      <c r="J81" s="457">
        <v>65.340105736849168</v>
      </c>
      <c r="K81" s="457">
        <v>2036.01744005</v>
      </c>
      <c r="L81" s="1202"/>
      <c r="M81" s="1742"/>
      <c r="N81" s="457"/>
      <c r="O81" s="1211"/>
      <c r="P81" s="1202"/>
      <c r="Q81" s="1202"/>
      <c r="R81" s="1202"/>
      <c r="S81" s="1202"/>
      <c r="T81" s="1202"/>
      <c r="U81" s="1202"/>
      <c r="V81" s="1202"/>
      <c r="W81" s="1202"/>
      <c r="X81" s="1202"/>
      <c r="Y81" s="1202"/>
    </row>
    <row r="82" spans="1:25">
      <c r="A82" s="1746" t="s">
        <v>1079</v>
      </c>
      <c r="B82" s="457">
        <v>19.704432390000001</v>
      </c>
      <c r="C82" s="457">
        <v>210.3344513150262</v>
      </c>
      <c r="D82" s="457">
        <v>118.82369462000001</v>
      </c>
      <c r="E82" s="457">
        <v>310.70699859016793</v>
      </c>
      <c r="F82" s="457">
        <v>77.043311520000003</v>
      </c>
      <c r="G82" s="457">
        <v>6.7582658300000098</v>
      </c>
      <c r="H82" s="457">
        <v>15.352142629999999</v>
      </c>
      <c r="I82" s="457">
        <v>54.932903059999994</v>
      </c>
      <c r="J82" s="457">
        <v>47.313543743748035</v>
      </c>
      <c r="K82" s="457">
        <v>3747.2572404200005</v>
      </c>
      <c r="L82" s="1202"/>
      <c r="M82" s="1742"/>
      <c r="N82" s="457"/>
      <c r="O82" s="1211"/>
      <c r="P82" s="1202"/>
      <c r="Q82" s="1202"/>
      <c r="R82" s="1202"/>
      <c r="S82" s="1202"/>
      <c r="T82" s="1202"/>
      <c r="U82" s="1202"/>
      <c r="V82" s="1202"/>
      <c r="W82" s="1202"/>
      <c r="X82" s="1202"/>
      <c r="Y82" s="1202"/>
    </row>
    <row r="83" spans="1:25">
      <c r="A83" s="1746" t="s">
        <v>1078</v>
      </c>
      <c r="B83" s="457">
        <v>59.199808390000008</v>
      </c>
      <c r="C83" s="457">
        <v>204.78489203653777</v>
      </c>
      <c r="D83" s="457">
        <v>255.66594255000001</v>
      </c>
      <c r="E83" s="457">
        <v>218.67836215569866</v>
      </c>
      <c r="F83" s="457">
        <v>128.09914036999999</v>
      </c>
      <c r="G83" s="457">
        <v>25.562991089999983</v>
      </c>
      <c r="H83" s="457">
        <v>30.474463679999999</v>
      </c>
      <c r="I83" s="457">
        <v>72.061685600000004</v>
      </c>
      <c r="J83" s="457">
        <v>29.761097232548778</v>
      </c>
      <c r="K83" s="457">
        <v>11563.31559448</v>
      </c>
      <c r="L83" s="1202"/>
      <c r="M83" s="1742"/>
      <c r="N83" s="457"/>
      <c r="O83" s="1211"/>
      <c r="P83" s="1202"/>
      <c r="Q83" s="1202"/>
      <c r="R83" s="1202"/>
      <c r="S83" s="1202"/>
      <c r="T83" s="1202"/>
      <c r="U83" s="1202"/>
      <c r="V83" s="1202"/>
      <c r="W83" s="1202"/>
      <c r="X83" s="1202"/>
      <c r="Y83" s="1202"/>
    </row>
    <row r="84" spans="1:25">
      <c r="A84" s="1746" t="s">
        <v>1077</v>
      </c>
      <c r="B84" s="457">
        <v>28.065246230000003</v>
      </c>
      <c r="C84" s="457">
        <v>177.85379977069175</v>
      </c>
      <c r="D84" s="457">
        <v>124.14710866999999</v>
      </c>
      <c r="E84" s="457">
        <v>193.15076765666598</v>
      </c>
      <c r="F84" s="457">
        <v>115.49041875</v>
      </c>
      <c r="G84" s="457">
        <v>17.642373240000005</v>
      </c>
      <c r="H84" s="457">
        <v>19.632856990000001</v>
      </c>
      <c r="I84" s="457">
        <v>78.215188519999998</v>
      </c>
      <c r="J84" s="457">
        <v>70.412449756926648</v>
      </c>
      <c r="K84" s="457">
        <v>6311.9812489100004</v>
      </c>
      <c r="L84" s="1202"/>
      <c r="M84" s="1742"/>
      <c r="N84" s="457"/>
      <c r="O84" s="1211"/>
      <c r="P84" s="1202"/>
      <c r="Q84" s="1202"/>
      <c r="R84" s="1202"/>
      <c r="S84" s="1202"/>
      <c r="T84" s="1202"/>
      <c r="U84" s="1202"/>
      <c r="V84" s="1202"/>
      <c r="W84" s="1202"/>
      <c r="X84" s="1202"/>
      <c r="Y84" s="1202"/>
    </row>
    <row r="85" spans="1:25">
      <c r="A85" s="1746" t="s">
        <v>1076</v>
      </c>
      <c r="B85" s="457">
        <v>22.709666590000001</v>
      </c>
      <c r="C85" s="457">
        <v>162.52225456165939</v>
      </c>
      <c r="D85" s="457">
        <v>95.358581630000003</v>
      </c>
      <c r="E85" s="457">
        <v>168.15204986884169</v>
      </c>
      <c r="F85" s="457">
        <v>81.667171189999991</v>
      </c>
      <c r="G85" s="457">
        <v>10.38326052999999</v>
      </c>
      <c r="H85" s="457">
        <v>29.04128614</v>
      </c>
      <c r="I85" s="457">
        <v>42.24262452</v>
      </c>
      <c r="J85" s="457">
        <v>45.224424674171075</v>
      </c>
      <c r="K85" s="457">
        <v>5589.3063140800004</v>
      </c>
      <c r="L85" s="1202"/>
      <c r="M85" s="1742"/>
      <c r="N85" s="457"/>
      <c r="O85" s="1211"/>
      <c r="P85" s="1202"/>
      <c r="Q85" s="1202"/>
      <c r="R85" s="1202"/>
      <c r="S85" s="1202"/>
      <c r="T85" s="1202"/>
      <c r="U85" s="1202"/>
      <c r="V85" s="1202"/>
      <c r="W85" s="1202"/>
      <c r="X85" s="1202"/>
      <c r="Y85" s="1202"/>
    </row>
    <row r="86" spans="1:25">
      <c r="A86" s="1746" t="s">
        <v>1075</v>
      </c>
      <c r="B86" s="457">
        <v>9.1100621700000008</v>
      </c>
      <c r="C86" s="457">
        <v>158.17335707181496</v>
      </c>
      <c r="D86" s="457">
        <v>58.084811989999999</v>
      </c>
      <c r="E86" s="457">
        <v>248.43005629791418</v>
      </c>
      <c r="F86" s="457">
        <v>34.257951760000005</v>
      </c>
      <c r="G86" s="457">
        <v>4.4213225900000044</v>
      </c>
      <c r="H86" s="457">
        <v>7.1043646099999993</v>
      </c>
      <c r="I86" s="457">
        <v>22.732264560000001</v>
      </c>
      <c r="J86" s="457">
        <v>40.022471592159505</v>
      </c>
      <c r="K86" s="457">
        <v>2303.8171127299997</v>
      </c>
      <c r="L86" s="1202"/>
      <c r="M86" s="1742"/>
      <c r="N86" s="457"/>
      <c r="O86" s="1211"/>
      <c r="P86" s="1202"/>
      <c r="Q86" s="1202"/>
      <c r="R86" s="1202"/>
      <c r="S86" s="1202"/>
      <c r="T86" s="1202"/>
      <c r="U86" s="1202"/>
      <c r="V86" s="1202"/>
      <c r="W86" s="1202"/>
      <c r="X86" s="1202"/>
      <c r="Y86" s="1202"/>
    </row>
    <row r="87" spans="1:25">
      <c r="A87" s="1746" t="s">
        <v>1074</v>
      </c>
      <c r="B87" s="457">
        <v>3.7805735999999999</v>
      </c>
      <c r="C87" s="457">
        <v>106.60871203281576</v>
      </c>
      <c r="D87" s="457">
        <v>12.009686850000001</v>
      </c>
      <c r="E87" s="457">
        <v>83.891435059843133</v>
      </c>
      <c r="F87" s="457">
        <v>13.0890509</v>
      </c>
      <c r="G87" s="457">
        <v>2.6439535200000002</v>
      </c>
      <c r="H87" s="457">
        <v>5.5658891599999993</v>
      </c>
      <c r="I87" s="457">
        <v>4.8792082200000007</v>
      </c>
      <c r="J87" s="457">
        <v>53.329267540958924</v>
      </c>
      <c r="K87" s="457">
        <v>1418.48579836</v>
      </c>
      <c r="L87" s="1202"/>
      <c r="M87" s="1742"/>
      <c r="N87" s="457"/>
      <c r="O87" s="1211"/>
      <c r="P87" s="1202"/>
      <c r="Q87" s="1202"/>
      <c r="R87" s="1202"/>
      <c r="S87" s="1202"/>
      <c r="T87" s="1202"/>
      <c r="U87" s="1202"/>
      <c r="V87" s="1202"/>
      <c r="W87" s="1202"/>
      <c r="X87" s="1202"/>
      <c r="Y87" s="1202"/>
    </row>
    <row r="88" spans="1:25">
      <c r="A88" s="1747" t="s">
        <v>1073</v>
      </c>
      <c r="B88" s="1193">
        <v>6.1588362699999921</v>
      </c>
      <c r="C88" s="1193">
        <v>33.529534035155564</v>
      </c>
      <c r="D88" s="1193">
        <v>624.82083675000001</v>
      </c>
      <c r="E88" s="1193">
        <v>817.63041919784303</v>
      </c>
      <c r="F88" s="1193">
        <v>294.49237622999999</v>
      </c>
      <c r="G88" s="1193">
        <v>17.650693040000036</v>
      </c>
      <c r="H88" s="1193">
        <v>4.5905942900000003</v>
      </c>
      <c r="I88" s="1193">
        <v>272.25108889999996</v>
      </c>
      <c r="J88" s="1193">
        <v>43.572664816383444</v>
      </c>
      <c r="K88" s="1193">
        <v>7347.3568270199994</v>
      </c>
      <c r="L88" s="1202"/>
      <c r="M88" s="1742"/>
      <c r="N88" s="457"/>
      <c r="O88" s="1211"/>
      <c r="P88" s="1202"/>
      <c r="Q88" s="1202"/>
      <c r="R88" s="1202"/>
      <c r="S88" s="1202"/>
      <c r="T88" s="1202"/>
      <c r="U88" s="1202"/>
      <c r="V88" s="1202"/>
      <c r="W88" s="1202"/>
      <c r="X88" s="1202"/>
      <c r="Y88" s="1202"/>
    </row>
    <row r="89" spans="1:25">
      <c r="A89" s="1746" t="s">
        <v>1072</v>
      </c>
      <c r="B89" s="457">
        <v>0.58631655999999999</v>
      </c>
      <c r="C89" s="457">
        <v>106.83600166840252</v>
      </c>
      <c r="D89" s="457">
        <v>10.70033527</v>
      </c>
      <c r="E89" s="457">
        <v>464.32239144225173</v>
      </c>
      <c r="F89" s="457">
        <v>10.93033655</v>
      </c>
      <c r="G89" s="457">
        <v>0.28495643999999931</v>
      </c>
      <c r="H89" s="457">
        <v>0.24005381000000001</v>
      </c>
      <c r="I89" s="457">
        <v>10.4053263</v>
      </c>
      <c r="J89" s="457">
        <v>97.242993209501563</v>
      </c>
      <c r="K89" s="457">
        <v>219.52021821999998</v>
      </c>
      <c r="L89" s="1202"/>
      <c r="M89" s="1742"/>
      <c r="N89" s="457"/>
      <c r="O89" s="1211"/>
      <c r="P89" s="1202"/>
      <c r="Q89" s="1202"/>
      <c r="R89" s="1202"/>
      <c r="S89" s="1202"/>
      <c r="T89" s="1202"/>
      <c r="U89" s="1202"/>
      <c r="V89" s="1202"/>
      <c r="W89" s="1202"/>
      <c r="X89" s="1202"/>
      <c r="Y89" s="1202"/>
    </row>
    <row r="90" spans="1:25">
      <c r="A90" s="1746" t="s">
        <v>1071</v>
      </c>
      <c r="B90" s="457">
        <v>5.4121634099999936</v>
      </c>
      <c r="C90" s="457">
        <v>31.932075666634432</v>
      </c>
      <c r="D90" s="457">
        <v>612.76657589999991</v>
      </c>
      <c r="E90" s="457">
        <v>867.63627800695883</v>
      </c>
      <c r="F90" s="457">
        <v>282.88731720999999</v>
      </c>
      <c r="G90" s="457">
        <v>17.090414009999972</v>
      </c>
      <c r="H90" s="457">
        <v>4.2897689699999999</v>
      </c>
      <c r="I90" s="457">
        <v>261.50713423000002</v>
      </c>
      <c r="J90" s="457">
        <v>42.676468416364223</v>
      </c>
      <c r="K90" s="457">
        <v>6779.5948706899999</v>
      </c>
      <c r="L90" s="1202"/>
      <c r="M90" s="1742"/>
      <c r="N90" s="457"/>
      <c r="O90" s="1211"/>
      <c r="P90" s="1202"/>
      <c r="Q90" s="1202"/>
      <c r="R90" s="1202"/>
      <c r="S90" s="1202"/>
      <c r="T90" s="1202"/>
      <c r="U90" s="1202"/>
      <c r="V90" s="1202"/>
      <c r="W90" s="1202"/>
      <c r="X90" s="1202"/>
      <c r="Y90" s="1202"/>
    </row>
    <row r="91" spans="1:25">
      <c r="A91" s="1746" t="s">
        <v>1070</v>
      </c>
      <c r="B91" s="457">
        <v>0.16035629999999998</v>
      </c>
      <c r="C91" s="457">
        <v>18.418963892185474</v>
      </c>
      <c r="D91" s="457">
        <v>1.3539255800000001</v>
      </c>
      <c r="E91" s="457">
        <v>38.80371759329968</v>
      </c>
      <c r="F91" s="457">
        <v>0.67472247000000007</v>
      </c>
      <c r="G91" s="457">
        <v>0.27532259000000003</v>
      </c>
      <c r="H91" s="457">
        <v>6.0771510000000001E-2</v>
      </c>
      <c r="I91" s="457">
        <v>0.33862837000000001</v>
      </c>
      <c r="J91" s="457">
        <v>25.010855471096129</v>
      </c>
      <c r="K91" s="457">
        <v>348.24173810999997</v>
      </c>
      <c r="L91" s="1202"/>
      <c r="M91" s="1742"/>
      <c r="N91" s="457"/>
      <c r="O91" s="1211"/>
      <c r="P91" s="1202"/>
      <c r="Q91" s="1202"/>
      <c r="R91" s="1202"/>
      <c r="S91" s="1202"/>
      <c r="T91" s="1202"/>
      <c r="U91" s="1202"/>
      <c r="V91" s="1202"/>
      <c r="W91" s="1202"/>
      <c r="X91" s="1202"/>
      <c r="Y91" s="1202"/>
    </row>
    <row r="92" spans="1:25">
      <c r="A92" s="1747" t="s">
        <v>1069</v>
      </c>
      <c r="B92" s="1193">
        <v>3.3818124899999997</v>
      </c>
      <c r="C92" s="1193">
        <v>17.750941435715493</v>
      </c>
      <c r="D92" s="1193">
        <v>32.493695889999998</v>
      </c>
      <c r="E92" s="1193">
        <v>42.475545186391294</v>
      </c>
      <c r="F92" s="1193">
        <v>29.395649219999999</v>
      </c>
      <c r="G92" s="1193">
        <v>8.9549815799999983</v>
      </c>
      <c r="H92" s="1193">
        <v>3.9676515700000001</v>
      </c>
      <c r="I92" s="1193">
        <v>16.47301607</v>
      </c>
      <c r="J92" s="1193">
        <v>52.564774978837193</v>
      </c>
      <c r="K92" s="1193">
        <v>7620.5817077299998</v>
      </c>
      <c r="L92" s="1202"/>
      <c r="M92" s="1742"/>
      <c r="N92" s="457"/>
      <c r="O92" s="1211"/>
      <c r="P92" s="1202"/>
      <c r="Q92" s="1202"/>
      <c r="R92" s="1202"/>
      <c r="S92" s="1202"/>
      <c r="T92" s="1202"/>
      <c r="U92" s="1202"/>
      <c r="V92" s="1202"/>
      <c r="W92" s="1202"/>
      <c r="X92" s="1202"/>
      <c r="Y92" s="1202"/>
    </row>
    <row r="93" spans="1:25">
      <c r="A93" s="1746" t="s">
        <v>1068</v>
      </c>
      <c r="B93" s="457">
        <v>5.6144440299999996</v>
      </c>
      <c r="C93" s="457">
        <v>77.326372727411197</v>
      </c>
      <c r="D93" s="457">
        <v>26.491426920000002</v>
      </c>
      <c r="E93" s="457">
        <v>90.658862520522348</v>
      </c>
      <c r="F93" s="457">
        <v>17.815895059999999</v>
      </c>
      <c r="G93" s="457">
        <v>4.9103912200000002</v>
      </c>
      <c r="H93" s="457">
        <v>0.89022853999999996</v>
      </c>
      <c r="I93" s="457">
        <v>12.015275299999999</v>
      </c>
      <c r="J93" s="457">
        <v>45.355334524955055</v>
      </c>
      <c r="K93" s="457">
        <v>2904.2841824700004</v>
      </c>
      <c r="L93" s="1202"/>
      <c r="M93" s="1742"/>
      <c r="N93" s="457"/>
      <c r="O93" s="1211"/>
      <c r="P93" s="1202"/>
      <c r="Q93" s="1202"/>
      <c r="R93" s="1202"/>
      <c r="S93" s="1202"/>
      <c r="T93" s="1202"/>
      <c r="U93" s="1202"/>
      <c r="V93" s="1202"/>
      <c r="W93" s="1202"/>
      <c r="X93" s="1202"/>
      <c r="Y93" s="1202"/>
    </row>
    <row r="94" spans="1:25">
      <c r="A94" s="1746" t="s">
        <v>1067</v>
      </c>
      <c r="B94" s="457">
        <v>1.5972517400000001</v>
      </c>
      <c r="C94" s="457">
        <v>32.114555674038371</v>
      </c>
      <c r="D94" s="457">
        <v>0.77865493000000008</v>
      </c>
      <c r="E94" s="457">
        <v>3.9055123371326257</v>
      </c>
      <c r="F94" s="457">
        <v>4.2903818000000005</v>
      </c>
      <c r="G94" s="457">
        <v>1.9886763700000005</v>
      </c>
      <c r="H94" s="457">
        <v>1.7399367100000001</v>
      </c>
      <c r="I94" s="457">
        <v>0.56176872</v>
      </c>
      <c r="J94" s="457">
        <v>72.14604292045</v>
      </c>
      <c r="K94" s="457">
        <v>1989.44273894</v>
      </c>
      <c r="L94" s="1202"/>
      <c r="M94" s="1742"/>
      <c r="N94" s="457"/>
      <c r="O94" s="1211"/>
      <c r="P94" s="1202"/>
      <c r="Q94" s="1202"/>
      <c r="R94" s="1202"/>
      <c r="S94" s="1202"/>
      <c r="T94" s="1202"/>
      <c r="U94" s="1202"/>
      <c r="V94" s="1202"/>
      <c r="W94" s="1202"/>
      <c r="X94" s="1202"/>
      <c r="Y94" s="1202"/>
    </row>
    <row r="95" spans="1:25" ht="14.4">
      <c r="A95" s="1746" t="s">
        <v>1066</v>
      </c>
      <c r="B95" s="457">
        <v>-3.8298832800000002</v>
      </c>
      <c r="C95" s="457">
        <v>-56.18023078036483</v>
      </c>
      <c r="D95" s="457">
        <v>5.2236140400000002</v>
      </c>
      <c r="E95" s="457">
        <v>19.105115666329301</v>
      </c>
      <c r="F95" s="457">
        <v>7.2893723600000007</v>
      </c>
      <c r="G95" s="457">
        <v>2.055913990000001</v>
      </c>
      <c r="H95" s="457">
        <v>1.33748632</v>
      </c>
      <c r="I95" s="457">
        <v>3.8959720499999997</v>
      </c>
      <c r="J95" s="457">
        <v>95.761165741085108</v>
      </c>
      <c r="K95" s="457">
        <v>2726.8547863199997</v>
      </c>
      <c r="L95" s="1202"/>
      <c r="M95" s="1742"/>
      <c r="N95" s="457"/>
      <c r="O95" s="1211"/>
      <c r="P95" s="1201"/>
      <c r="Q95" s="1202"/>
      <c r="R95" s="1202"/>
      <c r="S95" s="1202"/>
      <c r="T95" s="1202"/>
      <c r="U95" s="1202"/>
      <c r="V95" s="1202"/>
      <c r="W95" s="1202"/>
      <c r="X95" s="1202"/>
      <c r="Y95" s="1202"/>
    </row>
    <row r="96" spans="1:25">
      <c r="A96" s="1747" t="s">
        <v>921</v>
      </c>
      <c r="B96" s="1193">
        <v>47.687839219999994</v>
      </c>
      <c r="C96" s="1193">
        <v>42.671962737032814</v>
      </c>
      <c r="D96" s="1193">
        <v>462.06526853999998</v>
      </c>
      <c r="E96" s="1193">
        <v>102.99239836791772</v>
      </c>
      <c r="F96" s="1193">
        <v>162.21616498999998</v>
      </c>
      <c r="G96" s="1193">
        <v>32.510161089999983</v>
      </c>
      <c r="H96" s="1193">
        <v>26.487468150000002</v>
      </c>
      <c r="I96" s="1193">
        <v>103.21853575</v>
      </c>
      <c r="J96" s="1193">
        <v>38.359753182054376</v>
      </c>
      <c r="K96" s="1193">
        <v>44701.800584029996</v>
      </c>
      <c r="L96" s="1202"/>
      <c r="M96" s="1742"/>
      <c r="N96" s="457"/>
      <c r="O96" s="1211"/>
      <c r="P96" s="1202"/>
      <c r="Q96" s="446"/>
      <c r="R96" s="1202"/>
      <c r="S96" s="1202"/>
      <c r="T96" s="1202"/>
      <c r="U96" s="1202"/>
      <c r="V96" s="1202"/>
      <c r="W96" s="1202"/>
      <c r="X96" s="1202"/>
      <c r="Y96" s="1202"/>
    </row>
    <row r="97" spans="1:25">
      <c r="A97" s="1747" t="s">
        <v>1063</v>
      </c>
      <c r="B97" s="1193">
        <v>-5.0573148500000009</v>
      </c>
      <c r="C97" s="1193">
        <v>-3.1631161506471264</v>
      </c>
      <c r="D97" s="1193">
        <v>9.7831147099999995</v>
      </c>
      <c r="E97" s="1193">
        <v>76.697949531389284</v>
      </c>
      <c r="F97" s="1193">
        <v>0.34547072999999973</v>
      </c>
      <c r="G97" s="1193">
        <v>-1.9729400000021435E-3</v>
      </c>
      <c r="H97" s="1193">
        <v>0.34922238000000005</v>
      </c>
      <c r="I97" s="1193">
        <v>-1.7787099999981848E-3</v>
      </c>
      <c r="J97" s="1193">
        <v>-1.8181428437919082E-2</v>
      </c>
      <c r="K97" s="1193">
        <v>1275.1925025499997</v>
      </c>
      <c r="L97" s="1202"/>
      <c r="M97" s="1742"/>
      <c r="N97" s="457"/>
      <c r="O97" s="1211"/>
      <c r="P97" s="1212"/>
      <c r="Q97" s="446"/>
      <c r="R97" s="1202"/>
      <c r="S97" s="1202"/>
      <c r="T97" s="1202"/>
      <c r="U97" s="1202"/>
      <c r="V97" s="1202"/>
      <c r="W97" s="1202"/>
      <c r="X97" s="1202"/>
      <c r="Y97" s="1202"/>
    </row>
    <row r="98" spans="1:25" ht="14.4" thickBot="1">
      <c r="A98" s="447"/>
      <c r="B98" s="1206"/>
      <c r="C98" s="446"/>
      <c r="D98" s="446"/>
      <c r="E98" s="446"/>
      <c r="F98" s="446"/>
      <c r="G98" s="446"/>
      <c r="H98" s="446"/>
      <c r="I98" s="446"/>
      <c r="J98" s="446"/>
      <c r="K98" s="448"/>
      <c r="L98" s="1202"/>
      <c r="M98" s="1742"/>
      <c r="N98" s="446"/>
      <c r="O98" s="1211"/>
      <c r="P98" s="1212"/>
      <c r="Q98" s="446"/>
      <c r="R98" s="1202"/>
      <c r="S98" s="1202"/>
      <c r="T98" s="1202"/>
      <c r="U98" s="1202"/>
      <c r="V98" s="1202"/>
      <c r="W98" s="1202"/>
      <c r="X98" s="1202"/>
      <c r="Y98" s="1202"/>
    </row>
    <row r="99" spans="1:25" ht="14.4" thickBot="1">
      <c r="A99" s="1743" t="s">
        <v>298</v>
      </c>
      <c r="B99" s="459">
        <v>439.20735186000002</v>
      </c>
      <c r="C99" s="459">
        <v>132.69229033392912</v>
      </c>
      <c r="D99" s="459">
        <v>3553.5333294799998</v>
      </c>
      <c r="E99" s="459">
        <v>261.62539903890945</v>
      </c>
      <c r="F99" s="459">
        <v>1932.3612450999997</v>
      </c>
      <c r="G99" s="459">
        <v>205.76951863999997</v>
      </c>
      <c r="H99" s="459">
        <v>263.25439331000001</v>
      </c>
      <c r="I99" s="459">
        <v>1463.3373331499999</v>
      </c>
      <c r="J99" s="459">
        <v>48.332662280273247</v>
      </c>
      <c r="K99" s="459">
        <v>133892.88135496998</v>
      </c>
      <c r="L99" s="1202"/>
      <c r="M99" s="1742"/>
      <c r="N99" s="1226"/>
      <c r="O99" s="1211"/>
      <c r="P99" s="1212"/>
      <c r="Q99" s="446"/>
      <c r="R99" s="1202"/>
      <c r="S99" s="1202"/>
      <c r="T99" s="1202"/>
      <c r="U99" s="1202"/>
      <c r="V99" s="1202"/>
      <c r="W99" s="1204"/>
      <c r="X99" s="1204"/>
      <c r="Y99" s="1202"/>
    </row>
    <row r="100" spans="1:25">
      <c r="A100" s="1746" t="s">
        <v>525</v>
      </c>
      <c r="B100" s="457">
        <v>67.895876020000003</v>
      </c>
      <c r="C100" s="457">
        <v>30.220744337180509</v>
      </c>
      <c r="D100" s="457">
        <v>1111.0029581400001</v>
      </c>
      <c r="E100" s="457">
        <v>77.628598369922955</v>
      </c>
      <c r="F100" s="457">
        <v>103.75654888</v>
      </c>
      <c r="G100" s="457">
        <v>21.929117899999998</v>
      </c>
      <c r="H100" s="457">
        <v>26.559251319999998</v>
      </c>
      <c r="I100" s="457">
        <v>55.268179660000001</v>
      </c>
      <c r="J100" s="457">
        <v>9.2878288870755465</v>
      </c>
      <c r="K100" s="457">
        <v>143013.98375163999</v>
      </c>
      <c r="L100" s="1202"/>
      <c r="M100" s="1742"/>
      <c r="N100" s="457"/>
      <c r="O100" s="1211"/>
      <c r="P100" s="1212"/>
      <c r="Q100" s="446"/>
      <c r="R100" s="1202"/>
      <c r="S100" s="1202"/>
      <c r="T100" s="1202"/>
      <c r="U100" s="1202"/>
      <c r="V100" s="1202"/>
      <c r="W100" s="1204"/>
      <c r="X100" s="1204"/>
      <c r="Y100" s="1204"/>
    </row>
    <row r="101" spans="1:25">
      <c r="A101" s="1746" t="s">
        <v>524</v>
      </c>
      <c r="B101" s="457">
        <v>64.105450020000006</v>
      </c>
      <c r="C101" s="457">
        <v>145.074604957205</v>
      </c>
      <c r="D101" s="457">
        <v>440.35528290000002</v>
      </c>
      <c r="E101" s="457">
        <v>244.66063750985168</v>
      </c>
      <c r="F101" s="457">
        <v>323.44795237999995</v>
      </c>
      <c r="G101" s="457">
        <v>54.466579159999938</v>
      </c>
      <c r="H101" s="457">
        <v>63.20398514</v>
      </c>
      <c r="I101" s="457">
        <v>205.77738808000001</v>
      </c>
      <c r="J101" s="457">
        <v>46.729855657648571</v>
      </c>
      <c r="K101" s="457">
        <v>17675.167901069999</v>
      </c>
      <c r="L101" s="1202"/>
      <c r="M101" s="1742"/>
      <c r="N101" s="457"/>
      <c r="O101" s="1211"/>
      <c r="P101" s="1212"/>
      <c r="Q101" s="446"/>
      <c r="R101" s="1202"/>
      <c r="S101" s="1202"/>
      <c r="T101" s="1202"/>
      <c r="U101" s="1202"/>
      <c r="V101" s="1202"/>
      <c r="W101" s="1204"/>
      <c r="X101" s="1204"/>
      <c r="Y101" s="1204"/>
    </row>
    <row r="102" spans="1:25" ht="14.4" thickBot="1">
      <c r="A102" s="1745" t="s">
        <v>1062</v>
      </c>
      <c r="B102" s="460">
        <v>126.92429137000002</v>
      </c>
      <c r="C102" s="460">
        <v>776.64179474512753</v>
      </c>
      <c r="D102" s="460">
        <v>357.98624338000002</v>
      </c>
      <c r="E102" s="460">
        <v>520.42221803287737</v>
      </c>
      <c r="F102" s="460">
        <v>341.6828488000001</v>
      </c>
      <c r="G102" s="460">
        <v>45.465939580000068</v>
      </c>
      <c r="H102" s="460">
        <v>114.02570376000001</v>
      </c>
      <c r="I102" s="460">
        <v>182.19120546000002</v>
      </c>
      <c r="J102" s="460">
        <v>50.893353817120094</v>
      </c>
      <c r="K102" s="460">
        <v>6537.0827183800011</v>
      </c>
      <c r="L102" s="1202"/>
      <c r="M102" s="1742"/>
      <c r="N102" s="457"/>
      <c r="O102" s="1211"/>
      <c r="P102" s="1212"/>
      <c r="Q102" s="446"/>
      <c r="R102" s="1202"/>
      <c r="S102" s="1202"/>
      <c r="T102" s="1202"/>
      <c r="U102" s="1202"/>
      <c r="V102" s="1202"/>
      <c r="W102" s="1204"/>
      <c r="X102" s="1204"/>
      <c r="Y102" s="1204"/>
    </row>
    <row r="103" spans="1:25" ht="14.4" thickBot="1">
      <c r="A103" s="1744" t="s">
        <v>297</v>
      </c>
      <c r="B103" s="456">
        <v>258.92561741000003</v>
      </c>
      <c r="C103" s="456">
        <v>71.538887066323795</v>
      </c>
      <c r="D103" s="456">
        <v>1909.3444844200003</v>
      </c>
      <c r="E103" s="456">
        <v>113.65475764166912</v>
      </c>
      <c r="F103" s="456">
        <v>768.88735006000002</v>
      </c>
      <c r="G103" s="456">
        <v>121.86163664</v>
      </c>
      <c r="H103" s="456">
        <v>203.78894022000003</v>
      </c>
      <c r="I103" s="456">
        <v>443.23677320000002</v>
      </c>
      <c r="J103" s="456">
        <v>31.809688659643808</v>
      </c>
      <c r="K103" s="456">
        <v>167226.23437108999</v>
      </c>
      <c r="L103" s="1202"/>
      <c r="M103" s="1742"/>
      <c r="N103" s="1226"/>
      <c r="O103" s="1211"/>
      <c r="P103" s="1212"/>
      <c r="Q103" s="446"/>
      <c r="R103" s="1202"/>
      <c r="S103" s="1202"/>
      <c r="T103" s="1202"/>
      <c r="U103" s="1202"/>
      <c r="V103" s="1202"/>
      <c r="W103" s="1204"/>
      <c r="X103" s="1204"/>
      <c r="Y103" s="1204"/>
    </row>
    <row r="104" spans="1:25" ht="14.4" thickBot="1">
      <c r="A104" s="1743" t="s">
        <v>291</v>
      </c>
      <c r="B104" s="459">
        <v>-0.19237664999999998</v>
      </c>
      <c r="C104" s="459">
        <v>-2.4813086731290741</v>
      </c>
      <c r="D104" s="459">
        <v>3.18936E-3</v>
      </c>
      <c r="E104" s="459">
        <v>1.0279316544616189E-2</v>
      </c>
      <c r="F104" s="459">
        <v>1.4838398099999999</v>
      </c>
      <c r="G104" s="459">
        <v>0.50413478999999994</v>
      </c>
      <c r="H104" s="459">
        <v>0.96014036999999997</v>
      </c>
      <c r="I104" s="459">
        <v>1.9564649999999999E-2</v>
      </c>
      <c r="J104" s="459">
        <v>613.43498382120549</v>
      </c>
      <c r="K104" s="459">
        <v>3101.2127122000002</v>
      </c>
      <c r="L104" s="1202"/>
      <c r="M104" s="1742"/>
      <c r="N104" s="1226"/>
      <c r="O104" s="1211"/>
      <c r="P104" s="1212"/>
      <c r="Q104" s="446"/>
      <c r="R104" s="1202"/>
      <c r="S104" s="1202"/>
      <c r="T104" s="1202"/>
      <c r="U104" s="1202"/>
      <c r="V104" s="1202"/>
      <c r="W104" s="1204"/>
      <c r="X104" s="1204"/>
      <c r="Y104" s="1204"/>
    </row>
    <row r="105" spans="1:25" ht="14.4" thickBot="1">
      <c r="A105" s="1743" t="s">
        <v>594</v>
      </c>
      <c r="B105" s="459">
        <v>0</v>
      </c>
      <c r="C105" s="459">
        <v>0</v>
      </c>
      <c r="D105" s="459">
        <v>0</v>
      </c>
      <c r="E105" s="459">
        <v>0</v>
      </c>
      <c r="F105" s="459">
        <v>0</v>
      </c>
      <c r="G105" s="459">
        <v>0</v>
      </c>
      <c r="H105" s="459">
        <v>0</v>
      </c>
      <c r="I105" s="459">
        <v>0</v>
      </c>
      <c r="J105" s="459">
        <v>0</v>
      </c>
      <c r="K105" s="459">
        <v>23511.333428689999</v>
      </c>
      <c r="L105" s="1202"/>
      <c r="M105" s="1742"/>
      <c r="N105" s="1226"/>
      <c r="O105" s="1211"/>
      <c r="P105" s="1212"/>
      <c r="Q105" s="446"/>
      <c r="R105" s="1202"/>
      <c r="S105" s="1202"/>
      <c r="T105" s="1202"/>
      <c r="U105" s="1202"/>
      <c r="V105" s="1202"/>
      <c r="W105" s="1204"/>
      <c r="X105" s="1204"/>
      <c r="Y105" s="1204"/>
    </row>
    <row r="106" spans="1:25" ht="14.4" thickBot="1">
      <c r="A106" s="1744" t="s">
        <v>296</v>
      </c>
      <c r="B106" s="456">
        <v>697.94059262000007</v>
      </c>
      <c r="C106" s="456">
        <v>90.69015958447838</v>
      </c>
      <c r="D106" s="456">
        <v>5462.8810032600004</v>
      </c>
      <c r="E106" s="456">
        <v>165.32422464074767</v>
      </c>
      <c r="F106" s="456">
        <v>2702.7324349699998</v>
      </c>
      <c r="G106" s="456">
        <v>328.13529007</v>
      </c>
      <c r="H106" s="456">
        <v>468.00347390000002</v>
      </c>
      <c r="I106" s="456">
        <v>1906.5936709999999</v>
      </c>
      <c r="J106" s="456">
        <v>43.125441585352057</v>
      </c>
      <c r="K106" s="456">
        <v>327731.66186694999</v>
      </c>
      <c r="L106" s="1202"/>
      <c r="M106" s="1742"/>
      <c r="N106" s="1226"/>
      <c r="O106" s="1211"/>
      <c r="P106" s="1212"/>
      <c r="Q106" s="446"/>
      <c r="R106" s="1202"/>
      <c r="S106" s="1202"/>
      <c r="T106" s="1202"/>
      <c r="U106" s="1202"/>
      <c r="V106" s="1202"/>
      <c r="W106" s="1204"/>
      <c r="X106" s="1204"/>
      <c r="Y106" s="1204"/>
    </row>
    <row r="107" spans="1:25" ht="14.4" thickBot="1">
      <c r="A107" s="1743" t="s">
        <v>1220</v>
      </c>
      <c r="B107" s="459"/>
      <c r="C107" s="459">
        <v>21.429507179449121</v>
      </c>
      <c r="D107" s="459">
        <v>1041.8394998900001</v>
      </c>
      <c r="E107" s="459"/>
      <c r="F107" s="459"/>
      <c r="G107" s="459"/>
      <c r="H107" s="459"/>
      <c r="I107" s="459"/>
      <c r="J107" s="459"/>
      <c r="K107" s="459">
        <v>84202.263528039985</v>
      </c>
      <c r="L107" s="1202"/>
      <c r="M107" s="1742"/>
      <c r="N107" s="1226"/>
      <c r="O107" s="1211"/>
      <c r="P107" s="1210"/>
      <c r="Q107" s="1210"/>
      <c r="R107" s="1202"/>
      <c r="S107" s="1202"/>
      <c r="T107" s="1202"/>
      <c r="U107" s="1202"/>
      <c r="V107" s="1202"/>
      <c r="W107" s="1204"/>
      <c r="X107" s="1204"/>
      <c r="Y107" s="1204"/>
    </row>
    <row r="108" spans="1:25">
      <c r="A108" s="1737" t="s">
        <v>1380</v>
      </c>
      <c r="B108" s="448"/>
      <c r="C108" s="448"/>
      <c r="D108" s="448"/>
      <c r="E108" s="1205"/>
      <c r="F108" s="448"/>
      <c r="G108" s="1205"/>
      <c r="H108" s="1205"/>
      <c r="I108" s="1205"/>
      <c r="J108" s="1205"/>
      <c r="K108" s="448"/>
      <c r="L108" s="1202"/>
      <c r="M108" s="1742"/>
      <c r="N108" s="448"/>
      <c r="O108" s="1203"/>
      <c r="P108" s="1202"/>
      <c r="Q108" s="1202"/>
      <c r="R108" s="1202"/>
      <c r="S108" s="1202"/>
      <c r="T108" s="1202"/>
      <c r="U108" s="1202"/>
      <c r="V108" s="1202"/>
      <c r="W108" s="1204"/>
      <c r="X108" s="1204"/>
      <c r="Y108" s="1204"/>
    </row>
    <row r="109" spans="1:25">
      <c r="A109" s="1737" t="s">
        <v>1381</v>
      </c>
      <c r="B109" s="448"/>
      <c r="C109" s="448"/>
      <c r="D109" s="448"/>
      <c r="E109" s="448"/>
      <c r="F109" s="448"/>
      <c r="G109" s="448"/>
      <c r="H109" s="448"/>
      <c r="I109" s="448"/>
      <c r="J109" s="448"/>
      <c r="K109" s="448"/>
      <c r="L109" s="1202"/>
      <c r="M109" s="1742"/>
      <c r="N109" s="448"/>
      <c r="O109" s="1203"/>
      <c r="P109" s="1202"/>
      <c r="Q109" s="1202"/>
      <c r="R109" s="1202"/>
      <c r="S109" s="1202"/>
      <c r="T109" s="1202"/>
      <c r="U109" s="1202"/>
      <c r="V109" s="1202"/>
      <c r="W109" s="1202"/>
      <c r="X109" s="1202"/>
      <c r="Y109" s="1202"/>
    </row>
    <row r="110" spans="1:25">
      <c r="A110" s="450" t="s">
        <v>1549</v>
      </c>
      <c r="B110" s="448"/>
      <c r="C110" s="448"/>
      <c r="D110" s="448"/>
      <c r="E110" s="448"/>
      <c r="F110" s="448"/>
      <c r="G110" s="448"/>
      <c r="H110" s="448"/>
      <c r="I110" s="448"/>
      <c r="J110" s="448"/>
      <c r="K110" s="448"/>
      <c r="L110" s="1202"/>
      <c r="M110" s="1742"/>
      <c r="N110" s="448"/>
      <c r="O110" s="1203"/>
      <c r="P110" s="1202"/>
      <c r="Q110" s="1202"/>
      <c r="R110" s="1202"/>
      <c r="S110" s="1202"/>
      <c r="T110" s="1202"/>
      <c r="U110" s="1202"/>
      <c r="V110" s="1202"/>
      <c r="W110" s="1202"/>
      <c r="X110" s="1202"/>
      <c r="Y110" s="1202"/>
    </row>
    <row r="111" spans="1:25">
      <c r="A111" s="447"/>
      <c r="B111" s="448"/>
      <c r="C111" s="448"/>
      <c r="D111" s="448"/>
      <c r="E111" s="448"/>
      <c r="F111" s="448"/>
      <c r="G111" s="448"/>
      <c r="H111" s="448"/>
      <c r="I111" s="448"/>
      <c r="J111" s="1208"/>
      <c r="K111" s="448"/>
      <c r="L111" s="1202"/>
      <c r="M111" s="1742"/>
      <c r="N111" s="448"/>
      <c r="O111" s="1203"/>
      <c r="P111" s="1202"/>
      <c r="Q111" s="1202"/>
      <c r="R111" s="1202"/>
      <c r="S111" s="1202"/>
      <c r="T111" s="1202"/>
      <c r="U111" s="1202"/>
      <c r="V111" s="1202"/>
      <c r="W111" s="1202"/>
      <c r="X111" s="1202"/>
      <c r="Y111" s="1202"/>
    </row>
    <row r="112" spans="1:25">
      <c r="B112" s="448"/>
      <c r="C112" s="448"/>
      <c r="D112" s="448"/>
      <c r="E112" s="448"/>
      <c r="F112" s="448"/>
      <c r="G112" s="448"/>
      <c r="H112" s="448"/>
      <c r="I112" s="448"/>
      <c r="J112" s="448"/>
      <c r="K112" s="448"/>
      <c r="L112" s="1202"/>
      <c r="M112" s="1742"/>
      <c r="N112" s="1202"/>
      <c r="O112" s="1203"/>
      <c r="P112" s="1202"/>
      <c r="Q112" s="1202"/>
      <c r="R112" s="1202"/>
      <c r="S112" s="1202"/>
      <c r="T112" s="1202"/>
      <c r="U112" s="1202"/>
      <c r="V112" s="1202"/>
      <c r="W112" s="1202"/>
      <c r="X112" s="1202"/>
      <c r="Y112" s="1202"/>
    </row>
    <row r="113" spans="2:25">
      <c r="B113" s="448"/>
      <c r="C113" s="448"/>
      <c r="D113" s="448"/>
      <c r="E113" s="448"/>
      <c r="F113" s="448"/>
      <c r="G113" s="448"/>
      <c r="H113" s="448"/>
      <c r="I113" s="448"/>
      <c r="J113" s="448"/>
      <c r="K113" s="448"/>
      <c r="L113" s="1202"/>
      <c r="M113" s="1742"/>
      <c r="N113" s="1202"/>
      <c r="O113" s="1203"/>
      <c r="P113" s="1202"/>
      <c r="Q113" s="1202"/>
      <c r="R113" s="1202"/>
      <c r="S113" s="1202"/>
      <c r="T113" s="1202"/>
      <c r="U113" s="1202"/>
      <c r="V113" s="1202"/>
      <c r="W113" s="1202"/>
      <c r="X113" s="1202"/>
      <c r="Y113" s="1202"/>
    </row>
    <row r="114" spans="2:25">
      <c r="B114" s="448"/>
      <c r="C114" s="448"/>
      <c r="D114" s="448"/>
      <c r="E114" s="448"/>
      <c r="F114" s="448"/>
      <c r="G114" s="448"/>
      <c r="H114" s="448"/>
      <c r="I114" s="448"/>
      <c r="J114" s="448"/>
      <c r="K114" s="448"/>
      <c r="L114" s="1202"/>
      <c r="M114" s="1742"/>
      <c r="N114" s="1202"/>
      <c r="O114" s="1203"/>
      <c r="P114" s="1202"/>
      <c r="Q114" s="1202"/>
      <c r="R114" s="1202"/>
      <c r="S114" s="1202"/>
      <c r="T114" s="1202"/>
      <c r="U114" s="1202"/>
      <c r="V114" s="1202"/>
      <c r="W114" s="1202"/>
      <c r="X114" s="1202"/>
      <c r="Y114" s="1202"/>
    </row>
    <row r="115" spans="2:25">
      <c r="B115" s="448"/>
      <c r="C115" s="448"/>
      <c r="D115" s="448"/>
      <c r="E115" s="448"/>
      <c r="F115" s="448"/>
      <c r="G115" s="448"/>
      <c r="H115" s="448"/>
      <c r="I115" s="448"/>
      <c r="J115" s="448"/>
      <c r="K115" s="448"/>
      <c r="L115" s="1202"/>
      <c r="M115" s="1742"/>
      <c r="N115" s="1202"/>
      <c r="O115" s="1203"/>
      <c r="P115" s="1202"/>
      <c r="Q115" s="1202"/>
      <c r="R115" s="1202"/>
      <c r="S115" s="1202"/>
      <c r="T115" s="1202"/>
      <c r="U115" s="1202"/>
      <c r="V115" s="1202"/>
      <c r="W115" s="1202"/>
      <c r="X115" s="1202"/>
      <c r="Y115" s="1202"/>
    </row>
  </sheetData>
  <pageMargins left="0.7" right="0.7" top="0.75" bottom="0.75" header="0.3" footer="0.3"/>
  <pageSetup paperSize="9" scale="68" fitToWidth="0" fitToHeight="0" orientation="portrait" r:id="rId1"/>
  <rowBreaks count="1" manualBreakCount="1">
    <brk id="56" max="16383" man="1"/>
  </rowBreaks>
  <customProperties>
    <customPr name="_pios_id" r:id="rId2"/>
  </customPropertie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1C0FE-E367-41F4-BAFC-2CCEB2FA0268}">
  <sheetPr>
    <tabColor theme="4" tint="0.39997558519241921"/>
  </sheetPr>
  <dimension ref="A1:R80"/>
  <sheetViews>
    <sheetView topLeftCell="A43" zoomScaleNormal="100" workbookViewId="0">
      <selection activeCell="G59" sqref="G59"/>
    </sheetView>
  </sheetViews>
  <sheetFormatPr defaultColWidth="9.109375" defaultRowHeight="14.4"/>
  <cols>
    <col min="1" max="1" width="30.88671875" style="446" customWidth="1"/>
    <col min="2" max="2" width="7.33203125" style="1216" bestFit="1" customWidth="1"/>
    <col min="3" max="8" width="12" style="446" customWidth="1"/>
    <col min="9" max="9" width="9.109375" style="772"/>
    <col min="10" max="10" width="12.33203125" style="772" customWidth="1"/>
    <col min="11" max="12" width="9.109375" style="772"/>
    <col min="13" max="13" width="9.88671875" style="1754" bestFit="1" customWidth="1"/>
    <col min="14" max="15" width="9.109375" style="1201"/>
    <col min="16" max="16384" width="9.109375" style="772"/>
  </cols>
  <sheetData>
    <row r="1" spans="1:18">
      <c r="A1" s="1753" t="s">
        <v>1561</v>
      </c>
      <c r="B1" s="1227"/>
      <c r="C1" s="795"/>
      <c r="D1" s="777"/>
      <c r="E1" s="795"/>
      <c r="F1" s="795"/>
      <c r="G1" s="795"/>
      <c r="H1" s="79"/>
    </row>
    <row r="2" spans="1:18">
      <c r="A2" s="1939" t="s">
        <v>1601</v>
      </c>
      <c r="B2" s="783"/>
      <c r="C2" s="782"/>
      <c r="D2" s="782"/>
      <c r="E2" s="782"/>
      <c r="F2" s="782"/>
      <c r="G2" s="782"/>
      <c r="H2" s="1760"/>
    </row>
    <row r="3" spans="1:18" s="1202" customFormat="1" ht="20.399999999999999" thickBot="1">
      <c r="A3" s="1225" t="s">
        <v>121</v>
      </c>
      <c r="B3" s="1750" t="s">
        <v>1602</v>
      </c>
      <c r="C3" s="1751" t="s">
        <v>1603</v>
      </c>
      <c r="D3" s="1703" t="s">
        <v>1227</v>
      </c>
      <c r="E3" s="1751" t="s">
        <v>1560</v>
      </c>
      <c r="F3" s="1759" t="s">
        <v>300</v>
      </c>
      <c r="G3" s="1751" t="s">
        <v>1559</v>
      </c>
      <c r="H3" s="1703" t="s">
        <v>1382</v>
      </c>
      <c r="I3" s="1224"/>
      <c r="J3" s="1758"/>
      <c r="K3" s="1224"/>
      <c r="L3" s="1224"/>
      <c r="M3" s="1224"/>
      <c r="N3" s="1203"/>
      <c r="P3" s="1204"/>
      <c r="R3" s="1204"/>
    </row>
    <row r="4" spans="1:18" ht="14.25" customHeight="1">
      <c r="A4" s="1223" t="s">
        <v>1558</v>
      </c>
      <c r="B4" s="792">
        <v>-1.9986090099155303</v>
      </c>
      <c r="C4" s="1222">
        <v>0.84109565386781315</v>
      </c>
      <c r="D4" s="1222">
        <v>1621.59633046</v>
      </c>
      <c r="E4" s="1222">
        <v>103.65860369753621</v>
      </c>
      <c r="F4" s="1222">
        <v>436.25059735805075</v>
      </c>
      <c r="G4" s="1222">
        <v>18.983978402811001</v>
      </c>
      <c r="H4" s="1222">
        <v>156000</v>
      </c>
      <c r="I4" s="773"/>
      <c r="J4" s="786"/>
      <c r="K4" s="773"/>
      <c r="L4" s="773"/>
      <c r="M4" s="1755"/>
    </row>
    <row r="5" spans="1:18" ht="14.25" customHeight="1">
      <c r="A5" s="794" t="s">
        <v>556</v>
      </c>
      <c r="B5" s="793">
        <v>15.605776388338287</v>
      </c>
      <c r="C5" s="793">
        <v>6.598497227779049</v>
      </c>
      <c r="D5" s="793"/>
      <c r="E5" s="793"/>
      <c r="F5" s="793">
        <v>216.65862920189127</v>
      </c>
      <c r="G5" s="793"/>
      <c r="H5" s="793"/>
      <c r="I5" s="773"/>
      <c r="J5" s="782"/>
      <c r="K5" s="773"/>
      <c r="M5" s="1755"/>
    </row>
    <row r="6" spans="1:18" ht="14.25" customHeight="1">
      <c r="A6" s="794" t="s">
        <v>555</v>
      </c>
      <c r="B6" s="793">
        <v>-17.604385398253818</v>
      </c>
      <c r="C6" s="793">
        <v>-5.7574015739112347</v>
      </c>
      <c r="D6" s="793"/>
      <c r="E6" s="793"/>
      <c r="F6" s="793">
        <v>219.59196815615951</v>
      </c>
      <c r="G6" s="793"/>
      <c r="H6" s="793"/>
      <c r="I6" s="773"/>
      <c r="J6" s="782"/>
      <c r="K6" s="773"/>
      <c r="M6" s="1755"/>
    </row>
    <row r="7" spans="1:18" ht="14.25" customHeight="1">
      <c r="A7" s="789" t="s">
        <v>1242</v>
      </c>
      <c r="B7" s="782">
        <v>-1.7186503226239991E-3</v>
      </c>
      <c r="C7" s="782">
        <v>5.1110541498085986</v>
      </c>
      <c r="D7" s="782">
        <v>717.79328563000001</v>
      </c>
      <c r="E7" s="782">
        <v>172.89518835803457</v>
      </c>
      <c r="F7" s="782">
        <v>216.0937934016047</v>
      </c>
      <c r="G7" s="782">
        <v>35.175686949389892</v>
      </c>
      <c r="H7" s="782">
        <v>41300</v>
      </c>
      <c r="I7" s="773"/>
      <c r="J7" s="782"/>
      <c r="K7" s="773"/>
      <c r="M7" s="1756"/>
      <c r="N7" s="1218"/>
      <c r="O7" s="1218"/>
    </row>
    <row r="8" spans="1:18" ht="14.25" customHeight="1">
      <c r="A8" s="789" t="s">
        <v>556</v>
      </c>
      <c r="B8" s="782">
        <v>12.161191819892865</v>
      </c>
      <c r="C8" s="782">
        <v>21.587946363092364</v>
      </c>
      <c r="D8" s="782"/>
      <c r="E8" s="782"/>
      <c r="F8" s="448">
        <v>83.530964215827794</v>
      </c>
      <c r="G8" s="782"/>
      <c r="H8" s="782"/>
      <c r="I8" s="773"/>
      <c r="J8" s="782"/>
      <c r="K8" s="773"/>
      <c r="M8" s="1756"/>
      <c r="N8" s="1218"/>
      <c r="O8" s="1218"/>
    </row>
    <row r="9" spans="1:18">
      <c r="A9" s="789" t="s">
        <v>555</v>
      </c>
      <c r="B9" s="782">
        <v>-12.16291047021549</v>
      </c>
      <c r="C9" s="782">
        <v>-16.476892213283769</v>
      </c>
      <c r="D9" s="782"/>
      <c r="E9" s="782"/>
      <c r="F9" s="782">
        <v>132.56282918577691</v>
      </c>
      <c r="G9" s="782"/>
      <c r="H9" s="782"/>
      <c r="I9" s="773"/>
      <c r="J9" s="782"/>
      <c r="K9" s="773"/>
      <c r="M9" s="1756"/>
      <c r="N9" s="1218"/>
      <c r="O9" s="1218"/>
    </row>
    <row r="10" spans="1:18" ht="14.25" customHeight="1">
      <c r="A10" s="789" t="s">
        <v>1241</v>
      </c>
      <c r="B10" s="782">
        <v>3.9960014099999803</v>
      </c>
      <c r="C10" s="782">
        <v>4.6330451130434556</v>
      </c>
      <c r="D10" s="782">
        <v>606.92144189999999</v>
      </c>
      <c r="E10" s="782">
        <v>175.51525474712571</v>
      </c>
      <c r="F10" s="782">
        <v>79.412642760000011</v>
      </c>
      <c r="G10" s="782">
        <v>8.3177846348552276</v>
      </c>
      <c r="H10" s="782">
        <v>34500</v>
      </c>
      <c r="I10" s="773"/>
      <c r="J10" s="782"/>
      <c r="K10" s="773"/>
    </row>
    <row r="11" spans="1:18" ht="14.25" customHeight="1">
      <c r="A11" s="789" t="s">
        <v>556</v>
      </c>
      <c r="B11" s="782">
        <v>2.1967091799999805</v>
      </c>
      <c r="C11" s="782">
        <v>2.5469091942028759</v>
      </c>
      <c r="D11" s="782"/>
      <c r="E11" s="782"/>
      <c r="F11" s="448">
        <v>50.482418440000004</v>
      </c>
      <c r="G11" s="782"/>
      <c r="H11" s="782"/>
      <c r="I11" s="773"/>
      <c r="J11" s="782"/>
      <c r="K11" s="773"/>
    </row>
    <row r="12" spans="1:18" ht="14.25" customHeight="1">
      <c r="A12" s="789" t="s">
        <v>555</v>
      </c>
      <c r="B12" s="782">
        <v>1.79929223</v>
      </c>
      <c r="C12" s="782">
        <v>2.0861359188405797</v>
      </c>
      <c r="D12" s="782"/>
      <c r="E12" s="782"/>
      <c r="F12" s="782">
        <v>28.930224320000001</v>
      </c>
      <c r="G12" s="782"/>
      <c r="H12" s="782"/>
      <c r="I12" s="773"/>
      <c r="J12" s="782"/>
      <c r="K12" s="773"/>
    </row>
    <row r="13" spans="1:18" ht="14.25" customHeight="1">
      <c r="A13" s="789" t="s">
        <v>1240</v>
      </c>
      <c r="B13" s="782">
        <v>-9.0026036234580094</v>
      </c>
      <c r="C13" s="782">
        <v>-10.781561225698216</v>
      </c>
      <c r="D13" s="782">
        <v>191.17053912</v>
      </c>
      <c r="E13" s="782">
        <v>57.125193836910718</v>
      </c>
      <c r="F13" s="782">
        <v>65.188698664437922</v>
      </c>
      <c r="G13" s="782">
        <v>22.684306579318331</v>
      </c>
      <c r="H13" s="782">
        <v>33400</v>
      </c>
      <c r="I13" s="773"/>
      <c r="J13" s="782"/>
      <c r="K13" s="1221"/>
    </row>
    <row r="14" spans="1:18" ht="14.25" customHeight="1">
      <c r="A14" s="789" t="s">
        <v>556</v>
      </c>
      <c r="B14" s="782">
        <v>-0.8243506969514327</v>
      </c>
      <c r="C14" s="782">
        <v>-0.98724634365441044</v>
      </c>
      <c r="D14" s="782"/>
      <c r="E14" s="782"/>
      <c r="F14" s="448">
        <v>43.05453858853312</v>
      </c>
      <c r="G14" s="782"/>
      <c r="H14" s="782"/>
      <c r="I14" s="773"/>
      <c r="J14" s="782"/>
      <c r="K14" s="773"/>
    </row>
    <row r="15" spans="1:18" ht="14.25" customHeight="1">
      <c r="A15" s="789" t="s">
        <v>555</v>
      </c>
      <c r="B15" s="782">
        <v>-8.1782529265065769</v>
      </c>
      <c r="C15" s="782">
        <v>-9.7943148820438033</v>
      </c>
      <c r="D15" s="782"/>
      <c r="E15" s="782"/>
      <c r="F15" s="782">
        <v>22.134160075904802</v>
      </c>
      <c r="G15" s="782"/>
      <c r="H15" s="782"/>
      <c r="I15" s="773"/>
      <c r="J15" s="782"/>
      <c r="K15" s="773"/>
    </row>
    <row r="16" spans="1:18" ht="14.25" customHeight="1">
      <c r="A16" s="789" t="s">
        <v>1239</v>
      </c>
      <c r="B16" s="782">
        <v>3.0041667896848896</v>
      </c>
      <c r="C16" s="782">
        <v>2.5621891596459609</v>
      </c>
      <c r="D16" s="782">
        <v>105.71106381000001</v>
      </c>
      <c r="E16" s="782">
        <v>22.512168045640593</v>
      </c>
      <c r="F16" s="782">
        <v>57.300423346214984</v>
      </c>
      <c r="G16" s="782">
        <v>32.526265743278209</v>
      </c>
      <c r="H16" s="782">
        <v>46900</v>
      </c>
      <c r="I16" s="773"/>
      <c r="J16" s="782"/>
      <c r="K16" s="773"/>
    </row>
    <row r="17" spans="1:14" ht="14.25" customHeight="1">
      <c r="A17" s="789" t="s">
        <v>556</v>
      </c>
      <c r="B17" s="782">
        <v>2.2555518142049129</v>
      </c>
      <c r="C17" s="782">
        <v>1.9237115686182626</v>
      </c>
      <c r="D17" s="782"/>
      <c r="E17" s="782"/>
      <c r="F17" s="448">
        <v>34.383861534887004</v>
      </c>
      <c r="G17" s="782"/>
      <c r="H17" s="782"/>
      <c r="I17" s="773"/>
      <c r="J17" s="782"/>
      <c r="K17" s="773"/>
    </row>
    <row r="18" spans="1:14" ht="14.25" customHeight="1">
      <c r="A18" s="789" t="s">
        <v>555</v>
      </c>
      <c r="B18" s="782">
        <v>0.74861497547997669</v>
      </c>
      <c r="C18" s="782">
        <v>0.63847759102769863</v>
      </c>
      <c r="D18" s="782"/>
      <c r="E18" s="782"/>
      <c r="F18" s="782">
        <v>22.916561811327977</v>
      </c>
      <c r="G18" s="782"/>
      <c r="H18" s="782"/>
      <c r="I18" s="773"/>
      <c r="J18" s="782"/>
      <c r="K18" s="773"/>
    </row>
    <row r="19" spans="1:14" ht="14.25" customHeight="1">
      <c r="A19" s="789" t="s">
        <v>1238</v>
      </c>
      <c r="B19" s="782">
        <v>-4.454935819875494E-3</v>
      </c>
      <c r="C19" s="782"/>
      <c r="D19" s="782">
        <v>0</v>
      </c>
      <c r="E19" s="782"/>
      <c r="F19" s="782">
        <v>18.255039185793123</v>
      </c>
      <c r="G19" s="782"/>
      <c r="H19" s="782">
        <v>-100</v>
      </c>
      <c r="I19" s="773"/>
      <c r="J19" s="1757"/>
      <c r="K19" s="773"/>
    </row>
    <row r="20" spans="1:14" ht="14.25" customHeight="1">
      <c r="A20" s="791"/>
      <c r="B20" s="786"/>
      <c r="C20" s="786"/>
      <c r="D20" s="786"/>
      <c r="E20" s="786"/>
      <c r="F20" s="786"/>
      <c r="G20" s="786"/>
      <c r="H20" s="786"/>
      <c r="I20" s="773"/>
      <c r="J20" s="786"/>
      <c r="K20" s="773"/>
    </row>
    <row r="21" spans="1:14" ht="14.25" customHeight="1">
      <c r="A21" s="1219" t="s">
        <v>1557</v>
      </c>
      <c r="B21" s="792">
        <v>1.9981625814602999</v>
      </c>
      <c r="C21" s="792">
        <v>3.0342201043393642</v>
      </c>
      <c r="D21" s="792">
        <v>2008.0024864300001</v>
      </c>
      <c r="E21" s="792">
        <v>233.44035249925412</v>
      </c>
      <c r="F21" s="792">
        <v>1117.79704888064</v>
      </c>
      <c r="G21" s="792">
        <v>53.702868509234428</v>
      </c>
      <c r="H21" s="792">
        <v>84900</v>
      </c>
      <c r="I21" s="773"/>
      <c r="J21" s="786"/>
      <c r="K21" s="773"/>
      <c r="M21" s="1755"/>
    </row>
    <row r="22" spans="1:14" ht="14.25" customHeight="1">
      <c r="A22" s="794" t="s">
        <v>556</v>
      </c>
      <c r="B22" s="793">
        <v>21.248303761809545</v>
      </c>
      <c r="C22" s="793">
        <v>10.106510818284828</v>
      </c>
      <c r="D22" s="793"/>
      <c r="E22" s="793"/>
      <c r="F22" s="793">
        <v>753.26482756097403</v>
      </c>
      <c r="G22" s="793"/>
      <c r="H22" s="793"/>
      <c r="I22" s="773"/>
      <c r="J22" s="782"/>
      <c r="K22" s="773"/>
      <c r="M22" s="1755"/>
    </row>
    <row r="23" spans="1:14" ht="14.25" customHeight="1">
      <c r="A23" s="794" t="s">
        <v>555</v>
      </c>
      <c r="B23" s="793">
        <v>-19.250141180349246</v>
      </c>
      <c r="C23" s="793">
        <v>-7.0722907139454625</v>
      </c>
      <c r="D23" s="793"/>
      <c r="E23" s="793"/>
      <c r="F23" s="793">
        <v>364.53222131966601</v>
      </c>
      <c r="G23" s="793"/>
      <c r="H23" s="793"/>
      <c r="I23" s="773"/>
      <c r="J23" s="782"/>
      <c r="K23" s="773"/>
      <c r="M23" s="1755"/>
    </row>
    <row r="24" spans="1:14" ht="14.25" customHeight="1">
      <c r="A24" s="789" t="s">
        <v>1237</v>
      </c>
      <c r="B24" s="782">
        <v>8.0011527979678618</v>
      </c>
      <c r="C24" s="782">
        <v>20.232719330029042</v>
      </c>
      <c r="D24" s="782">
        <v>1015.4863588000001</v>
      </c>
      <c r="E24" s="782">
        <v>407.42313246052623</v>
      </c>
      <c r="F24" s="782">
        <v>324.61222481977961</v>
      </c>
      <c r="G24" s="782">
        <v>54.962244646856519</v>
      </c>
      <c r="H24" s="782">
        <v>24600</v>
      </c>
      <c r="I24" s="773"/>
      <c r="J24" s="782"/>
      <c r="K24" s="773"/>
      <c r="M24" s="1756"/>
      <c r="N24" s="1218"/>
    </row>
    <row r="25" spans="1:14" ht="14.25" customHeight="1">
      <c r="A25" s="789" t="s">
        <v>556</v>
      </c>
      <c r="B25" s="782">
        <v>9.406409454422592</v>
      </c>
      <c r="C25" s="782">
        <v>15.624674641337547</v>
      </c>
      <c r="D25" s="782"/>
      <c r="E25" s="782"/>
      <c r="F25" s="782">
        <v>225.42036089874284</v>
      </c>
      <c r="G25" s="782"/>
      <c r="H25" s="782"/>
      <c r="I25" s="773"/>
      <c r="J25" s="782"/>
      <c r="K25" s="773"/>
      <c r="M25" s="1756"/>
      <c r="N25" s="1218"/>
    </row>
    <row r="26" spans="1:14" ht="14.25" customHeight="1">
      <c r="A26" s="789" t="s">
        <v>555</v>
      </c>
      <c r="B26" s="782">
        <v>-1.4052566564547297</v>
      </c>
      <c r="C26" s="782">
        <v>4.6080446886914963</v>
      </c>
      <c r="D26" s="782"/>
      <c r="E26" s="782"/>
      <c r="F26" s="782">
        <v>99.191863921036799</v>
      </c>
      <c r="G26" s="782"/>
      <c r="H26" s="782"/>
      <c r="I26" s="773"/>
      <c r="J26" s="782"/>
      <c r="K26" s="773"/>
      <c r="M26" s="1756"/>
      <c r="N26" s="1218"/>
    </row>
    <row r="27" spans="1:14" ht="14.25" customHeight="1">
      <c r="A27" s="789" t="s">
        <v>1236</v>
      </c>
      <c r="B27" s="782">
        <v>2.9979415748657305</v>
      </c>
      <c r="C27" s="782">
        <v>6.0564476259913747</v>
      </c>
      <c r="D27" s="782">
        <v>596.26312858999995</v>
      </c>
      <c r="E27" s="782">
        <v>296.68007594876451</v>
      </c>
      <c r="F27" s="782">
        <v>297.84872419178475</v>
      </c>
      <c r="G27" s="782">
        <v>38.678648320325884</v>
      </c>
      <c r="H27" s="782">
        <v>19800</v>
      </c>
      <c r="I27" s="773"/>
      <c r="J27" s="782"/>
      <c r="K27" s="773"/>
      <c r="M27" s="1755"/>
    </row>
    <row r="28" spans="1:14" ht="14.25" customHeight="1">
      <c r="A28" s="789" t="s">
        <v>556</v>
      </c>
      <c r="B28" s="782">
        <v>3.7612584776719378</v>
      </c>
      <c r="C28" s="782">
        <v>7.5985019750948233</v>
      </c>
      <c r="D28" s="782"/>
      <c r="E28" s="782"/>
      <c r="F28" s="448">
        <v>230.62651857109856</v>
      </c>
      <c r="G28" s="782"/>
      <c r="H28" s="782"/>
      <c r="I28" s="773"/>
      <c r="J28" s="782"/>
      <c r="K28" s="773"/>
      <c r="M28" s="1755"/>
    </row>
    <row r="29" spans="1:14" ht="14.25" customHeight="1">
      <c r="A29" s="789" t="s">
        <v>555</v>
      </c>
      <c r="B29" s="782">
        <v>-0.76331690280620801</v>
      </c>
      <c r="C29" s="782">
        <v>-1.5420543491034504</v>
      </c>
      <c r="D29" s="782"/>
      <c r="E29" s="782"/>
      <c r="F29" s="782">
        <v>67.222205620686196</v>
      </c>
      <c r="G29" s="782"/>
      <c r="H29" s="782"/>
      <c r="I29" s="773"/>
      <c r="J29" s="782"/>
      <c r="K29" s="773"/>
    </row>
    <row r="30" spans="1:14" ht="14.25" customHeight="1">
      <c r="A30" s="789" t="s">
        <v>1235</v>
      </c>
      <c r="B30" s="782">
        <v>-8.0036977343757698</v>
      </c>
      <c r="C30" s="782">
        <v>-18.61325054505993</v>
      </c>
      <c r="D30" s="782">
        <v>286.26402199</v>
      </c>
      <c r="E30" s="782">
        <v>165.28005607455808</v>
      </c>
      <c r="F30" s="782">
        <v>119.93737108038589</v>
      </c>
      <c r="G30" s="782">
        <v>19.939435302867448</v>
      </c>
      <c r="H30" s="782">
        <v>17200</v>
      </c>
      <c r="I30" s="773"/>
      <c r="J30" s="782"/>
      <c r="K30" s="773"/>
    </row>
    <row r="31" spans="1:14" ht="14.25" customHeight="1">
      <c r="A31" s="789" t="s">
        <v>556</v>
      </c>
      <c r="B31" s="782">
        <v>-2.700213378659944</v>
      </c>
      <c r="C31" s="782">
        <v>-6.2795659968835915</v>
      </c>
      <c r="D31" s="782"/>
      <c r="E31" s="782"/>
      <c r="F31" s="448">
        <v>57.079429460082295</v>
      </c>
      <c r="G31" s="782"/>
      <c r="H31" s="782"/>
      <c r="I31" s="773"/>
      <c r="J31" s="782"/>
      <c r="K31" s="773"/>
    </row>
    <row r="32" spans="1:14" ht="14.25" customHeight="1">
      <c r="A32" s="789" t="s">
        <v>555</v>
      </c>
      <c r="B32" s="782">
        <v>-5.3034843557158258</v>
      </c>
      <c r="C32" s="782">
        <v>-12.33368454817634</v>
      </c>
      <c r="D32" s="782"/>
      <c r="E32" s="782"/>
      <c r="F32" s="782">
        <v>62.857941620303592</v>
      </c>
      <c r="G32" s="782"/>
      <c r="H32" s="782"/>
      <c r="I32" s="773"/>
      <c r="J32" s="782"/>
      <c r="K32" s="773"/>
    </row>
    <row r="33" spans="1:12" ht="14.25" customHeight="1">
      <c r="A33" s="789" t="s">
        <v>1234</v>
      </c>
      <c r="B33" s="782">
        <v>-3.0000827775512802</v>
      </c>
      <c r="C33" s="782">
        <v>-5.1725565130194484</v>
      </c>
      <c r="D33" s="782">
        <v>109.51754059</v>
      </c>
      <c r="E33" s="782">
        <v>47.021623224181504</v>
      </c>
      <c r="F33" s="782">
        <v>90.888974177123785</v>
      </c>
      <c r="G33" s="782">
        <v>51.366603613311099</v>
      </c>
      <c r="H33" s="782">
        <v>23200</v>
      </c>
      <c r="I33" s="773"/>
      <c r="J33" s="782"/>
      <c r="K33" s="773"/>
    </row>
    <row r="34" spans="1:12" ht="14.25" customHeight="1">
      <c r="A34" s="789" t="s">
        <v>556</v>
      </c>
      <c r="B34" s="782">
        <v>1.544747229430649</v>
      </c>
      <c r="C34" s="782">
        <v>2.6633572921218085</v>
      </c>
      <c r="D34" s="782"/>
      <c r="E34" s="782"/>
      <c r="F34" s="448">
        <v>56.255440961912385</v>
      </c>
      <c r="G34" s="782"/>
      <c r="H34" s="782"/>
      <c r="I34" s="773"/>
      <c r="J34" s="782"/>
      <c r="K34" s="773"/>
    </row>
    <row r="35" spans="1:12" ht="14.25" customHeight="1">
      <c r="A35" s="789" t="s">
        <v>555</v>
      </c>
      <c r="B35" s="782">
        <v>-4.544830006981929</v>
      </c>
      <c r="C35" s="782">
        <v>-7.8359138051412565</v>
      </c>
      <c r="D35" s="782"/>
      <c r="E35" s="782"/>
      <c r="F35" s="782">
        <v>34.633533215211401</v>
      </c>
      <c r="G35" s="782"/>
      <c r="H35" s="782"/>
      <c r="I35" s="773"/>
      <c r="J35" s="782"/>
      <c r="K35" s="773"/>
    </row>
    <row r="36" spans="1:12" ht="14.25" customHeight="1">
      <c r="A36" s="789" t="s">
        <v>1232</v>
      </c>
      <c r="B36" s="782">
        <v>2.0028487205537573</v>
      </c>
      <c r="C36" s="782"/>
      <c r="D36" s="782">
        <v>0.47143646000017725</v>
      </c>
      <c r="E36" s="782"/>
      <c r="F36" s="782">
        <v>284.50975461156588</v>
      </c>
      <c r="G36" s="782"/>
      <c r="H36" s="782">
        <v>100</v>
      </c>
      <c r="I36" s="773"/>
      <c r="J36" s="782"/>
      <c r="K36" s="773"/>
    </row>
    <row r="37" spans="1:12" ht="13.5" customHeight="1">
      <c r="B37" s="448"/>
      <c r="I37" s="773"/>
      <c r="J37" s="446"/>
      <c r="K37" s="773"/>
    </row>
    <row r="38" spans="1:12">
      <c r="A38" s="1219" t="s">
        <v>1556</v>
      </c>
      <c r="B38" s="792">
        <v>-4.0004449273033096</v>
      </c>
      <c r="C38" s="792">
        <v>-2.3258400740135521</v>
      </c>
      <c r="D38" s="792">
        <v>1660.34267105</v>
      </c>
      <c r="E38" s="792">
        <v>238.16798001035909</v>
      </c>
      <c r="F38" s="792">
        <v>913.0937155273333</v>
      </c>
      <c r="G38" s="792">
        <v>46.247916043942503</v>
      </c>
      <c r="H38" s="792">
        <v>68800</v>
      </c>
      <c r="I38" s="773"/>
      <c r="J38" s="786"/>
      <c r="K38" s="773"/>
      <c r="L38" s="1221"/>
    </row>
    <row r="39" spans="1:12" ht="14.25" customHeight="1">
      <c r="A39" s="794" t="s">
        <v>556</v>
      </c>
      <c r="B39" s="793">
        <v>27.555983847849827</v>
      </c>
      <c r="C39" s="793">
        <v>16.020920841773155</v>
      </c>
      <c r="D39" s="793"/>
      <c r="E39" s="793"/>
      <c r="F39" s="793">
        <v>794.46643627422338</v>
      </c>
      <c r="G39" s="793"/>
      <c r="H39" s="793"/>
      <c r="I39" s="773"/>
      <c r="J39" s="782"/>
      <c r="K39" s="773"/>
    </row>
    <row r="40" spans="1:12">
      <c r="A40" s="794" t="s">
        <v>555</v>
      </c>
      <c r="B40" s="793">
        <v>-31.556428775153137</v>
      </c>
      <c r="C40" s="793">
        <v>-18.346760915786707</v>
      </c>
      <c r="D40" s="793"/>
      <c r="E40" s="793"/>
      <c r="F40" s="793">
        <v>118.62727925310989</v>
      </c>
      <c r="G40" s="793"/>
      <c r="H40" s="793"/>
      <c r="I40" s="773"/>
      <c r="J40" s="782"/>
      <c r="K40" s="773"/>
    </row>
    <row r="41" spans="1:12" ht="14.25" customHeight="1">
      <c r="A41" s="789" t="s">
        <v>1231</v>
      </c>
      <c r="B41" s="782">
        <v>1.0011038074916989</v>
      </c>
      <c r="C41" s="782">
        <v>4.6027761263986156</v>
      </c>
      <c r="D41" s="782">
        <v>130.28988050999999</v>
      </c>
      <c r="E41" s="782">
        <v>147.49916472450522</v>
      </c>
      <c r="F41" s="782">
        <v>133.26225971189419</v>
      </c>
      <c r="G41" s="782">
        <v>69.869248493729557</v>
      </c>
      <c r="H41" s="782">
        <v>8700</v>
      </c>
      <c r="I41" s="773"/>
      <c r="J41" s="782"/>
      <c r="K41" s="773"/>
      <c r="L41" s="773"/>
    </row>
    <row r="42" spans="1:12" ht="14.25" customHeight="1">
      <c r="A42" s="789" t="s">
        <v>556</v>
      </c>
      <c r="B42" s="782">
        <v>1.4923657261069643</v>
      </c>
      <c r="C42" s="782">
        <v>6.8614516142848938</v>
      </c>
      <c r="D42" s="782"/>
      <c r="E42" s="782"/>
      <c r="F42" s="782">
        <v>91.032560375715221</v>
      </c>
      <c r="G42" s="782"/>
      <c r="H42" s="782"/>
      <c r="I42" s="773"/>
      <c r="J42" s="782"/>
      <c r="K42" s="773"/>
    </row>
    <row r="43" spans="1:12" ht="14.25" customHeight="1">
      <c r="A43" s="789" t="s">
        <v>555</v>
      </c>
      <c r="B43" s="782">
        <v>-0.49126191861526536</v>
      </c>
      <c r="C43" s="782">
        <v>-2.2586754878862774</v>
      </c>
      <c r="D43" s="782"/>
      <c r="E43" s="782"/>
      <c r="F43" s="782">
        <v>42.229699336178967</v>
      </c>
      <c r="G43" s="782"/>
      <c r="H43" s="782"/>
      <c r="I43" s="773"/>
      <c r="J43" s="782"/>
      <c r="K43" s="773"/>
    </row>
    <row r="44" spans="1:12" ht="14.25" customHeight="1">
      <c r="A44" s="789" t="s">
        <v>1230</v>
      </c>
      <c r="B44" s="782">
        <v>-5.0011727660403302</v>
      </c>
      <c r="C44" s="782">
        <v>-21.510420499098196</v>
      </c>
      <c r="D44" s="782">
        <v>122.87446043999999</v>
      </c>
      <c r="E44" s="782">
        <v>130.97273802809295</v>
      </c>
      <c r="F44" s="782">
        <v>81.682195087352085</v>
      </c>
      <c r="G44" s="782">
        <v>53.419855065656009</v>
      </c>
      <c r="H44" s="782">
        <v>9300</v>
      </c>
      <c r="I44" s="773"/>
      <c r="J44" s="782"/>
      <c r="K44" s="773"/>
    </row>
    <row r="45" spans="1:12" ht="14.25" customHeight="1">
      <c r="A45" s="789" t="s">
        <v>556</v>
      </c>
      <c r="B45" s="782">
        <v>-2.559645279999998</v>
      </c>
      <c r="C45" s="782">
        <v>-11.00922701075268</v>
      </c>
      <c r="D45" s="782"/>
      <c r="E45" s="782"/>
      <c r="F45" s="782">
        <v>65.639358679754821</v>
      </c>
      <c r="G45" s="782"/>
      <c r="H45" s="782"/>
      <c r="I45" s="773"/>
      <c r="J45" s="782"/>
      <c r="K45" s="773"/>
    </row>
    <row r="46" spans="1:12" ht="14.25" customHeight="1">
      <c r="A46" s="789" t="s">
        <v>555</v>
      </c>
      <c r="B46" s="782">
        <v>-2.4415274860403318</v>
      </c>
      <c r="C46" s="782">
        <v>-10.501193488345512</v>
      </c>
      <c r="D46" s="782"/>
      <c r="E46" s="782"/>
      <c r="F46" s="782">
        <v>16.042836407597257</v>
      </c>
      <c r="G46" s="782"/>
      <c r="H46" s="782"/>
      <c r="I46" s="773"/>
      <c r="J46" s="782"/>
      <c r="K46" s="773"/>
    </row>
    <row r="47" spans="1:12" ht="14.25" customHeight="1">
      <c r="A47" s="789" t="s">
        <v>1229</v>
      </c>
      <c r="B47" s="782">
        <v>34.996366021103903</v>
      </c>
      <c r="C47" s="782">
        <v>108.51586363132992</v>
      </c>
      <c r="D47" s="782">
        <v>1251.9967797300001</v>
      </c>
      <c r="E47" s="782">
        <v>926.08542723123128</v>
      </c>
      <c r="F47" s="782">
        <v>619.23637836699129</v>
      </c>
      <c r="G47" s="782">
        <v>47.782806997543766</v>
      </c>
      <c r="H47" s="782">
        <v>12900</v>
      </c>
      <c r="I47" s="773"/>
      <c r="J47" s="782"/>
      <c r="K47" s="773"/>
    </row>
    <row r="48" spans="1:12" ht="14.25" customHeight="1">
      <c r="A48" s="789" t="s">
        <v>556</v>
      </c>
      <c r="B48" s="782">
        <v>41.160497122476436</v>
      </c>
      <c r="C48" s="782">
        <v>127.62944844178739</v>
      </c>
      <c r="D48" s="782"/>
      <c r="E48" s="782"/>
      <c r="F48" s="782">
        <v>589.87721364927893</v>
      </c>
      <c r="G48" s="782"/>
      <c r="H48" s="782"/>
      <c r="I48" s="773"/>
      <c r="J48" s="782"/>
      <c r="K48" s="773"/>
    </row>
    <row r="49" spans="1:14" ht="14.25" customHeight="1">
      <c r="A49" s="789" t="s">
        <v>555</v>
      </c>
      <c r="B49" s="782">
        <v>-6.1641311013725382</v>
      </c>
      <c r="C49" s="782">
        <v>-19.113584810457482</v>
      </c>
      <c r="D49" s="782"/>
      <c r="E49" s="782"/>
      <c r="F49" s="782">
        <v>29.359164717712375</v>
      </c>
      <c r="G49" s="782"/>
      <c r="H49" s="782"/>
      <c r="I49" s="773"/>
      <c r="J49" s="782"/>
      <c r="K49" s="773"/>
    </row>
    <row r="50" spans="1:14" ht="14.25" customHeight="1">
      <c r="A50" s="789" t="s">
        <v>1228</v>
      </c>
      <c r="B50" s="782">
        <v>-38.001618541058676</v>
      </c>
      <c r="C50" s="782">
        <v>-112.59738826980349</v>
      </c>
      <c r="D50" s="782">
        <v>0.40114554999999541</v>
      </c>
      <c r="E50" s="782">
        <v>0.29636928874434904</v>
      </c>
      <c r="F50" s="782">
        <v>35.327891076710046</v>
      </c>
      <c r="G50" s="782">
        <v>9.5831539006418129</v>
      </c>
      <c r="H50" s="782">
        <v>13500</v>
      </c>
      <c r="I50" s="773"/>
      <c r="J50" s="782"/>
      <c r="K50" s="773"/>
    </row>
    <row r="51" spans="1:14" ht="14.25" customHeight="1">
      <c r="A51" s="789" t="s">
        <v>556</v>
      </c>
      <c r="B51" s="782">
        <v>-16.639984594672509</v>
      </c>
      <c r="C51" s="782">
        <v>-49.303658058288917</v>
      </c>
      <c r="D51" s="782"/>
      <c r="E51" s="782"/>
      <c r="F51" s="782">
        <v>7.2258078209034347</v>
      </c>
      <c r="G51" s="782"/>
      <c r="H51" s="782"/>
      <c r="I51" s="773"/>
      <c r="J51" s="782"/>
      <c r="K51" s="773"/>
    </row>
    <row r="52" spans="1:14" ht="14.25" customHeight="1">
      <c r="A52" s="789" t="s">
        <v>555</v>
      </c>
      <c r="B52" s="782">
        <v>-21.361633946386164</v>
      </c>
      <c r="C52" s="782">
        <v>-63.293730211514557</v>
      </c>
      <c r="D52" s="782"/>
      <c r="E52" s="782"/>
      <c r="F52" s="782">
        <v>28.102083255806608</v>
      </c>
      <c r="G52" s="782"/>
      <c r="H52" s="782"/>
      <c r="I52" s="773"/>
      <c r="J52" s="782"/>
      <c r="K52" s="773"/>
    </row>
    <row r="53" spans="1:14" ht="15" customHeight="1">
      <c r="A53" s="789" t="s">
        <v>506</v>
      </c>
      <c r="B53" s="782">
        <v>3.0048765512000983</v>
      </c>
      <c r="C53" s="782">
        <v>4.9260271331149159</v>
      </c>
      <c r="D53" s="782">
        <v>154.78040482000006</v>
      </c>
      <c r="E53" s="782">
        <v>63.434592139344282</v>
      </c>
      <c r="F53" s="782">
        <v>43.584991284385751</v>
      </c>
      <c r="G53" s="782"/>
      <c r="H53" s="782">
        <v>24400</v>
      </c>
      <c r="I53" s="773"/>
      <c r="J53" s="782"/>
      <c r="K53" s="773"/>
    </row>
    <row r="54" spans="1:14">
      <c r="A54" s="782"/>
      <c r="B54" s="782"/>
      <c r="C54" s="782"/>
      <c r="D54" s="782"/>
      <c r="E54" s="782"/>
      <c r="F54" s="782"/>
      <c r="G54" s="782"/>
      <c r="H54" s="782"/>
      <c r="I54" s="773"/>
      <c r="J54" s="782"/>
      <c r="K54" s="773"/>
    </row>
    <row r="55" spans="1:14">
      <c r="A55" s="1219" t="s">
        <v>599</v>
      </c>
      <c r="B55" s="792">
        <v>2.9982094030826101</v>
      </c>
      <c r="C55" s="792"/>
      <c r="D55" s="792">
        <v>15.462500960000002</v>
      </c>
      <c r="E55" s="792"/>
      <c r="F55" s="792">
        <v>12.133977796709656</v>
      </c>
      <c r="G55" s="792"/>
      <c r="H55" s="792">
        <v>9000</v>
      </c>
      <c r="I55" s="773"/>
      <c r="J55" s="786"/>
      <c r="K55" s="773"/>
    </row>
    <row r="56" spans="1:14">
      <c r="A56" s="790"/>
      <c r="B56" s="782"/>
      <c r="C56" s="782"/>
      <c r="D56" s="782"/>
      <c r="E56" s="782"/>
      <c r="F56" s="782"/>
      <c r="G56" s="782"/>
      <c r="H56" s="782"/>
      <c r="I56" s="773"/>
      <c r="J56" s="782"/>
      <c r="K56" s="773"/>
    </row>
    <row r="57" spans="1:14">
      <c r="A57" s="1219" t="s">
        <v>506</v>
      </c>
      <c r="B57" s="792">
        <v>-1.0017761249150059</v>
      </c>
      <c r="C57" s="792"/>
      <c r="D57" s="792">
        <v>17.157648430000002</v>
      </c>
      <c r="E57" s="792">
        <v>110.32292119435408</v>
      </c>
      <c r="F57" s="792">
        <v>55.220641753462338</v>
      </c>
      <c r="G57" s="792"/>
      <c r="H57" s="792">
        <v>1500</v>
      </c>
      <c r="I57" s="773"/>
      <c r="J57" s="786"/>
      <c r="K57" s="773"/>
    </row>
    <row r="58" spans="1:14">
      <c r="A58" s="1220"/>
      <c r="B58" s="782"/>
      <c r="C58" s="782"/>
      <c r="D58" s="782"/>
      <c r="E58" s="782"/>
      <c r="F58" s="782"/>
      <c r="G58" s="782"/>
      <c r="H58" s="782"/>
      <c r="I58" s="773"/>
      <c r="J58" s="782"/>
      <c r="K58" s="773"/>
      <c r="N58" s="446"/>
    </row>
    <row r="59" spans="1:14">
      <c r="A59" s="1219" t="s">
        <v>262</v>
      </c>
      <c r="B59" s="792">
        <v>-1.9644580775926099</v>
      </c>
      <c r="C59" s="792">
        <v>0.96894360679667613</v>
      </c>
      <c r="D59" s="792">
        <v>5322.5616373299999</v>
      </c>
      <c r="E59" s="792">
        <v>164.92075548433138</v>
      </c>
      <c r="F59" s="792">
        <v>2534.4927992207595</v>
      </c>
      <c r="G59" s="792">
        <v>43</v>
      </c>
      <c r="H59" s="792">
        <v>320200</v>
      </c>
      <c r="I59" s="773"/>
      <c r="J59" s="786"/>
      <c r="K59" s="773"/>
      <c r="M59" s="1755"/>
      <c r="N59" s="1218"/>
    </row>
    <row r="60" spans="1:14">
      <c r="A60" s="794" t="s">
        <v>556</v>
      </c>
      <c r="B60" s="793">
        <v>62.388455595101568</v>
      </c>
      <c r="C60" s="793">
        <v>9.0842703116928885</v>
      </c>
      <c r="D60" s="793"/>
      <c r="E60" s="793"/>
      <c r="F60" s="793">
        <v>1816.1964101320605</v>
      </c>
      <c r="G60" s="793"/>
      <c r="H60" s="792"/>
      <c r="I60" s="773"/>
      <c r="J60" s="782"/>
      <c r="K60" s="773"/>
      <c r="L60" s="773"/>
      <c r="M60" s="1755"/>
      <c r="N60" s="1218"/>
    </row>
    <row r="61" spans="1:14">
      <c r="A61" s="794" t="s">
        <v>555</v>
      </c>
      <c r="B61" s="793">
        <v>-64.352913672694186</v>
      </c>
      <c r="C61" s="793">
        <v>-8.1153267048962139</v>
      </c>
      <c r="D61" s="793"/>
      <c r="E61" s="793"/>
      <c r="F61" s="793">
        <v>718.29638908869902</v>
      </c>
      <c r="G61" s="793"/>
      <c r="H61" s="792"/>
      <c r="I61" s="773"/>
      <c r="J61" s="782"/>
      <c r="K61" s="773"/>
      <c r="L61" s="773"/>
      <c r="M61" s="1755"/>
      <c r="N61" s="1218"/>
    </row>
    <row r="62" spans="1:14">
      <c r="A62" s="1939" t="s">
        <v>1604</v>
      </c>
      <c r="B62" s="1940"/>
      <c r="C62" s="1940"/>
      <c r="D62" s="1940"/>
      <c r="E62" s="1940"/>
      <c r="F62" s="1940"/>
      <c r="G62" s="1940"/>
      <c r="H62" s="1941"/>
      <c r="I62" s="773"/>
      <c r="J62" s="782"/>
      <c r="K62" s="773"/>
      <c r="L62" s="773"/>
      <c r="M62" s="1755"/>
      <c r="N62" s="1218"/>
    </row>
    <row r="63" spans="1:14">
      <c r="A63" s="448" t="s">
        <v>1223</v>
      </c>
      <c r="B63" s="448"/>
      <c r="C63" s="1216"/>
      <c r="F63" s="448"/>
      <c r="H63" s="782"/>
    </row>
    <row r="64" spans="1:14">
      <c r="A64" s="446" t="s">
        <v>1222</v>
      </c>
      <c r="B64" s="448"/>
      <c r="D64" s="448"/>
      <c r="E64" s="448"/>
      <c r="F64" s="448"/>
      <c r="H64" s="786"/>
    </row>
    <row r="65" spans="1:8">
      <c r="A65" s="446" t="s">
        <v>1555</v>
      </c>
      <c r="B65" s="796"/>
      <c r="C65" s="796"/>
      <c r="D65" s="796"/>
      <c r="E65" s="796"/>
      <c r="F65" s="796"/>
    </row>
    <row r="66" spans="1:8">
      <c r="A66" s="788"/>
      <c r="B66" s="796"/>
      <c r="C66" s="786"/>
      <c r="D66" s="782"/>
      <c r="E66" s="786"/>
      <c r="F66" s="796"/>
      <c r="G66" s="786"/>
      <c r="H66" s="786"/>
    </row>
    <row r="67" spans="1:8">
      <c r="A67" s="782"/>
      <c r="B67" s="796"/>
      <c r="C67" s="782"/>
      <c r="D67" s="796"/>
      <c r="E67" s="782"/>
      <c r="F67" s="796"/>
      <c r="G67" s="782"/>
      <c r="H67" s="773"/>
    </row>
    <row r="68" spans="1:8">
      <c r="A68" s="788"/>
      <c r="B68" s="796"/>
      <c r="C68" s="782"/>
      <c r="D68" s="796"/>
      <c r="E68" s="782"/>
      <c r="F68" s="796"/>
      <c r="G68" s="782"/>
      <c r="H68" s="1217"/>
    </row>
    <row r="69" spans="1:8">
      <c r="A69" s="789"/>
      <c r="B69" s="796"/>
      <c r="C69" s="782"/>
      <c r="D69" s="796"/>
      <c r="E69" s="782"/>
      <c r="F69" s="796"/>
      <c r="G69" s="782"/>
      <c r="H69" s="773"/>
    </row>
    <row r="70" spans="1:8">
      <c r="A70" s="788"/>
      <c r="B70" s="796"/>
      <c r="C70" s="782"/>
      <c r="D70" s="796"/>
      <c r="E70" s="782"/>
      <c r="F70" s="796"/>
      <c r="G70" s="786"/>
      <c r="H70" s="1217"/>
    </row>
    <row r="71" spans="1:8">
      <c r="A71" s="788"/>
      <c r="B71" s="796"/>
      <c r="C71" s="787"/>
      <c r="D71" s="796"/>
      <c r="E71" s="782"/>
      <c r="F71" s="796"/>
      <c r="G71" s="786"/>
      <c r="H71" s="1217"/>
    </row>
    <row r="72" spans="1:8">
      <c r="A72" s="785"/>
      <c r="B72" s="796"/>
      <c r="C72" s="782"/>
      <c r="D72" s="796"/>
      <c r="E72" s="782"/>
      <c r="F72" s="796"/>
      <c r="G72" s="784"/>
      <c r="H72" s="773"/>
    </row>
    <row r="73" spans="1:8">
      <c r="A73" s="782"/>
      <c r="B73" s="783"/>
      <c r="C73" s="782"/>
      <c r="D73" s="782"/>
      <c r="E73" s="782"/>
      <c r="F73" s="782"/>
      <c r="G73" s="782"/>
      <c r="H73" s="773"/>
    </row>
    <row r="74" spans="1:8">
      <c r="A74" s="782"/>
      <c r="B74" s="783"/>
      <c r="C74" s="782"/>
      <c r="D74" s="782"/>
      <c r="E74" s="782"/>
      <c r="F74" s="782"/>
      <c r="G74" s="782"/>
      <c r="H74" s="773"/>
    </row>
    <row r="75" spans="1:8">
      <c r="F75" s="448"/>
      <c r="H75" s="448"/>
    </row>
    <row r="76" spans="1:8">
      <c r="F76" s="448"/>
      <c r="H76" s="448"/>
    </row>
    <row r="77" spans="1:8">
      <c r="H77" s="448"/>
    </row>
    <row r="80" spans="1:8">
      <c r="H80" s="448"/>
    </row>
  </sheetData>
  <pageMargins left="0.7" right="0.7" top="0.75" bottom="0.75" header="0.3" footer="0.3"/>
  <pageSetup paperSize="9" scale="79" fitToWidth="0" fitToHeight="0" orientation="portrait" r:id="rId1"/>
  <customProperties>
    <customPr name="_pios_id" r:id="rId2"/>
  </customProperties>
  <drawing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5625F-836B-47B1-84C4-E509BE0CB94A}">
  <sheetPr>
    <tabColor theme="4" tint="0.39997558519241921"/>
  </sheetPr>
  <dimension ref="A1:AQ82"/>
  <sheetViews>
    <sheetView view="pageBreakPreview" topLeftCell="A16" zoomScale="60" zoomScaleNormal="100" workbookViewId="0"/>
  </sheetViews>
  <sheetFormatPr defaultColWidth="9.109375" defaultRowHeight="14.4"/>
  <cols>
    <col min="1" max="1" width="30.88671875" style="446" customWidth="1"/>
    <col min="2" max="2" width="7.33203125" style="1216" customWidth="1"/>
    <col min="3" max="8" width="12" style="446" customWidth="1"/>
    <col min="9" max="9" width="9.109375" style="772"/>
    <col min="10" max="10" width="12.33203125" style="772" customWidth="1"/>
    <col min="11" max="12" width="9.109375" style="772"/>
    <col min="13" max="13" width="9.88671875" style="1754" bestFit="1" customWidth="1"/>
    <col min="14" max="15" width="9.109375" style="1201"/>
    <col min="16" max="16384" width="9.109375" style="772"/>
  </cols>
  <sheetData>
    <row r="1" spans="1:43">
      <c r="A1" s="1753" t="s">
        <v>1563</v>
      </c>
      <c r="B1" s="1227"/>
      <c r="C1" s="795"/>
      <c r="D1" s="777"/>
      <c r="E1" s="795"/>
      <c r="F1" s="795"/>
      <c r="G1" s="795"/>
      <c r="H1" s="79"/>
    </row>
    <row r="2" spans="1:43">
      <c r="B2" s="783"/>
      <c r="C2" s="782"/>
      <c r="D2" s="782"/>
      <c r="E2" s="782"/>
      <c r="F2" s="782"/>
      <c r="G2" s="782"/>
      <c r="H2" s="1220"/>
    </row>
    <row r="3" spans="1:43" s="1202" customFormat="1" ht="21" thickBot="1">
      <c r="A3" s="1225" t="s">
        <v>121</v>
      </c>
      <c r="B3" s="1750" t="s">
        <v>70</v>
      </c>
      <c r="C3" s="1751" t="s">
        <v>1552</v>
      </c>
      <c r="D3" s="1703" t="s">
        <v>1227</v>
      </c>
      <c r="E3" s="1751" t="s">
        <v>1560</v>
      </c>
      <c r="F3" s="1759" t="s">
        <v>300</v>
      </c>
      <c r="G3" s="1751" t="s">
        <v>1559</v>
      </c>
      <c r="H3" s="1703" t="s">
        <v>1382</v>
      </c>
      <c r="I3" s="1224"/>
      <c r="J3" s="1762"/>
      <c r="K3" s="1224"/>
      <c r="L3" s="1224"/>
      <c r="M3" s="1224"/>
      <c r="N3" s="1203"/>
      <c r="P3" s="1204"/>
      <c r="R3" s="1204"/>
    </row>
    <row r="4" spans="1:43" ht="14.25" customHeight="1">
      <c r="A4" s="1223" t="s">
        <v>1558</v>
      </c>
      <c r="B4" s="792">
        <v>227.00012691946597</v>
      </c>
      <c r="C4" s="1222">
        <v>68.544958791396013</v>
      </c>
      <c r="D4" s="1222">
        <v>1666.2830467400001</v>
      </c>
      <c r="E4" s="1222">
        <v>106.56489859139053</v>
      </c>
      <c r="F4" s="1222">
        <v>463.21797941639926</v>
      </c>
      <c r="G4" s="1222">
        <v>19.449425391174081</v>
      </c>
      <c r="H4" s="1222">
        <v>155900</v>
      </c>
      <c r="I4" s="773"/>
      <c r="J4" s="786"/>
      <c r="K4" s="773"/>
      <c r="L4" s="773"/>
      <c r="R4" s="773"/>
      <c r="S4" s="773"/>
      <c r="T4" s="773"/>
      <c r="U4" s="773"/>
      <c r="V4" s="773"/>
      <c r="W4" s="773"/>
      <c r="X4" s="773"/>
      <c r="Y4" s="773"/>
      <c r="Z4" s="773"/>
      <c r="AA4" s="773"/>
      <c r="AB4" s="773"/>
      <c r="AC4" s="773"/>
      <c r="AD4" s="773"/>
      <c r="AE4" s="773"/>
      <c r="AF4" s="773"/>
      <c r="AG4" s="773"/>
      <c r="AH4" s="773"/>
      <c r="AI4" s="773"/>
      <c r="AJ4" s="773"/>
      <c r="AK4" s="773"/>
      <c r="AL4" s="773"/>
      <c r="AM4" s="773"/>
      <c r="AN4" s="773"/>
      <c r="AO4" s="773"/>
      <c r="AP4" s="773"/>
      <c r="AQ4" s="773"/>
    </row>
    <row r="5" spans="1:43" ht="14.25" customHeight="1">
      <c r="A5" s="794" t="s">
        <v>556</v>
      </c>
      <c r="B5" s="793">
        <v>142.04903043735442</v>
      </c>
      <c r="C5" s="793">
        <v>38.86821655608837</v>
      </c>
      <c r="D5" s="793"/>
      <c r="E5" s="793"/>
      <c r="F5" s="793">
        <v>226.57681578291198</v>
      </c>
      <c r="G5" s="793"/>
      <c r="H5" s="793"/>
      <c r="I5" s="773"/>
      <c r="J5" s="782"/>
      <c r="K5" s="773"/>
      <c r="R5" s="773"/>
      <c r="S5" s="773"/>
      <c r="T5" s="773"/>
      <c r="U5" s="773"/>
      <c r="V5" s="773"/>
      <c r="W5" s="773"/>
      <c r="X5" s="773"/>
      <c r="Y5" s="773"/>
      <c r="Z5" s="773"/>
      <c r="AA5" s="773"/>
      <c r="AB5" s="773"/>
      <c r="AC5" s="773"/>
      <c r="AD5" s="773"/>
      <c r="AE5" s="773"/>
      <c r="AF5" s="773"/>
      <c r="AG5" s="773"/>
      <c r="AH5" s="773"/>
      <c r="AI5" s="773"/>
      <c r="AJ5" s="773"/>
      <c r="AK5" s="773"/>
      <c r="AL5" s="773"/>
      <c r="AM5" s="773"/>
      <c r="AN5" s="773"/>
      <c r="AO5" s="773"/>
      <c r="AP5" s="773"/>
      <c r="AQ5" s="773"/>
    </row>
    <row r="6" spans="1:43" ht="14.25" customHeight="1">
      <c r="A6" s="794" t="s">
        <v>555</v>
      </c>
      <c r="B6" s="793">
        <v>84.951096482111552</v>
      </c>
      <c r="C6" s="793">
        <v>29.676742235307646</v>
      </c>
      <c r="D6" s="793"/>
      <c r="E6" s="793"/>
      <c r="F6" s="793">
        <v>236.64116363348731</v>
      </c>
      <c r="G6" s="793"/>
      <c r="H6" s="793"/>
      <c r="I6" s="773"/>
      <c r="J6" s="782"/>
      <c r="K6" s="773"/>
      <c r="R6" s="773"/>
      <c r="S6" s="773"/>
      <c r="T6" s="773"/>
      <c r="U6" s="773"/>
      <c r="V6" s="773"/>
      <c r="W6" s="773"/>
      <c r="X6" s="773"/>
      <c r="Y6" s="773"/>
      <c r="Z6" s="773"/>
      <c r="AA6" s="773"/>
      <c r="AB6" s="773"/>
      <c r="AC6" s="773"/>
      <c r="AD6" s="773"/>
      <c r="AE6" s="773"/>
      <c r="AF6" s="773"/>
      <c r="AG6" s="773"/>
      <c r="AH6" s="773"/>
      <c r="AI6" s="773"/>
      <c r="AJ6" s="773"/>
      <c r="AK6" s="773"/>
      <c r="AL6" s="773"/>
      <c r="AM6" s="773"/>
      <c r="AN6" s="773"/>
      <c r="AO6" s="773"/>
      <c r="AP6" s="773"/>
      <c r="AQ6" s="773"/>
    </row>
    <row r="7" spans="1:43" ht="14.25" customHeight="1">
      <c r="A7" s="789" t="s">
        <v>1242</v>
      </c>
      <c r="B7" s="782">
        <v>52.000236531380693</v>
      </c>
      <c r="C7" s="782">
        <v>87.975261576497076</v>
      </c>
      <c r="D7" s="782">
        <v>747.70799482999996</v>
      </c>
      <c r="E7" s="782">
        <v>177.49164069339355</v>
      </c>
      <c r="F7" s="782">
        <v>226.37800343633859</v>
      </c>
      <c r="G7" s="782">
        <v>33.963810459896635</v>
      </c>
      <c r="H7" s="782">
        <v>41900</v>
      </c>
      <c r="I7" s="773"/>
      <c r="J7" s="782"/>
      <c r="K7" s="773"/>
      <c r="M7" s="1761"/>
      <c r="N7" s="1218"/>
      <c r="O7" s="1218"/>
      <c r="R7" s="773"/>
      <c r="S7" s="773"/>
      <c r="T7" s="773"/>
      <c r="U7" s="773"/>
      <c r="V7" s="773"/>
      <c r="W7" s="773"/>
      <c r="X7" s="773"/>
      <c r="Y7" s="773"/>
      <c r="Z7" s="773"/>
      <c r="AA7" s="773"/>
      <c r="AB7" s="773"/>
      <c r="AC7" s="773"/>
      <c r="AD7" s="773"/>
      <c r="AE7" s="773"/>
      <c r="AF7" s="773"/>
      <c r="AG7" s="773"/>
      <c r="AH7" s="773"/>
      <c r="AI7" s="773"/>
      <c r="AJ7" s="773"/>
      <c r="AK7" s="773"/>
      <c r="AL7" s="773"/>
      <c r="AM7" s="773"/>
      <c r="AN7" s="773"/>
      <c r="AO7" s="773"/>
      <c r="AP7" s="773"/>
      <c r="AQ7" s="773"/>
    </row>
    <row r="8" spans="1:43" ht="14.25" customHeight="1">
      <c r="A8" s="789" t="s">
        <v>556</v>
      </c>
      <c r="B8" s="782">
        <v>17.891645358934365</v>
      </c>
      <c r="C8" s="782">
        <v>26.092113555068607</v>
      </c>
      <c r="D8" s="782"/>
      <c r="E8" s="782"/>
      <c r="F8" s="448">
        <v>83.679603349121777</v>
      </c>
      <c r="G8" s="782"/>
      <c r="H8" s="782"/>
      <c r="I8" s="773"/>
      <c r="J8" s="782"/>
      <c r="K8" s="773"/>
      <c r="M8" s="1761"/>
      <c r="N8" s="1218"/>
      <c r="O8" s="1218"/>
      <c r="R8" s="773"/>
      <c r="S8" s="773"/>
      <c r="T8" s="773"/>
      <c r="U8" s="773"/>
      <c r="V8" s="773"/>
      <c r="W8" s="773"/>
      <c r="X8" s="773"/>
      <c r="Y8" s="773"/>
      <c r="Z8" s="773"/>
      <c r="AA8" s="773"/>
      <c r="AB8" s="773"/>
      <c r="AC8" s="773"/>
      <c r="AD8" s="773"/>
      <c r="AE8" s="773"/>
      <c r="AF8" s="773"/>
      <c r="AG8" s="773"/>
      <c r="AH8" s="773"/>
      <c r="AI8" s="773"/>
      <c r="AJ8" s="773"/>
      <c r="AK8" s="773"/>
      <c r="AL8" s="773"/>
      <c r="AM8" s="773"/>
      <c r="AN8" s="773"/>
      <c r="AO8" s="773"/>
      <c r="AP8" s="773"/>
      <c r="AQ8" s="773"/>
    </row>
    <row r="9" spans="1:43">
      <c r="A9" s="789" t="s">
        <v>555</v>
      </c>
      <c r="B9" s="782">
        <v>34.108591172446332</v>
      </c>
      <c r="C9" s="782">
        <v>61.883148021428475</v>
      </c>
      <c r="D9" s="782"/>
      <c r="E9" s="782"/>
      <c r="F9" s="782">
        <v>142.69840008721681</v>
      </c>
      <c r="G9" s="782"/>
      <c r="H9" s="782"/>
      <c r="I9" s="773"/>
      <c r="J9" s="782"/>
      <c r="K9" s="773"/>
      <c r="M9" s="1761"/>
      <c r="N9" s="1218"/>
      <c r="O9" s="1218"/>
      <c r="R9" s="773"/>
      <c r="S9" s="773"/>
      <c r="T9" s="773"/>
      <c r="U9" s="773"/>
      <c r="V9" s="773"/>
      <c r="W9" s="773"/>
      <c r="X9" s="773"/>
      <c r="Y9" s="773"/>
      <c r="Z9" s="773"/>
      <c r="AA9" s="773"/>
      <c r="AB9" s="773"/>
      <c r="AC9" s="773"/>
      <c r="AD9" s="773"/>
      <c r="AE9" s="773"/>
      <c r="AF9" s="773"/>
      <c r="AG9" s="773"/>
      <c r="AH9" s="773"/>
      <c r="AI9" s="773"/>
      <c r="AJ9" s="773"/>
      <c r="AK9" s="773"/>
      <c r="AL9" s="773"/>
      <c r="AM9" s="773"/>
      <c r="AN9" s="773"/>
      <c r="AO9" s="773"/>
      <c r="AP9" s="773"/>
      <c r="AQ9" s="773"/>
    </row>
    <row r="10" spans="1:43" ht="14.25" customHeight="1">
      <c r="A10" s="789" t="s">
        <v>1241</v>
      </c>
      <c r="B10" s="782">
        <v>91.001815489999998</v>
      </c>
      <c r="C10" s="782">
        <v>107.0609594</v>
      </c>
      <c r="D10" s="782">
        <v>618.22948050000002</v>
      </c>
      <c r="E10" s="782">
        <v>181.39001005178008</v>
      </c>
      <c r="F10" s="782">
        <v>82.884736789999991</v>
      </c>
      <c r="G10" s="782">
        <v>8.9326203928898522</v>
      </c>
      <c r="H10" s="782">
        <v>34000</v>
      </c>
      <c r="I10" s="773"/>
      <c r="J10" s="782"/>
      <c r="K10" s="773"/>
      <c r="R10" s="773"/>
      <c r="S10" s="773"/>
      <c r="T10" s="773"/>
      <c r="U10" s="773"/>
      <c r="V10" s="773"/>
      <c r="W10" s="773"/>
      <c r="X10" s="773"/>
      <c r="Y10" s="773"/>
      <c r="Z10" s="773"/>
      <c r="AA10" s="773"/>
      <c r="AB10" s="773"/>
      <c r="AC10" s="773"/>
      <c r="AD10" s="773"/>
      <c r="AE10" s="773"/>
      <c r="AF10" s="773"/>
      <c r="AG10" s="773"/>
      <c r="AH10" s="773"/>
      <c r="AI10" s="773"/>
      <c r="AJ10" s="773"/>
      <c r="AK10" s="773"/>
      <c r="AL10" s="773"/>
      <c r="AM10" s="773"/>
      <c r="AN10" s="773"/>
      <c r="AO10" s="773"/>
      <c r="AP10" s="773"/>
      <c r="AQ10" s="773"/>
    </row>
    <row r="11" spans="1:43" ht="14.25" customHeight="1">
      <c r="A11" s="789" t="s">
        <v>556</v>
      </c>
      <c r="B11" s="782">
        <v>76.068490339999983</v>
      </c>
      <c r="C11" s="782">
        <v>89.492341576470565</v>
      </c>
      <c r="D11" s="782"/>
      <c r="E11" s="782"/>
      <c r="F11" s="448">
        <v>55.224092649999996</v>
      </c>
      <c r="G11" s="782"/>
      <c r="H11" s="782"/>
      <c r="I11" s="773"/>
      <c r="J11" s="782"/>
      <c r="K11" s="773"/>
      <c r="R11" s="773"/>
      <c r="S11" s="773"/>
      <c r="T11" s="773"/>
      <c r="U11" s="773"/>
      <c r="V11" s="773"/>
      <c r="W11" s="773"/>
      <c r="X11" s="773"/>
      <c r="Y11" s="773"/>
      <c r="Z11" s="773"/>
      <c r="AA11" s="773"/>
      <c r="AB11" s="773"/>
      <c r="AC11" s="773"/>
      <c r="AD11" s="773"/>
      <c r="AE11" s="773"/>
      <c r="AF11" s="773"/>
      <c r="AG11" s="773"/>
      <c r="AH11" s="773"/>
      <c r="AI11" s="773"/>
      <c r="AJ11" s="773"/>
      <c r="AK11" s="773"/>
      <c r="AL11" s="773"/>
      <c r="AM11" s="773"/>
      <c r="AN11" s="773"/>
      <c r="AO11" s="773"/>
      <c r="AP11" s="773"/>
      <c r="AQ11" s="773"/>
    </row>
    <row r="12" spans="1:43" ht="14.25" customHeight="1">
      <c r="A12" s="789" t="s">
        <v>555</v>
      </c>
      <c r="B12" s="782">
        <v>14.93332515</v>
      </c>
      <c r="C12" s="782">
        <v>17.568617823529411</v>
      </c>
      <c r="D12" s="782"/>
      <c r="E12" s="782"/>
      <c r="F12" s="782">
        <v>27.660644139999999</v>
      </c>
      <c r="G12" s="782"/>
      <c r="H12" s="782"/>
      <c r="I12" s="773"/>
      <c r="J12" s="782"/>
      <c r="K12" s="773"/>
      <c r="R12" s="773"/>
      <c r="S12" s="773"/>
      <c r="T12" s="773"/>
      <c r="U12" s="773"/>
      <c r="V12" s="773"/>
      <c r="W12" s="773"/>
      <c r="X12" s="773"/>
      <c r="Y12" s="773"/>
      <c r="Z12" s="773"/>
      <c r="AA12" s="773"/>
      <c r="AB12" s="773"/>
      <c r="AC12" s="773"/>
      <c r="AD12" s="773"/>
      <c r="AE12" s="773"/>
      <c r="AF12" s="773"/>
      <c r="AG12" s="773"/>
      <c r="AH12" s="773"/>
      <c r="AI12" s="773"/>
      <c r="AJ12" s="773"/>
      <c r="AK12" s="773"/>
      <c r="AL12" s="773"/>
      <c r="AM12" s="773"/>
      <c r="AN12" s="773"/>
      <c r="AO12" s="773"/>
      <c r="AP12" s="773"/>
      <c r="AQ12" s="773"/>
    </row>
    <row r="13" spans="1:43" ht="14.25" customHeight="1">
      <c r="A13" s="789" t="s">
        <v>1240</v>
      </c>
      <c r="B13" s="782">
        <v>53.0026890464773</v>
      </c>
      <c r="C13" s="782">
        <v>63.476274307158448</v>
      </c>
      <c r="D13" s="782">
        <v>193.41314854000001</v>
      </c>
      <c r="E13" s="782">
        <v>57.779861734044928</v>
      </c>
      <c r="F13" s="782">
        <v>74.145270589586886</v>
      </c>
      <c r="G13" s="782">
        <v>22.791624313085972</v>
      </c>
      <c r="H13" s="782">
        <v>33400</v>
      </c>
      <c r="I13" s="773"/>
      <c r="J13" s="782"/>
      <c r="K13" s="1221"/>
      <c r="R13" s="773"/>
      <c r="S13" s="773"/>
      <c r="T13" s="773"/>
      <c r="U13" s="773"/>
      <c r="V13" s="773"/>
      <c r="W13" s="773"/>
      <c r="X13" s="773"/>
      <c r="Y13" s="773"/>
      <c r="Z13" s="773"/>
      <c r="AA13" s="773"/>
      <c r="AB13" s="773"/>
      <c r="AC13" s="773"/>
      <c r="AD13" s="773"/>
      <c r="AE13" s="773"/>
      <c r="AF13" s="773"/>
      <c r="AG13" s="773"/>
      <c r="AH13" s="773"/>
      <c r="AI13" s="773"/>
      <c r="AJ13" s="773"/>
      <c r="AK13" s="773"/>
      <c r="AL13" s="773"/>
      <c r="AM13" s="773"/>
      <c r="AN13" s="773"/>
      <c r="AO13" s="773"/>
      <c r="AP13" s="773"/>
      <c r="AQ13" s="773"/>
    </row>
    <row r="14" spans="1:43" ht="14.25" customHeight="1">
      <c r="A14" s="789" t="s">
        <v>556</v>
      </c>
      <c r="B14" s="782">
        <v>34.17217455083545</v>
      </c>
      <c r="C14" s="782">
        <v>40.924759941120293</v>
      </c>
      <c r="D14" s="782"/>
      <c r="E14" s="782"/>
      <c r="F14" s="448">
        <v>44.085935720784789</v>
      </c>
      <c r="G14" s="782"/>
      <c r="H14" s="782"/>
      <c r="I14" s="773"/>
      <c r="J14" s="782"/>
      <c r="K14" s="773"/>
      <c r="R14" s="773"/>
      <c r="S14" s="773"/>
      <c r="T14" s="773"/>
      <c r="U14" s="773"/>
      <c r="V14" s="773"/>
      <c r="W14" s="773"/>
      <c r="X14" s="773"/>
      <c r="Y14" s="773"/>
      <c r="Z14" s="773"/>
      <c r="AA14" s="773"/>
      <c r="AB14" s="773"/>
      <c r="AC14" s="773"/>
      <c r="AD14" s="773"/>
      <c r="AE14" s="773"/>
      <c r="AF14" s="773"/>
      <c r="AG14" s="773"/>
      <c r="AH14" s="773"/>
      <c r="AI14" s="773"/>
      <c r="AJ14" s="773"/>
      <c r="AK14" s="773"/>
      <c r="AL14" s="773"/>
      <c r="AM14" s="773"/>
      <c r="AN14" s="773"/>
      <c r="AO14" s="773"/>
      <c r="AP14" s="773"/>
      <c r="AQ14" s="773"/>
    </row>
    <row r="15" spans="1:43" ht="14.25" customHeight="1">
      <c r="A15" s="789" t="s">
        <v>555</v>
      </c>
      <c r="B15" s="782">
        <v>18.830514495641847</v>
      </c>
      <c r="C15" s="782">
        <v>22.551514366038138</v>
      </c>
      <c r="D15" s="782"/>
      <c r="E15" s="782"/>
      <c r="F15" s="782">
        <v>30.0593348688021</v>
      </c>
      <c r="G15" s="782"/>
      <c r="H15" s="782"/>
      <c r="I15" s="773"/>
      <c r="J15" s="782"/>
      <c r="K15" s="773"/>
      <c r="R15" s="773"/>
      <c r="S15" s="773"/>
      <c r="T15" s="773"/>
      <c r="U15" s="773"/>
      <c r="V15" s="773"/>
      <c r="W15" s="773"/>
      <c r="X15" s="773"/>
      <c r="Y15" s="773"/>
      <c r="Z15" s="773"/>
      <c r="AA15" s="773"/>
      <c r="AB15" s="773"/>
      <c r="AC15" s="773"/>
      <c r="AD15" s="773"/>
      <c r="AE15" s="773"/>
      <c r="AF15" s="773"/>
      <c r="AG15" s="773"/>
      <c r="AH15" s="773"/>
      <c r="AI15" s="773"/>
      <c r="AJ15" s="773"/>
      <c r="AK15" s="773"/>
      <c r="AL15" s="773"/>
      <c r="AM15" s="773"/>
      <c r="AN15" s="773"/>
      <c r="AO15" s="773"/>
      <c r="AP15" s="773"/>
      <c r="AQ15" s="773"/>
    </row>
    <row r="16" spans="1:43" ht="14.25" customHeight="1">
      <c r="A16" s="789" t="s">
        <v>1239</v>
      </c>
      <c r="B16" s="782">
        <v>29.999009604954601</v>
      </c>
      <c r="C16" s="782">
        <v>25.805599660176</v>
      </c>
      <c r="D16" s="782">
        <v>106.93242287</v>
      </c>
      <c r="E16" s="782">
        <v>22.966120275634406</v>
      </c>
      <c r="F16" s="782">
        <v>60.94350574680827</v>
      </c>
      <c r="G16" s="782">
        <v>35.680463104445501</v>
      </c>
      <c r="H16" s="782">
        <v>46500</v>
      </c>
      <c r="I16" s="773"/>
      <c r="J16" s="782"/>
      <c r="K16" s="773"/>
      <c r="R16" s="773"/>
      <c r="S16" s="773"/>
      <c r="T16" s="773"/>
      <c r="U16" s="773"/>
      <c r="V16" s="773"/>
      <c r="W16" s="773"/>
      <c r="X16" s="773"/>
      <c r="Y16" s="773"/>
      <c r="Z16" s="773"/>
      <c r="AA16" s="773"/>
      <c r="AB16" s="773"/>
      <c r="AC16" s="773"/>
      <c r="AD16" s="773"/>
      <c r="AE16" s="773"/>
      <c r="AF16" s="773"/>
      <c r="AG16" s="773"/>
      <c r="AH16" s="773"/>
      <c r="AI16" s="773"/>
      <c r="AJ16" s="773"/>
      <c r="AK16" s="773"/>
      <c r="AL16" s="773"/>
      <c r="AM16" s="773"/>
      <c r="AN16" s="773"/>
      <c r="AO16" s="773"/>
      <c r="AP16" s="773"/>
      <c r="AQ16" s="773"/>
    </row>
    <row r="17" spans="1:43" ht="14.25" customHeight="1">
      <c r="A17" s="789" t="s">
        <v>556</v>
      </c>
      <c r="B17" s="782">
        <v>22.722687602809852</v>
      </c>
      <c r="C17" s="782">
        <v>19.546397937900945</v>
      </c>
      <c r="D17" s="782"/>
      <c r="E17" s="782"/>
      <c r="F17" s="448">
        <v>38.153983688819991</v>
      </c>
      <c r="G17" s="782"/>
      <c r="H17" s="782"/>
      <c r="I17" s="773"/>
      <c r="J17" s="782"/>
      <c r="K17" s="773"/>
      <c r="R17" s="773"/>
      <c r="S17" s="773"/>
      <c r="T17" s="773"/>
      <c r="U17" s="773"/>
      <c r="V17" s="773"/>
      <c r="W17" s="773"/>
      <c r="X17" s="773"/>
      <c r="Y17" s="773"/>
      <c r="Z17" s="773"/>
      <c r="AA17" s="773"/>
      <c r="AB17" s="773"/>
      <c r="AC17" s="773"/>
      <c r="AD17" s="773"/>
      <c r="AE17" s="773"/>
      <c r="AF17" s="773"/>
      <c r="AG17" s="773"/>
      <c r="AH17" s="773"/>
      <c r="AI17" s="773"/>
      <c r="AJ17" s="773"/>
      <c r="AK17" s="773"/>
      <c r="AL17" s="773"/>
      <c r="AM17" s="773"/>
      <c r="AN17" s="773"/>
      <c r="AO17" s="773"/>
      <c r="AP17" s="773"/>
      <c r="AQ17" s="773"/>
    </row>
    <row r="18" spans="1:43" ht="14.25" customHeight="1">
      <c r="A18" s="789" t="s">
        <v>555</v>
      </c>
      <c r="B18" s="782">
        <v>7.2763220021447479</v>
      </c>
      <c r="C18" s="782">
        <v>6.2592017222750522</v>
      </c>
      <c r="D18" s="782"/>
      <c r="E18" s="782"/>
      <c r="F18" s="782">
        <v>22.789522057988282</v>
      </c>
      <c r="G18" s="782"/>
      <c r="H18" s="782"/>
      <c r="I18" s="773"/>
      <c r="J18" s="782"/>
      <c r="K18" s="773"/>
      <c r="R18" s="773"/>
      <c r="S18" s="773"/>
      <c r="T18" s="773"/>
      <c r="U18" s="773"/>
      <c r="V18" s="773"/>
      <c r="W18" s="773"/>
      <c r="X18" s="773"/>
      <c r="Y18" s="773"/>
      <c r="Z18" s="773"/>
      <c r="AA18" s="773"/>
      <c r="AB18" s="773"/>
      <c r="AC18" s="773"/>
      <c r="AD18" s="773"/>
      <c r="AE18" s="773"/>
      <c r="AF18" s="773"/>
      <c r="AG18" s="773"/>
      <c r="AH18" s="773"/>
      <c r="AI18" s="773"/>
      <c r="AJ18" s="773"/>
      <c r="AK18" s="773"/>
      <c r="AL18" s="773"/>
      <c r="AM18" s="773"/>
      <c r="AN18" s="773"/>
      <c r="AO18" s="773"/>
      <c r="AP18" s="773"/>
      <c r="AQ18" s="773"/>
    </row>
    <row r="19" spans="1:43" ht="14.25" customHeight="1">
      <c r="A19" s="789" t="s">
        <v>1238</v>
      </c>
      <c r="B19" s="782">
        <v>0.99637624665293567</v>
      </c>
      <c r="C19" s="782"/>
      <c r="D19" s="782">
        <v>1.5631940186722204E-13</v>
      </c>
      <c r="E19" s="782"/>
      <c r="F19" s="782">
        <v>18.866462853665553</v>
      </c>
      <c r="G19" s="782"/>
      <c r="H19" s="782">
        <v>100</v>
      </c>
      <c r="I19" s="773"/>
      <c r="J19" s="1757"/>
      <c r="K19" s="773"/>
      <c r="R19" s="773"/>
      <c r="S19" s="773"/>
      <c r="T19" s="773"/>
      <c r="U19" s="773"/>
      <c r="V19" s="773"/>
      <c r="W19" s="773"/>
      <c r="X19" s="773"/>
      <c r="Y19" s="773"/>
      <c r="Z19" s="773"/>
      <c r="AA19" s="773"/>
      <c r="AB19" s="773"/>
      <c r="AC19" s="773"/>
      <c r="AD19" s="773"/>
      <c r="AE19" s="773"/>
      <c r="AF19" s="773"/>
      <c r="AG19" s="773"/>
      <c r="AH19" s="773"/>
      <c r="AI19" s="773"/>
      <c r="AJ19" s="773"/>
      <c r="AK19" s="773"/>
      <c r="AL19" s="773"/>
      <c r="AM19" s="773"/>
      <c r="AN19" s="773"/>
      <c r="AO19" s="773"/>
      <c r="AP19" s="773"/>
      <c r="AQ19" s="773"/>
    </row>
    <row r="20" spans="1:43" ht="14.25" customHeight="1">
      <c r="A20" s="791"/>
      <c r="B20" s="786"/>
      <c r="C20" s="786"/>
      <c r="D20" s="786"/>
      <c r="E20" s="786"/>
      <c r="F20" s="786"/>
      <c r="G20" s="786"/>
      <c r="H20" s="786"/>
      <c r="I20" s="773"/>
      <c r="J20" s="786"/>
      <c r="K20" s="773"/>
      <c r="R20" s="773"/>
      <c r="S20" s="773"/>
      <c r="T20" s="773"/>
      <c r="U20" s="773"/>
      <c r="V20" s="773"/>
      <c r="W20" s="773"/>
      <c r="X20" s="773"/>
      <c r="Y20" s="773"/>
      <c r="Z20" s="773"/>
      <c r="AA20" s="773"/>
      <c r="AB20" s="773"/>
      <c r="AC20" s="773"/>
      <c r="AD20" s="773"/>
      <c r="AE20" s="773"/>
      <c r="AF20" s="773"/>
      <c r="AG20" s="773"/>
      <c r="AH20" s="773"/>
      <c r="AI20" s="773"/>
      <c r="AJ20" s="773"/>
      <c r="AK20" s="773"/>
      <c r="AL20" s="773"/>
      <c r="AM20" s="773"/>
      <c r="AN20" s="773"/>
      <c r="AO20" s="773"/>
      <c r="AP20" s="773"/>
      <c r="AQ20" s="773"/>
    </row>
    <row r="21" spans="1:43" ht="14.25" customHeight="1">
      <c r="A21" s="1219" t="s">
        <v>1557</v>
      </c>
      <c r="B21" s="792">
        <v>238.00421809910398</v>
      </c>
      <c r="C21" s="792">
        <v>113.79891962487305</v>
      </c>
      <c r="D21" s="792">
        <v>1966.71341319</v>
      </c>
      <c r="E21" s="792">
        <v>227.18206779463259</v>
      </c>
      <c r="F21" s="792">
        <v>1169.9230701546458</v>
      </c>
      <c r="G21" s="792">
        <v>53.748107209312366</v>
      </c>
      <c r="H21" s="792">
        <v>85400</v>
      </c>
      <c r="I21" s="773"/>
      <c r="J21" s="786"/>
      <c r="K21" s="773"/>
      <c r="R21" s="773"/>
      <c r="S21" s="773"/>
      <c r="T21" s="773"/>
      <c r="U21" s="773"/>
      <c r="V21" s="773"/>
      <c r="W21" s="773"/>
      <c r="X21" s="773"/>
      <c r="Y21" s="773"/>
      <c r="Z21" s="773"/>
      <c r="AA21" s="773"/>
      <c r="AB21" s="773"/>
      <c r="AC21" s="773"/>
      <c r="AD21" s="773"/>
      <c r="AE21" s="773"/>
      <c r="AF21" s="773"/>
      <c r="AG21" s="773"/>
      <c r="AH21" s="773"/>
      <c r="AI21" s="773"/>
      <c r="AJ21" s="773"/>
      <c r="AK21" s="773"/>
      <c r="AL21" s="773"/>
      <c r="AM21" s="773"/>
      <c r="AN21" s="773"/>
      <c r="AO21" s="773"/>
      <c r="AP21" s="773"/>
      <c r="AQ21" s="773"/>
    </row>
    <row r="22" spans="1:43" ht="14.25" customHeight="1">
      <c r="A22" s="794" t="s">
        <v>556</v>
      </c>
      <c r="B22" s="793">
        <v>6.1347916449675104</v>
      </c>
      <c r="C22" s="793">
        <v>4.8430643208278736</v>
      </c>
      <c r="D22" s="793"/>
      <c r="E22" s="793"/>
      <c r="F22" s="793">
        <v>771.00308634215878</v>
      </c>
      <c r="G22" s="793"/>
      <c r="H22" s="793"/>
      <c r="I22" s="773"/>
      <c r="J22" s="782"/>
      <c r="K22" s="773"/>
      <c r="R22" s="773"/>
      <c r="S22" s="773"/>
      <c r="T22" s="773"/>
      <c r="U22" s="773"/>
      <c r="V22" s="773"/>
      <c r="W22" s="773"/>
      <c r="X22" s="773"/>
      <c r="Y22" s="773"/>
      <c r="Z22" s="773"/>
      <c r="AA22" s="773"/>
      <c r="AB22" s="773"/>
      <c r="AC22" s="773"/>
      <c r="AD22" s="773"/>
      <c r="AE22" s="773"/>
      <c r="AF22" s="773"/>
      <c r="AG22" s="773"/>
      <c r="AH22" s="773"/>
      <c r="AI22" s="773"/>
      <c r="AJ22" s="773"/>
      <c r="AK22" s="773"/>
      <c r="AL22" s="773"/>
      <c r="AM22" s="773"/>
      <c r="AN22" s="773"/>
      <c r="AO22" s="773"/>
      <c r="AP22" s="773"/>
      <c r="AQ22" s="773"/>
    </row>
    <row r="23" spans="1:43" ht="14.25" customHeight="1">
      <c r="A23" s="794" t="s">
        <v>555</v>
      </c>
      <c r="B23" s="793">
        <v>231.86942645413646</v>
      </c>
      <c r="C23" s="793">
        <v>108.95585530404519</v>
      </c>
      <c r="D23" s="793"/>
      <c r="E23" s="793"/>
      <c r="F23" s="793">
        <v>398.91998381248698</v>
      </c>
      <c r="G23" s="793"/>
      <c r="H23" s="793"/>
      <c r="I23" s="773"/>
      <c r="J23" s="782"/>
      <c r="K23" s="773"/>
      <c r="R23" s="773"/>
      <c r="S23" s="773"/>
      <c r="T23" s="773"/>
      <c r="U23" s="773"/>
      <c r="V23" s="773"/>
      <c r="W23" s="773"/>
      <c r="X23" s="773"/>
      <c r="Y23" s="773"/>
      <c r="Z23" s="773"/>
      <c r="AA23" s="773"/>
      <c r="AB23" s="773"/>
      <c r="AC23" s="773"/>
      <c r="AD23" s="773"/>
      <c r="AE23" s="773"/>
      <c r="AF23" s="773"/>
      <c r="AG23" s="773"/>
      <c r="AH23" s="773"/>
      <c r="AI23" s="773"/>
      <c r="AJ23" s="773"/>
      <c r="AK23" s="773"/>
      <c r="AL23" s="773"/>
      <c r="AM23" s="773"/>
      <c r="AN23" s="773"/>
      <c r="AO23" s="773"/>
      <c r="AP23" s="773"/>
      <c r="AQ23" s="773"/>
    </row>
    <row r="24" spans="1:43" ht="14.25" customHeight="1">
      <c r="A24" s="789" t="s">
        <v>1237</v>
      </c>
      <c r="B24" s="782">
        <v>28.003618231698901</v>
      </c>
      <c r="C24" s="782">
        <v>61.896889261406386</v>
      </c>
      <c r="D24" s="782">
        <v>946.55540099999996</v>
      </c>
      <c r="E24" s="782">
        <v>437.77174227144286</v>
      </c>
      <c r="F24" s="782">
        <v>322.12197819481293</v>
      </c>
      <c r="G24" s="782">
        <v>54.913132699866807</v>
      </c>
      <c r="H24" s="782">
        <v>21300</v>
      </c>
      <c r="I24" s="773"/>
      <c r="J24" s="782"/>
      <c r="K24" s="773"/>
      <c r="M24" s="1761"/>
      <c r="N24" s="1218"/>
      <c r="R24" s="773"/>
      <c r="S24" s="773"/>
      <c r="T24" s="773"/>
      <c r="U24" s="773"/>
      <c r="V24" s="773"/>
      <c r="W24" s="773"/>
      <c r="X24" s="773"/>
      <c r="Y24" s="773"/>
      <c r="Z24" s="773"/>
      <c r="AA24" s="773"/>
      <c r="AB24" s="773"/>
      <c r="AC24" s="773"/>
      <c r="AD24" s="773"/>
      <c r="AE24" s="773"/>
      <c r="AF24" s="773"/>
      <c r="AG24" s="773"/>
      <c r="AH24" s="773"/>
      <c r="AI24" s="773"/>
      <c r="AJ24" s="773"/>
      <c r="AK24" s="773"/>
      <c r="AL24" s="773"/>
      <c r="AM24" s="773"/>
      <c r="AN24" s="773"/>
      <c r="AO24" s="773"/>
      <c r="AP24" s="773"/>
      <c r="AQ24" s="773"/>
    </row>
    <row r="25" spans="1:43" ht="14.25" customHeight="1">
      <c r="A25" s="789" t="s">
        <v>556</v>
      </c>
      <c r="B25" s="782">
        <v>0.81276688732489122</v>
      </c>
      <c r="C25" s="782">
        <v>9.4233193752580124</v>
      </c>
      <c r="D25" s="782"/>
      <c r="E25" s="782"/>
      <c r="F25" s="782">
        <v>227.51436114968124</v>
      </c>
      <c r="G25" s="782"/>
      <c r="H25" s="782"/>
      <c r="I25" s="773"/>
      <c r="J25" s="782"/>
      <c r="K25" s="773"/>
      <c r="M25" s="1761"/>
      <c r="N25" s="1218"/>
      <c r="R25" s="773"/>
      <c r="S25" s="773"/>
      <c r="T25" s="773"/>
      <c r="U25" s="773"/>
      <c r="V25" s="773"/>
      <c r="W25" s="773"/>
      <c r="X25" s="773"/>
      <c r="Y25" s="773"/>
      <c r="Z25" s="773"/>
      <c r="AA25" s="773"/>
      <c r="AB25" s="773"/>
      <c r="AC25" s="773"/>
      <c r="AD25" s="773"/>
      <c r="AE25" s="773"/>
      <c r="AF25" s="773"/>
      <c r="AG25" s="773"/>
      <c r="AH25" s="773"/>
      <c r="AI25" s="773"/>
      <c r="AJ25" s="773"/>
      <c r="AK25" s="773"/>
      <c r="AL25" s="773"/>
      <c r="AM25" s="773"/>
      <c r="AN25" s="773"/>
      <c r="AO25" s="773"/>
      <c r="AP25" s="773"/>
      <c r="AQ25" s="773"/>
    </row>
    <row r="26" spans="1:43" ht="14.25" customHeight="1">
      <c r="A26" s="789" t="s">
        <v>555</v>
      </c>
      <c r="B26" s="782">
        <v>27.190851344374007</v>
      </c>
      <c r="C26" s="782">
        <v>52.473569886148368</v>
      </c>
      <c r="D26" s="782"/>
      <c r="E26" s="782"/>
      <c r="F26" s="782">
        <v>94.607617045131704</v>
      </c>
      <c r="G26" s="782"/>
      <c r="H26" s="782"/>
      <c r="I26" s="773"/>
      <c r="J26" s="782"/>
      <c r="K26" s="773"/>
      <c r="M26" s="1761"/>
      <c r="N26" s="1218"/>
      <c r="R26" s="773"/>
      <c r="S26" s="773"/>
      <c r="T26" s="773"/>
      <c r="U26" s="773"/>
      <c r="V26" s="773"/>
      <c r="W26" s="773"/>
      <c r="X26" s="773"/>
      <c r="Y26" s="773"/>
      <c r="Z26" s="773"/>
      <c r="AA26" s="773"/>
      <c r="AB26" s="773"/>
      <c r="AC26" s="773"/>
      <c r="AD26" s="773"/>
      <c r="AE26" s="773"/>
      <c r="AF26" s="773"/>
      <c r="AG26" s="773"/>
      <c r="AH26" s="773"/>
      <c r="AI26" s="773"/>
      <c r="AJ26" s="773"/>
      <c r="AK26" s="773"/>
      <c r="AL26" s="773"/>
      <c r="AM26" s="773"/>
      <c r="AN26" s="773"/>
      <c r="AO26" s="773"/>
      <c r="AP26" s="773"/>
      <c r="AQ26" s="773"/>
    </row>
    <row r="27" spans="1:43" ht="14.25" customHeight="1">
      <c r="A27" s="789" t="s">
        <v>1236</v>
      </c>
      <c r="B27" s="782">
        <v>54.002829170558201</v>
      </c>
      <c r="C27" s="782">
        <v>153.19951537747008</v>
      </c>
      <c r="D27" s="782">
        <v>461.67886404000001</v>
      </c>
      <c r="E27" s="782">
        <v>321.55234106457391</v>
      </c>
      <c r="F27" s="782">
        <v>257.81380137070857</v>
      </c>
      <c r="G27" s="782">
        <v>43.507155750397949</v>
      </c>
      <c r="H27" s="782">
        <v>14100</v>
      </c>
      <c r="I27" s="773"/>
      <c r="J27" s="782"/>
      <c r="K27" s="773"/>
      <c r="R27" s="773"/>
      <c r="S27" s="773"/>
      <c r="T27" s="773"/>
      <c r="U27" s="773"/>
      <c r="V27" s="773"/>
      <c r="W27" s="773"/>
      <c r="X27" s="773"/>
      <c r="Y27" s="773"/>
      <c r="Z27" s="773"/>
      <c r="AA27" s="773"/>
      <c r="AB27" s="773"/>
      <c r="AC27" s="773"/>
      <c r="AD27" s="773"/>
      <c r="AE27" s="773"/>
      <c r="AF27" s="773"/>
      <c r="AG27" s="773"/>
      <c r="AH27" s="773"/>
      <c r="AI27" s="773"/>
      <c r="AJ27" s="773"/>
      <c r="AK27" s="773"/>
      <c r="AL27" s="773"/>
      <c r="AM27" s="773"/>
      <c r="AN27" s="773"/>
      <c r="AO27" s="773"/>
      <c r="AP27" s="773"/>
      <c r="AQ27" s="773"/>
    </row>
    <row r="28" spans="1:43" ht="14.25" customHeight="1">
      <c r="A28" s="789" t="s">
        <v>556</v>
      </c>
      <c r="B28" s="782">
        <v>19.430635733071217</v>
      </c>
      <c r="C28" s="782">
        <v>55.122370873960904</v>
      </c>
      <c r="D28" s="782"/>
      <c r="E28" s="782"/>
      <c r="F28" s="448">
        <v>200.8633424445508</v>
      </c>
      <c r="G28" s="782"/>
      <c r="H28" s="782"/>
      <c r="I28" s="773"/>
      <c r="J28" s="782"/>
      <c r="K28" s="773"/>
      <c r="R28" s="773"/>
      <c r="S28" s="773"/>
      <c r="T28" s="773"/>
      <c r="U28" s="773"/>
      <c r="V28" s="773"/>
      <c r="W28" s="773"/>
      <c r="X28" s="773"/>
      <c r="Y28" s="773"/>
      <c r="Z28" s="773"/>
      <c r="AA28" s="773"/>
      <c r="AB28" s="773"/>
      <c r="AC28" s="773"/>
      <c r="AD28" s="773"/>
      <c r="AE28" s="773"/>
      <c r="AF28" s="773"/>
      <c r="AG28" s="773"/>
      <c r="AH28" s="773"/>
      <c r="AI28" s="773"/>
      <c r="AJ28" s="773"/>
      <c r="AK28" s="773"/>
      <c r="AL28" s="773"/>
      <c r="AM28" s="773"/>
      <c r="AN28" s="773"/>
      <c r="AO28" s="773"/>
      <c r="AP28" s="773"/>
      <c r="AQ28" s="773"/>
    </row>
    <row r="29" spans="1:43" ht="14.25" customHeight="1">
      <c r="A29" s="789" t="s">
        <v>555</v>
      </c>
      <c r="B29" s="782">
        <v>34.57219343748698</v>
      </c>
      <c r="C29" s="782">
        <v>98.07714450350916</v>
      </c>
      <c r="D29" s="782"/>
      <c r="E29" s="782"/>
      <c r="F29" s="782">
        <v>56.950458926157808</v>
      </c>
      <c r="G29" s="782"/>
      <c r="H29" s="782"/>
      <c r="I29" s="773"/>
      <c r="J29" s="782"/>
      <c r="K29" s="773"/>
      <c r="R29" s="773"/>
      <c r="S29" s="773"/>
      <c r="T29" s="773"/>
      <c r="U29" s="773"/>
      <c r="V29" s="773"/>
      <c r="W29" s="773"/>
      <c r="X29" s="773"/>
      <c r="Y29" s="773"/>
      <c r="Z29" s="773"/>
      <c r="AA29" s="773"/>
      <c r="AB29" s="773"/>
      <c r="AC29" s="773"/>
      <c r="AD29" s="773"/>
      <c r="AE29" s="773"/>
      <c r="AF29" s="773"/>
      <c r="AG29" s="773"/>
      <c r="AH29" s="773"/>
      <c r="AI29" s="773"/>
      <c r="AJ29" s="773"/>
      <c r="AK29" s="773"/>
      <c r="AL29" s="773"/>
      <c r="AM29" s="773"/>
      <c r="AN29" s="773"/>
      <c r="AO29" s="773"/>
      <c r="AP29" s="773"/>
      <c r="AQ29" s="773"/>
    </row>
    <row r="30" spans="1:43" ht="14.25" customHeight="1">
      <c r="A30" s="789" t="s">
        <v>1235</v>
      </c>
      <c r="B30" s="782">
        <v>61.995648402670007</v>
      </c>
      <c r="C30" s="782">
        <v>146.73526249152664</v>
      </c>
      <c r="D30" s="782">
        <v>266.71302842</v>
      </c>
      <c r="E30" s="782">
        <v>156.62398981215847</v>
      </c>
      <c r="F30" s="782">
        <v>128.87461492157138</v>
      </c>
      <c r="G30" s="782">
        <v>21.841633006952645</v>
      </c>
      <c r="H30" s="782">
        <v>16900</v>
      </c>
      <c r="I30" s="773"/>
      <c r="J30" s="782"/>
      <c r="K30" s="773"/>
      <c r="R30" s="773"/>
      <c r="S30" s="773"/>
      <c r="T30" s="773"/>
      <c r="U30" s="773"/>
      <c r="V30" s="773"/>
      <c r="W30" s="773"/>
      <c r="X30" s="773"/>
      <c r="Y30" s="773"/>
      <c r="Z30" s="773"/>
      <c r="AA30" s="773"/>
      <c r="AB30" s="773"/>
      <c r="AC30" s="773"/>
      <c r="AD30" s="773"/>
      <c r="AE30" s="773"/>
      <c r="AF30" s="773"/>
      <c r="AG30" s="773"/>
      <c r="AH30" s="773"/>
      <c r="AI30" s="773"/>
      <c r="AJ30" s="773"/>
      <c r="AK30" s="773"/>
      <c r="AL30" s="773"/>
      <c r="AM30" s="773"/>
      <c r="AN30" s="773"/>
      <c r="AO30" s="773"/>
      <c r="AP30" s="773"/>
      <c r="AQ30" s="773"/>
    </row>
    <row r="31" spans="1:43" ht="14.25" customHeight="1">
      <c r="A31" s="789" t="s">
        <v>556</v>
      </c>
      <c r="B31" s="782">
        <v>6.5845428705746594</v>
      </c>
      <c r="C31" s="782">
        <v>15.584716853431146</v>
      </c>
      <c r="D31" s="782"/>
      <c r="E31" s="782"/>
      <c r="F31" s="448">
        <v>58.2544808492257</v>
      </c>
      <c r="G31" s="782"/>
      <c r="H31" s="782"/>
      <c r="I31" s="773"/>
      <c r="J31" s="782"/>
      <c r="K31" s="773"/>
      <c r="R31" s="773"/>
      <c r="S31" s="773"/>
      <c r="T31" s="773"/>
      <c r="U31" s="773"/>
      <c r="V31" s="773"/>
      <c r="W31" s="773"/>
      <c r="X31" s="773"/>
      <c r="Y31" s="773"/>
      <c r="Z31" s="773"/>
      <c r="AA31" s="773"/>
      <c r="AB31" s="773"/>
      <c r="AC31" s="773"/>
      <c r="AD31" s="773"/>
      <c r="AE31" s="773"/>
      <c r="AF31" s="773"/>
      <c r="AG31" s="773"/>
      <c r="AH31" s="773"/>
      <c r="AI31" s="773"/>
      <c r="AJ31" s="773"/>
      <c r="AK31" s="773"/>
      <c r="AL31" s="773"/>
      <c r="AM31" s="773"/>
      <c r="AN31" s="773"/>
      <c r="AO31" s="773"/>
      <c r="AP31" s="773"/>
      <c r="AQ31" s="773"/>
    </row>
    <row r="32" spans="1:43" ht="14.25" customHeight="1">
      <c r="A32" s="789" t="s">
        <v>555</v>
      </c>
      <c r="B32" s="782">
        <v>55.411105532095348</v>
      </c>
      <c r="C32" s="782">
        <v>131.15054563809551</v>
      </c>
      <c r="D32" s="782"/>
      <c r="E32" s="782"/>
      <c r="F32" s="782">
        <v>70.620134072345692</v>
      </c>
      <c r="G32" s="782"/>
      <c r="H32" s="782"/>
      <c r="I32" s="773"/>
      <c r="J32" s="782"/>
      <c r="K32" s="773"/>
      <c r="R32" s="773"/>
      <c r="S32" s="773"/>
      <c r="T32" s="773"/>
      <c r="U32" s="773"/>
      <c r="V32" s="773"/>
      <c r="W32" s="773"/>
      <c r="X32" s="773"/>
      <c r="Y32" s="773"/>
      <c r="Z32" s="773"/>
      <c r="AA32" s="773"/>
      <c r="AB32" s="773"/>
      <c r="AC32" s="773"/>
      <c r="AD32" s="773"/>
      <c r="AE32" s="773"/>
      <c r="AF32" s="773"/>
      <c r="AG32" s="773"/>
      <c r="AH32" s="773"/>
      <c r="AI32" s="773"/>
      <c r="AJ32" s="773"/>
      <c r="AK32" s="773"/>
      <c r="AL32" s="773"/>
      <c r="AM32" s="773"/>
      <c r="AN32" s="773"/>
      <c r="AO32" s="773"/>
      <c r="AP32" s="773"/>
      <c r="AQ32" s="773"/>
    </row>
    <row r="33" spans="1:43" ht="14.25" customHeight="1">
      <c r="A33" s="789" t="s">
        <v>1234</v>
      </c>
      <c r="B33" s="782">
        <v>47.004823214789504</v>
      </c>
      <c r="C33" s="782">
        <v>87.859482644466368</v>
      </c>
      <c r="D33" s="782">
        <v>110.78950766</v>
      </c>
      <c r="E33" s="782">
        <v>51.559608869272132</v>
      </c>
      <c r="F33" s="782">
        <v>87.654792126822457</v>
      </c>
      <c r="G33" s="782">
        <v>48.547377335091468</v>
      </c>
      <c r="H33" s="782">
        <v>21400</v>
      </c>
      <c r="I33" s="773"/>
      <c r="J33" s="782"/>
      <c r="K33" s="773"/>
      <c r="R33" s="773"/>
      <c r="S33" s="773"/>
      <c r="T33" s="773"/>
      <c r="U33" s="773"/>
      <c r="V33" s="773"/>
      <c r="W33" s="773"/>
      <c r="X33" s="773"/>
      <c r="Y33" s="773"/>
      <c r="Z33" s="773"/>
      <c r="AA33" s="773"/>
      <c r="AB33" s="773"/>
      <c r="AC33" s="773"/>
      <c r="AD33" s="773"/>
      <c r="AE33" s="773"/>
      <c r="AF33" s="773"/>
      <c r="AG33" s="773"/>
      <c r="AH33" s="773"/>
      <c r="AI33" s="773"/>
      <c r="AJ33" s="773"/>
      <c r="AK33" s="773"/>
      <c r="AL33" s="773"/>
      <c r="AM33" s="773"/>
      <c r="AN33" s="773"/>
      <c r="AO33" s="773"/>
      <c r="AP33" s="773"/>
      <c r="AQ33" s="773"/>
    </row>
    <row r="34" spans="1:43" ht="14.25" customHeight="1">
      <c r="A34" s="789" t="s">
        <v>556</v>
      </c>
      <c r="B34" s="782">
        <v>22.116513406967595</v>
      </c>
      <c r="C34" s="782">
        <v>41.339277396201119</v>
      </c>
      <c r="D34" s="782"/>
      <c r="E34" s="782"/>
      <c r="F34" s="448">
        <v>53.785400331390264</v>
      </c>
      <c r="G34" s="782"/>
      <c r="H34" s="782"/>
      <c r="I34" s="773"/>
      <c r="J34" s="782"/>
      <c r="K34" s="773"/>
      <c r="R34" s="773"/>
      <c r="S34" s="773"/>
      <c r="T34" s="773"/>
      <c r="U34" s="773"/>
      <c r="V34" s="773"/>
      <c r="W34" s="773"/>
      <c r="X34" s="773"/>
      <c r="Y34" s="773"/>
      <c r="Z34" s="773"/>
      <c r="AA34" s="773"/>
      <c r="AB34" s="773"/>
      <c r="AC34" s="773"/>
      <c r="AD34" s="773"/>
      <c r="AE34" s="773"/>
      <c r="AF34" s="773"/>
      <c r="AG34" s="773"/>
      <c r="AH34" s="773"/>
      <c r="AI34" s="773"/>
      <c r="AJ34" s="773"/>
      <c r="AK34" s="773"/>
      <c r="AL34" s="773"/>
      <c r="AM34" s="773"/>
      <c r="AN34" s="773"/>
      <c r="AO34" s="773"/>
      <c r="AP34" s="773"/>
      <c r="AQ34" s="773"/>
    </row>
    <row r="35" spans="1:43" ht="14.25" customHeight="1">
      <c r="A35" s="789" t="s">
        <v>555</v>
      </c>
      <c r="B35" s="782">
        <v>24.888309807821908</v>
      </c>
      <c r="C35" s="782">
        <v>46.520205248265249</v>
      </c>
      <c r="D35" s="782"/>
      <c r="E35" s="782"/>
      <c r="F35" s="782">
        <v>33.869391795432193</v>
      </c>
      <c r="G35" s="782"/>
      <c r="H35" s="782"/>
      <c r="I35" s="773"/>
      <c r="J35" s="782"/>
      <c r="K35" s="773"/>
      <c r="R35" s="773"/>
      <c r="S35" s="773"/>
      <c r="T35" s="773"/>
      <c r="U35" s="773"/>
      <c r="V35" s="773"/>
      <c r="W35" s="773"/>
      <c r="X35" s="773"/>
      <c r="Y35" s="773"/>
      <c r="Z35" s="773"/>
      <c r="AA35" s="773"/>
      <c r="AB35" s="773"/>
      <c r="AC35" s="773"/>
      <c r="AD35" s="773"/>
      <c r="AE35" s="773"/>
      <c r="AF35" s="773"/>
      <c r="AG35" s="773"/>
      <c r="AH35" s="773"/>
      <c r="AI35" s="773"/>
      <c r="AJ35" s="773"/>
      <c r="AK35" s="773"/>
      <c r="AL35" s="773"/>
      <c r="AM35" s="773"/>
      <c r="AN35" s="773"/>
      <c r="AO35" s="773"/>
      <c r="AP35" s="773"/>
      <c r="AQ35" s="773"/>
    </row>
    <row r="36" spans="1:43" ht="14.25" customHeight="1">
      <c r="A36" s="789" t="s">
        <v>1233</v>
      </c>
      <c r="B36" s="782">
        <v>51.998627161395397</v>
      </c>
      <c r="C36" s="782">
        <v>179.30561090136345</v>
      </c>
      <c r="D36" s="782">
        <v>177.83872400999999</v>
      </c>
      <c r="E36" s="782">
        <v>152.12601652902131</v>
      </c>
      <c r="F36" s="782">
        <v>90.224201464803457</v>
      </c>
      <c r="G36" s="782">
        <v>32.116161615938204</v>
      </c>
      <c r="H36" s="782">
        <v>11600</v>
      </c>
      <c r="I36" s="773"/>
      <c r="J36" s="782"/>
      <c r="K36" s="773"/>
      <c r="R36" s="773"/>
      <c r="S36" s="773"/>
      <c r="T36" s="773"/>
      <c r="U36" s="773"/>
      <c r="V36" s="773"/>
      <c r="W36" s="773"/>
      <c r="X36" s="773"/>
      <c r="Y36" s="773"/>
      <c r="Z36" s="773"/>
      <c r="AA36" s="773"/>
      <c r="AB36" s="773"/>
      <c r="AC36" s="773"/>
      <c r="AD36" s="773"/>
      <c r="AE36" s="773"/>
      <c r="AF36" s="773"/>
      <c r="AG36" s="773"/>
      <c r="AH36" s="773"/>
      <c r="AI36" s="773"/>
      <c r="AJ36" s="773"/>
      <c r="AK36" s="773"/>
      <c r="AL36" s="773"/>
      <c r="AM36" s="773"/>
      <c r="AN36" s="773"/>
      <c r="AO36" s="773"/>
      <c r="AP36" s="773"/>
      <c r="AQ36" s="773"/>
    </row>
    <row r="37" spans="1:43" ht="14.25" customHeight="1">
      <c r="A37" s="789" t="s">
        <v>556</v>
      </c>
      <c r="B37" s="782">
        <v>27.776873732884432</v>
      </c>
      <c r="C37" s="782">
        <v>95.782323216842883</v>
      </c>
      <c r="D37" s="782"/>
      <c r="E37" s="782"/>
      <c r="F37" s="448">
        <v>57.114972018773898</v>
      </c>
      <c r="G37" s="782"/>
      <c r="H37" s="782"/>
      <c r="I37" s="773"/>
      <c r="J37" s="782"/>
      <c r="K37" s="773"/>
      <c r="R37" s="773"/>
      <c r="S37" s="773"/>
      <c r="T37" s="773"/>
      <c r="U37" s="773"/>
      <c r="V37" s="773"/>
      <c r="W37" s="773"/>
      <c r="X37" s="773"/>
      <c r="Y37" s="773"/>
      <c r="Z37" s="773"/>
      <c r="AA37" s="773"/>
      <c r="AB37" s="773"/>
      <c r="AC37" s="773"/>
      <c r="AD37" s="773"/>
      <c r="AE37" s="773"/>
      <c r="AF37" s="773"/>
      <c r="AG37" s="773"/>
      <c r="AH37" s="773"/>
      <c r="AI37" s="773"/>
      <c r="AJ37" s="773"/>
      <c r="AK37" s="773"/>
      <c r="AL37" s="773"/>
      <c r="AM37" s="773"/>
      <c r="AN37" s="773"/>
      <c r="AO37" s="773"/>
      <c r="AP37" s="773"/>
      <c r="AQ37" s="773"/>
    </row>
    <row r="38" spans="1:43" ht="14.25" customHeight="1">
      <c r="A38" s="789" t="s">
        <v>555</v>
      </c>
      <c r="B38" s="782">
        <v>24.221753428510969</v>
      </c>
      <c r="C38" s="782">
        <v>83.523287684520582</v>
      </c>
      <c r="D38" s="782"/>
      <c r="E38" s="782"/>
      <c r="F38" s="782">
        <v>33.109229446029559</v>
      </c>
      <c r="G38" s="782"/>
      <c r="H38" s="782"/>
      <c r="I38" s="773"/>
      <c r="J38" s="782"/>
      <c r="K38" s="773"/>
      <c r="R38" s="773"/>
      <c r="S38" s="773"/>
      <c r="T38" s="773"/>
      <c r="U38" s="773"/>
      <c r="V38" s="773"/>
      <c r="W38" s="773"/>
      <c r="X38" s="773"/>
      <c r="Y38" s="773"/>
      <c r="Z38" s="773"/>
      <c r="AA38" s="773"/>
      <c r="AB38" s="773"/>
      <c r="AC38" s="773"/>
      <c r="AD38" s="773"/>
      <c r="AE38" s="773"/>
      <c r="AF38" s="773"/>
      <c r="AG38" s="773"/>
      <c r="AH38" s="773"/>
      <c r="AI38" s="773"/>
      <c r="AJ38" s="773"/>
      <c r="AK38" s="773"/>
      <c r="AL38" s="773"/>
      <c r="AM38" s="773"/>
      <c r="AN38" s="773"/>
      <c r="AO38" s="773"/>
      <c r="AP38" s="773"/>
      <c r="AQ38" s="773"/>
    </row>
    <row r="39" spans="1:43" ht="14.25" customHeight="1">
      <c r="A39" s="789" t="s">
        <v>1232</v>
      </c>
      <c r="B39" s="782">
        <v>-5.0013280820080368</v>
      </c>
      <c r="C39" s="782"/>
      <c r="D39" s="782">
        <v>3.1378880599999093</v>
      </c>
      <c r="E39" s="782"/>
      <c r="F39" s="782">
        <v>283.23368207592699</v>
      </c>
      <c r="G39" s="782"/>
      <c r="H39" s="782">
        <v>100</v>
      </c>
      <c r="I39" s="773"/>
      <c r="J39" s="782"/>
      <c r="K39" s="773"/>
      <c r="R39" s="773"/>
      <c r="S39" s="773"/>
      <c r="T39" s="773"/>
      <c r="U39" s="773"/>
      <c r="V39" s="773"/>
      <c r="W39" s="773"/>
      <c r="X39" s="773"/>
      <c r="Y39" s="773"/>
      <c r="Z39" s="773"/>
      <c r="AA39" s="773"/>
      <c r="AB39" s="773"/>
      <c r="AC39" s="773"/>
      <c r="AD39" s="773"/>
      <c r="AE39" s="773"/>
      <c r="AF39" s="773"/>
      <c r="AG39" s="773"/>
      <c r="AH39" s="773"/>
      <c r="AI39" s="773"/>
      <c r="AJ39" s="773"/>
      <c r="AK39" s="773"/>
      <c r="AL39" s="773"/>
      <c r="AM39" s="773"/>
      <c r="AN39" s="773"/>
      <c r="AO39" s="773"/>
      <c r="AP39" s="773"/>
      <c r="AQ39" s="773"/>
    </row>
    <row r="40" spans="1:43" ht="13.5" customHeight="1">
      <c r="B40" s="448"/>
      <c r="I40" s="773"/>
      <c r="J40" s="446"/>
      <c r="K40" s="773"/>
      <c r="R40" s="773"/>
      <c r="S40" s="773"/>
      <c r="T40" s="773"/>
      <c r="U40" s="773"/>
      <c r="V40" s="773"/>
      <c r="W40" s="773"/>
      <c r="X40" s="773"/>
      <c r="Y40" s="773"/>
      <c r="Z40" s="773"/>
      <c r="AA40" s="773"/>
      <c r="AB40" s="773"/>
      <c r="AC40" s="773"/>
      <c r="AD40" s="773"/>
      <c r="AE40" s="773"/>
      <c r="AF40" s="773"/>
      <c r="AG40" s="773"/>
      <c r="AH40" s="773"/>
      <c r="AI40" s="773"/>
      <c r="AJ40" s="773"/>
      <c r="AK40" s="773"/>
      <c r="AL40" s="773"/>
      <c r="AM40" s="773"/>
      <c r="AN40" s="773"/>
      <c r="AO40" s="773"/>
      <c r="AP40" s="773"/>
      <c r="AQ40" s="773"/>
    </row>
    <row r="41" spans="1:43">
      <c r="A41" s="1219" t="s">
        <v>1556</v>
      </c>
      <c r="B41" s="792">
        <v>228.99850983725702</v>
      </c>
      <c r="C41" s="792">
        <v>118.49858206326365</v>
      </c>
      <c r="D41" s="792">
        <v>1795.62906372</v>
      </c>
      <c r="E41" s="792">
        <v>229.4194721091545</v>
      </c>
      <c r="F41" s="792">
        <v>968.38093610753037</v>
      </c>
      <c r="G41" s="792">
        <v>46.333270734062346</v>
      </c>
      <c r="H41" s="792">
        <v>77300</v>
      </c>
      <c r="I41" s="773"/>
      <c r="J41" s="786"/>
      <c r="K41" s="773"/>
      <c r="R41" s="773"/>
      <c r="S41" s="773"/>
      <c r="T41" s="773"/>
      <c r="U41" s="773"/>
      <c r="V41" s="773"/>
      <c r="W41" s="773"/>
      <c r="X41" s="773"/>
      <c r="Y41" s="773"/>
      <c r="Z41" s="773"/>
      <c r="AA41" s="773"/>
      <c r="AB41" s="773"/>
      <c r="AC41" s="773"/>
      <c r="AD41" s="773"/>
      <c r="AE41" s="773"/>
      <c r="AF41" s="773"/>
      <c r="AG41" s="773"/>
      <c r="AH41" s="773"/>
      <c r="AI41" s="773"/>
      <c r="AJ41" s="773"/>
      <c r="AK41" s="773"/>
      <c r="AL41" s="773"/>
      <c r="AM41" s="773"/>
      <c r="AN41" s="773"/>
      <c r="AO41" s="773"/>
      <c r="AP41" s="773"/>
      <c r="AQ41" s="773"/>
    </row>
    <row r="42" spans="1:43" ht="14.25" customHeight="1">
      <c r="A42" s="794" t="s">
        <v>556</v>
      </c>
      <c r="B42" s="793">
        <v>137.32651550168532</v>
      </c>
      <c r="C42" s="793">
        <v>71.061586288064845</v>
      </c>
      <c r="D42" s="793"/>
      <c r="E42" s="793"/>
      <c r="F42" s="793">
        <v>828.26701381417149</v>
      </c>
      <c r="G42" s="793"/>
      <c r="H42" s="793"/>
      <c r="I42" s="773"/>
      <c r="J42" s="782"/>
      <c r="K42" s="773"/>
      <c r="R42" s="773"/>
      <c r="S42" s="773"/>
      <c r="T42" s="773"/>
      <c r="U42" s="773"/>
      <c r="V42" s="773"/>
      <c r="W42" s="773"/>
      <c r="X42" s="773"/>
      <c r="Y42" s="773"/>
      <c r="Z42" s="773"/>
      <c r="AA42" s="773"/>
      <c r="AB42" s="773"/>
      <c r="AC42" s="773"/>
      <c r="AD42" s="773"/>
      <c r="AE42" s="773"/>
      <c r="AF42" s="773"/>
      <c r="AG42" s="773"/>
      <c r="AH42" s="773"/>
      <c r="AI42" s="773"/>
      <c r="AJ42" s="773"/>
      <c r="AK42" s="773"/>
      <c r="AL42" s="773"/>
      <c r="AM42" s="773"/>
      <c r="AN42" s="773"/>
      <c r="AO42" s="773"/>
      <c r="AP42" s="773"/>
      <c r="AQ42" s="773"/>
    </row>
    <row r="43" spans="1:43">
      <c r="A43" s="794" t="s">
        <v>555</v>
      </c>
      <c r="B43" s="793">
        <v>91.671994335571696</v>
      </c>
      <c r="C43" s="793">
        <v>47.436995775198803</v>
      </c>
      <c r="D43" s="793"/>
      <c r="E43" s="793"/>
      <c r="F43" s="793">
        <v>140.1139222933588</v>
      </c>
      <c r="G43" s="793"/>
      <c r="H43" s="793"/>
      <c r="I43" s="773"/>
      <c r="J43" s="782"/>
      <c r="K43" s="773"/>
      <c r="R43" s="773"/>
      <c r="S43" s="773"/>
      <c r="T43" s="773"/>
      <c r="U43" s="773"/>
      <c r="V43" s="773"/>
      <c r="W43" s="773"/>
      <c r="X43" s="773"/>
      <c r="Y43" s="773"/>
      <c r="Z43" s="773"/>
      <c r="AA43" s="773"/>
      <c r="AB43" s="773"/>
      <c r="AC43" s="773"/>
      <c r="AD43" s="773"/>
      <c r="AE43" s="773"/>
      <c r="AF43" s="773"/>
      <c r="AG43" s="773"/>
      <c r="AH43" s="773"/>
      <c r="AI43" s="773"/>
      <c r="AJ43" s="773"/>
      <c r="AK43" s="773"/>
      <c r="AL43" s="773"/>
      <c r="AM43" s="773"/>
      <c r="AN43" s="773"/>
      <c r="AO43" s="773"/>
      <c r="AP43" s="773"/>
      <c r="AQ43" s="773"/>
    </row>
    <row r="44" spans="1:43" ht="14.25" customHeight="1">
      <c r="A44" s="789" t="s">
        <v>1231</v>
      </c>
      <c r="B44" s="782">
        <v>31.116508913799702</v>
      </c>
      <c r="C44" s="782">
        <v>138.29559517244311</v>
      </c>
      <c r="D44" s="782">
        <v>139.49826528000003</v>
      </c>
      <c r="E44" s="782">
        <v>153.08500622377736</v>
      </c>
      <c r="F44" s="782">
        <v>112.47082396061552</v>
      </c>
      <c r="G44" s="782">
        <v>42.308990450933301</v>
      </c>
      <c r="H44" s="782">
        <v>9000</v>
      </c>
      <c r="I44" s="773"/>
      <c r="J44" s="782"/>
      <c r="K44" s="773"/>
      <c r="L44" s="773"/>
      <c r="R44" s="773"/>
      <c r="S44" s="773"/>
      <c r="T44" s="773"/>
      <c r="U44" s="773"/>
      <c r="V44" s="773"/>
      <c r="W44" s="773"/>
      <c r="X44" s="773"/>
      <c r="Y44" s="773"/>
      <c r="Z44" s="773"/>
      <c r="AA44" s="773"/>
      <c r="AB44" s="773"/>
      <c r="AC44" s="773"/>
      <c r="AD44" s="773"/>
      <c r="AE44" s="773"/>
      <c r="AF44" s="773"/>
      <c r="AG44" s="773"/>
      <c r="AH44" s="773"/>
      <c r="AI44" s="773"/>
      <c r="AJ44" s="773"/>
      <c r="AK44" s="773"/>
      <c r="AL44" s="773"/>
      <c r="AM44" s="773"/>
      <c r="AN44" s="773"/>
      <c r="AO44" s="773"/>
      <c r="AP44" s="773"/>
      <c r="AQ44" s="773"/>
    </row>
    <row r="45" spans="1:43" ht="14.25" customHeight="1">
      <c r="A45" s="789" t="s">
        <v>556</v>
      </c>
      <c r="B45" s="782">
        <v>4.8056977324663759</v>
      </c>
      <c r="C45" s="782">
        <v>21.358656588739446</v>
      </c>
      <c r="D45" s="782"/>
      <c r="E45" s="782"/>
      <c r="F45" s="782">
        <v>59.020307736532821</v>
      </c>
      <c r="G45" s="782"/>
      <c r="H45" s="782"/>
      <c r="I45" s="773"/>
      <c r="J45" s="782"/>
      <c r="K45" s="773"/>
      <c r="R45" s="773"/>
      <c r="S45" s="773"/>
      <c r="T45" s="773"/>
      <c r="U45" s="773"/>
      <c r="V45" s="773"/>
      <c r="W45" s="773"/>
      <c r="X45" s="773"/>
      <c r="Y45" s="773"/>
      <c r="Z45" s="773"/>
      <c r="AA45" s="773"/>
      <c r="AB45" s="773"/>
      <c r="AC45" s="773"/>
      <c r="AD45" s="773"/>
      <c r="AE45" s="773"/>
      <c r="AF45" s="773"/>
      <c r="AG45" s="773"/>
      <c r="AH45" s="773"/>
      <c r="AI45" s="773"/>
      <c r="AJ45" s="773"/>
      <c r="AK45" s="773"/>
      <c r="AL45" s="773"/>
      <c r="AM45" s="773"/>
      <c r="AN45" s="773"/>
      <c r="AO45" s="773"/>
      <c r="AP45" s="773"/>
      <c r="AQ45" s="773"/>
    </row>
    <row r="46" spans="1:43" ht="14.25" customHeight="1">
      <c r="A46" s="789" t="s">
        <v>555</v>
      </c>
      <c r="B46" s="782">
        <v>26.310811181333328</v>
      </c>
      <c r="C46" s="782">
        <v>116.93693858370368</v>
      </c>
      <c r="D46" s="782"/>
      <c r="E46" s="782"/>
      <c r="F46" s="782">
        <v>53.450516224082698</v>
      </c>
      <c r="G46" s="782"/>
      <c r="H46" s="782"/>
      <c r="I46" s="773"/>
      <c r="J46" s="782"/>
      <c r="K46" s="773"/>
      <c r="R46" s="773"/>
      <c r="S46" s="773"/>
      <c r="T46" s="773"/>
      <c r="U46" s="773"/>
      <c r="V46" s="773"/>
      <c r="W46" s="773"/>
      <c r="X46" s="773"/>
      <c r="Y46" s="773"/>
      <c r="Z46" s="773"/>
      <c r="AA46" s="773"/>
      <c r="AB46" s="773"/>
      <c r="AC46" s="773"/>
      <c r="AD46" s="773"/>
      <c r="AE46" s="773"/>
      <c r="AF46" s="773"/>
      <c r="AG46" s="773"/>
      <c r="AH46" s="773"/>
      <c r="AI46" s="773"/>
      <c r="AJ46" s="773"/>
      <c r="AK46" s="773"/>
      <c r="AL46" s="773"/>
      <c r="AM46" s="773"/>
      <c r="AN46" s="773"/>
      <c r="AO46" s="773"/>
      <c r="AP46" s="773"/>
      <c r="AQ46" s="773"/>
    </row>
    <row r="47" spans="1:43" ht="14.25" customHeight="1">
      <c r="A47" s="789" t="s">
        <v>1230</v>
      </c>
      <c r="B47" s="782">
        <v>26.003917239986102</v>
      </c>
      <c r="C47" s="782">
        <v>109.49017785257305</v>
      </c>
      <c r="D47" s="782">
        <v>162.27671280000001</v>
      </c>
      <c r="E47" s="782">
        <v>169.4031848326394</v>
      </c>
      <c r="F47" s="782">
        <v>79.318887087044601</v>
      </c>
      <c r="G47" s="782">
        <v>40.85095000047744</v>
      </c>
      <c r="H47" s="782">
        <v>9500</v>
      </c>
      <c r="I47" s="773"/>
      <c r="J47" s="782"/>
      <c r="K47" s="773"/>
      <c r="R47" s="773"/>
      <c r="S47" s="773"/>
      <c r="T47" s="773"/>
      <c r="U47" s="773"/>
      <c r="V47" s="773"/>
      <c r="W47" s="773"/>
      <c r="X47" s="773"/>
      <c r="Y47" s="773"/>
      <c r="Z47" s="773"/>
      <c r="AA47" s="773"/>
      <c r="AB47" s="773"/>
      <c r="AC47" s="773"/>
      <c r="AD47" s="773"/>
      <c r="AE47" s="773"/>
      <c r="AF47" s="773"/>
      <c r="AG47" s="773"/>
      <c r="AH47" s="773"/>
      <c r="AI47" s="773"/>
      <c r="AJ47" s="773"/>
      <c r="AK47" s="773"/>
      <c r="AL47" s="773"/>
      <c r="AM47" s="773"/>
      <c r="AN47" s="773"/>
      <c r="AO47" s="773"/>
      <c r="AP47" s="773"/>
      <c r="AQ47" s="773"/>
    </row>
    <row r="48" spans="1:43" ht="14.25" customHeight="1">
      <c r="A48" s="789" t="s">
        <v>556</v>
      </c>
      <c r="B48" s="782">
        <v>22.009819540000038</v>
      </c>
      <c r="C48" s="782">
        <v>92.672924378947528</v>
      </c>
      <c r="D48" s="782"/>
      <c r="E48" s="782"/>
      <c r="F48" s="782">
        <v>66.291578808346387</v>
      </c>
      <c r="G48" s="782"/>
      <c r="H48" s="782"/>
      <c r="I48" s="773"/>
      <c r="J48" s="782"/>
      <c r="K48" s="773"/>
      <c r="R48" s="773"/>
      <c r="S48" s="773"/>
      <c r="T48" s="773"/>
      <c r="U48" s="773"/>
      <c r="V48" s="773"/>
      <c r="W48" s="773"/>
      <c r="X48" s="773"/>
      <c r="Y48" s="773"/>
      <c r="Z48" s="773"/>
      <c r="AA48" s="773"/>
      <c r="AB48" s="773"/>
      <c r="AC48" s="773"/>
      <c r="AD48" s="773"/>
      <c r="AE48" s="773"/>
      <c r="AF48" s="773"/>
      <c r="AG48" s="773"/>
      <c r="AH48" s="773"/>
      <c r="AI48" s="773"/>
      <c r="AJ48" s="773"/>
      <c r="AK48" s="773"/>
      <c r="AL48" s="773"/>
      <c r="AM48" s="773"/>
      <c r="AN48" s="773"/>
      <c r="AO48" s="773"/>
      <c r="AP48" s="773"/>
      <c r="AQ48" s="773"/>
    </row>
    <row r="49" spans="1:43" ht="14.25" customHeight="1">
      <c r="A49" s="789" t="s">
        <v>555</v>
      </c>
      <c r="B49" s="782">
        <v>3.994097699986062</v>
      </c>
      <c r="C49" s="782">
        <v>16.817253473625524</v>
      </c>
      <c r="D49" s="782"/>
      <c r="E49" s="782"/>
      <c r="F49" s="782">
        <v>13.027308278698211</v>
      </c>
      <c r="G49" s="782"/>
      <c r="H49" s="782"/>
      <c r="I49" s="773"/>
      <c r="J49" s="782"/>
      <c r="K49" s="773"/>
      <c r="R49" s="773"/>
      <c r="S49" s="773"/>
      <c r="T49" s="773"/>
      <c r="U49" s="773"/>
      <c r="V49" s="773"/>
      <c r="W49" s="773"/>
      <c r="X49" s="773"/>
      <c r="Y49" s="773"/>
      <c r="Z49" s="773"/>
      <c r="AA49" s="773"/>
      <c r="AB49" s="773"/>
      <c r="AC49" s="773"/>
      <c r="AD49" s="773"/>
      <c r="AE49" s="773"/>
      <c r="AF49" s="773"/>
      <c r="AG49" s="773"/>
      <c r="AH49" s="773"/>
      <c r="AI49" s="773"/>
      <c r="AJ49" s="773"/>
      <c r="AK49" s="773"/>
      <c r="AL49" s="773"/>
      <c r="AM49" s="773"/>
      <c r="AN49" s="773"/>
      <c r="AO49" s="773"/>
      <c r="AP49" s="773"/>
      <c r="AQ49" s="773"/>
    </row>
    <row r="50" spans="1:43" ht="14.25" customHeight="1">
      <c r="A50" s="789" t="s">
        <v>1229</v>
      </c>
      <c r="B50" s="782">
        <v>108.00154414367289</v>
      </c>
      <c r="C50" s="782">
        <v>317.65160042256736</v>
      </c>
      <c r="D50" s="782">
        <v>1287.1120139700001</v>
      </c>
      <c r="E50" s="782">
        <v>905.54399223861469</v>
      </c>
      <c r="F50" s="782">
        <v>613.68840168773033</v>
      </c>
      <c r="G50" s="782">
        <v>44.938632548666909</v>
      </c>
      <c r="H50" s="782">
        <v>13600</v>
      </c>
      <c r="I50" s="773"/>
      <c r="J50" s="782"/>
      <c r="K50" s="773"/>
      <c r="R50" s="773"/>
      <c r="S50" s="773"/>
      <c r="T50" s="773"/>
      <c r="U50" s="773"/>
      <c r="V50" s="773"/>
      <c r="W50" s="773"/>
      <c r="X50" s="773"/>
      <c r="Y50" s="773"/>
      <c r="Z50" s="773"/>
      <c r="AA50" s="773"/>
      <c r="AB50" s="773"/>
      <c r="AC50" s="773"/>
      <c r="AD50" s="773"/>
      <c r="AE50" s="773"/>
      <c r="AF50" s="773"/>
      <c r="AG50" s="773"/>
      <c r="AH50" s="773"/>
      <c r="AI50" s="773"/>
      <c r="AJ50" s="773"/>
      <c r="AK50" s="773"/>
      <c r="AL50" s="773"/>
      <c r="AM50" s="773"/>
      <c r="AN50" s="773"/>
      <c r="AO50" s="773"/>
      <c r="AP50" s="773"/>
      <c r="AQ50" s="773"/>
    </row>
    <row r="51" spans="1:43" ht="14.25" customHeight="1">
      <c r="A51" s="789" t="s">
        <v>556</v>
      </c>
      <c r="B51" s="782">
        <v>103.74179015633386</v>
      </c>
      <c r="C51" s="782">
        <v>305.12291222451137</v>
      </c>
      <c r="D51" s="782"/>
      <c r="E51" s="782"/>
      <c r="F51" s="782">
        <v>574.81544784383129</v>
      </c>
      <c r="G51" s="782"/>
      <c r="H51" s="782"/>
      <c r="I51" s="773"/>
      <c r="J51" s="782"/>
      <c r="K51" s="773"/>
      <c r="R51" s="773"/>
      <c r="S51" s="773"/>
      <c r="T51" s="773"/>
      <c r="U51" s="773"/>
      <c r="V51" s="773"/>
      <c r="W51" s="773"/>
      <c r="X51" s="773"/>
      <c r="Y51" s="773"/>
      <c r="Z51" s="773"/>
      <c r="AA51" s="773"/>
      <c r="AB51" s="773"/>
      <c r="AC51" s="773"/>
      <c r="AD51" s="773"/>
      <c r="AE51" s="773"/>
      <c r="AF51" s="773"/>
      <c r="AG51" s="773"/>
      <c r="AH51" s="773"/>
      <c r="AI51" s="773"/>
      <c r="AJ51" s="773"/>
      <c r="AK51" s="773"/>
      <c r="AL51" s="773"/>
      <c r="AM51" s="773"/>
      <c r="AN51" s="773"/>
      <c r="AO51" s="773"/>
      <c r="AP51" s="773"/>
      <c r="AQ51" s="773"/>
    </row>
    <row r="52" spans="1:43" ht="14.25" customHeight="1">
      <c r="A52" s="789" t="s">
        <v>555</v>
      </c>
      <c r="B52" s="782">
        <v>4.2597539873390176</v>
      </c>
      <c r="C52" s="782">
        <v>12.528688198055935</v>
      </c>
      <c r="D52" s="782"/>
      <c r="E52" s="782"/>
      <c r="F52" s="782">
        <v>38.872953843899047</v>
      </c>
      <c r="G52" s="782"/>
      <c r="H52" s="782"/>
      <c r="I52" s="773"/>
      <c r="J52" s="782"/>
      <c r="K52" s="773"/>
      <c r="R52" s="773"/>
      <c r="S52" s="773"/>
      <c r="T52" s="773"/>
      <c r="U52" s="773"/>
      <c r="V52" s="773"/>
      <c r="W52" s="773"/>
      <c r="X52" s="773"/>
      <c r="Y52" s="773"/>
      <c r="Z52" s="773"/>
      <c r="AA52" s="773"/>
      <c r="AB52" s="773"/>
      <c r="AC52" s="773"/>
      <c r="AD52" s="773"/>
      <c r="AE52" s="773"/>
      <c r="AF52" s="773"/>
      <c r="AG52" s="773"/>
      <c r="AH52" s="773"/>
      <c r="AI52" s="773"/>
      <c r="AJ52" s="773"/>
      <c r="AK52" s="773"/>
      <c r="AL52" s="773"/>
      <c r="AM52" s="773"/>
      <c r="AN52" s="773"/>
      <c r="AO52" s="773"/>
      <c r="AP52" s="773"/>
      <c r="AQ52" s="773"/>
    </row>
    <row r="53" spans="1:43" ht="14.25" customHeight="1">
      <c r="A53" s="789" t="s">
        <v>1228</v>
      </c>
      <c r="B53" s="782">
        <v>64.997914591320239</v>
      </c>
      <c r="C53" s="782">
        <v>183.09271715864855</v>
      </c>
      <c r="D53" s="782">
        <v>75.336988880000007</v>
      </c>
      <c r="E53" s="782">
        <v>52.617592532753335</v>
      </c>
      <c r="F53" s="782">
        <v>117.83273495539274</v>
      </c>
      <c r="G53" s="782">
        <v>115.69735888181161</v>
      </c>
      <c r="H53" s="782">
        <v>14200</v>
      </c>
      <c r="I53" s="773"/>
      <c r="J53" s="782"/>
      <c r="K53" s="773"/>
      <c r="R53" s="773"/>
      <c r="S53" s="773"/>
      <c r="T53" s="773"/>
      <c r="U53" s="773"/>
      <c r="V53" s="773"/>
      <c r="W53" s="773"/>
      <c r="X53" s="773"/>
      <c r="Y53" s="773"/>
      <c r="Z53" s="773"/>
      <c r="AA53" s="773"/>
      <c r="AB53" s="773"/>
      <c r="AC53" s="773"/>
      <c r="AD53" s="773"/>
      <c r="AE53" s="773"/>
      <c r="AF53" s="773"/>
      <c r="AG53" s="773"/>
      <c r="AH53" s="773"/>
      <c r="AI53" s="773"/>
      <c r="AJ53" s="773"/>
      <c r="AK53" s="773"/>
      <c r="AL53" s="773"/>
      <c r="AM53" s="773"/>
      <c r="AN53" s="773"/>
      <c r="AO53" s="773"/>
      <c r="AP53" s="773"/>
      <c r="AQ53" s="773"/>
    </row>
    <row r="54" spans="1:43" ht="14.25" customHeight="1">
      <c r="A54" s="789" t="s">
        <v>556</v>
      </c>
      <c r="B54" s="782">
        <v>8.6562677986526069</v>
      </c>
      <c r="C54" s="782">
        <v>24.383852953951006</v>
      </c>
      <c r="D54" s="782"/>
      <c r="E54" s="782"/>
      <c r="F54" s="782">
        <v>87.162906395244107</v>
      </c>
      <c r="G54" s="782"/>
      <c r="H54" s="782"/>
      <c r="I54" s="773"/>
      <c r="J54" s="782"/>
      <c r="K54" s="773"/>
      <c r="R54" s="773"/>
      <c r="S54" s="773"/>
      <c r="T54" s="773"/>
      <c r="U54" s="773"/>
      <c r="V54" s="773"/>
      <c r="W54" s="773"/>
      <c r="X54" s="773"/>
      <c r="Y54" s="773"/>
      <c r="Z54" s="773"/>
      <c r="AA54" s="773"/>
      <c r="AB54" s="773"/>
      <c r="AC54" s="773"/>
      <c r="AD54" s="773"/>
      <c r="AE54" s="773"/>
      <c r="AF54" s="773"/>
      <c r="AG54" s="773"/>
      <c r="AH54" s="773"/>
      <c r="AI54" s="773"/>
      <c r="AJ54" s="773"/>
      <c r="AK54" s="773"/>
      <c r="AL54" s="773"/>
      <c r="AM54" s="773"/>
      <c r="AN54" s="773"/>
      <c r="AO54" s="773"/>
      <c r="AP54" s="773"/>
      <c r="AQ54" s="773"/>
    </row>
    <row r="55" spans="1:43" ht="14.25" customHeight="1">
      <c r="A55" s="789" t="s">
        <v>555</v>
      </c>
      <c r="B55" s="782">
        <v>56.341646792667618</v>
      </c>
      <c r="C55" s="782">
        <v>158.70886420469751</v>
      </c>
      <c r="D55" s="782"/>
      <c r="E55" s="782"/>
      <c r="F55" s="782">
        <v>30.669828560148627</v>
      </c>
      <c r="G55" s="782"/>
      <c r="H55" s="782"/>
      <c r="I55" s="773"/>
      <c r="J55" s="782"/>
      <c r="K55" s="773"/>
      <c r="R55" s="773"/>
      <c r="S55" s="773"/>
      <c r="T55" s="773"/>
      <c r="U55" s="773"/>
      <c r="V55" s="773"/>
      <c r="W55" s="773"/>
      <c r="X55" s="773"/>
      <c r="Y55" s="773"/>
      <c r="Z55" s="773"/>
      <c r="AA55" s="773"/>
      <c r="AB55" s="773"/>
      <c r="AC55" s="773"/>
      <c r="AD55" s="773"/>
      <c r="AE55" s="773"/>
      <c r="AF55" s="773"/>
      <c r="AG55" s="773"/>
      <c r="AH55" s="773"/>
      <c r="AI55" s="773"/>
      <c r="AJ55" s="773"/>
      <c r="AK55" s="773"/>
      <c r="AL55" s="773"/>
      <c r="AM55" s="773"/>
      <c r="AN55" s="773"/>
      <c r="AO55" s="773"/>
      <c r="AP55" s="773"/>
      <c r="AQ55" s="773"/>
    </row>
    <row r="56" spans="1:43" ht="15" customHeight="1">
      <c r="A56" s="789" t="s">
        <v>506</v>
      </c>
      <c r="B56" s="782">
        <v>-1.1213750515219125</v>
      </c>
      <c r="C56" s="782">
        <v>-1.4469355503508547</v>
      </c>
      <c r="D56" s="782">
        <v>131.40508278999974</v>
      </c>
      <c r="E56" s="782">
        <v>42.388736383870885</v>
      </c>
      <c r="F56" s="782">
        <v>45.070088416747154</v>
      </c>
      <c r="G56" s="782"/>
      <c r="H56" s="782">
        <v>31000</v>
      </c>
      <c r="I56" s="773"/>
      <c r="J56" s="782"/>
      <c r="K56" s="773"/>
      <c r="R56" s="773"/>
      <c r="S56" s="773"/>
      <c r="T56" s="773"/>
      <c r="U56" s="773"/>
      <c r="V56" s="773"/>
      <c r="W56" s="773"/>
      <c r="X56" s="773"/>
      <c r="Y56" s="773"/>
      <c r="Z56" s="773"/>
      <c r="AA56" s="773"/>
      <c r="AB56" s="773"/>
      <c r="AC56" s="773"/>
      <c r="AD56" s="773"/>
      <c r="AE56" s="773"/>
      <c r="AF56" s="773"/>
      <c r="AG56" s="773"/>
      <c r="AH56" s="773"/>
      <c r="AI56" s="773"/>
      <c r="AJ56" s="773"/>
      <c r="AK56" s="773"/>
      <c r="AL56" s="773"/>
      <c r="AM56" s="773"/>
      <c r="AN56" s="773"/>
      <c r="AO56" s="773"/>
      <c r="AP56" s="773"/>
      <c r="AQ56" s="773"/>
    </row>
    <row r="57" spans="1:43">
      <c r="A57" s="782"/>
      <c r="B57" s="782"/>
      <c r="C57" s="782"/>
      <c r="D57" s="782"/>
      <c r="E57" s="782"/>
      <c r="F57" s="782"/>
      <c r="G57" s="782"/>
      <c r="H57" s="782"/>
      <c r="I57" s="773"/>
      <c r="J57" s="782"/>
      <c r="K57" s="773"/>
      <c r="R57" s="773"/>
      <c r="S57" s="773"/>
      <c r="T57" s="773"/>
      <c r="U57" s="773"/>
      <c r="V57" s="773"/>
      <c r="W57" s="773"/>
      <c r="X57" s="773"/>
      <c r="Y57" s="773"/>
      <c r="Z57" s="773"/>
      <c r="AA57" s="773"/>
      <c r="AB57" s="773"/>
      <c r="AC57" s="773"/>
      <c r="AD57" s="773"/>
      <c r="AE57" s="773"/>
      <c r="AF57" s="773"/>
      <c r="AG57" s="773"/>
      <c r="AH57" s="773"/>
      <c r="AI57" s="773"/>
      <c r="AJ57" s="773"/>
      <c r="AK57" s="773"/>
      <c r="AL57" s="773"/>
      <c r="AM57" s="773"/>
      <c r="AN57" s="773"/>
      <c r="AO57" s="773"/>
      <c r="AP57" s="773"/>
      <c r="AQ57" s="773"/>
    </row>
    <row r="58" spans="1:43">
      <c r="A58" s="1219" t="s">
        <v>599</v>
      </c>
      <c r="B58" s="792">
        <v>1.9973510197787399</v>
      </c>
      <c r="C58" s="792"/>
      <c r="D58" s="792">
        <v>12.563114820000001</v>
      </c>
      <c r="E58" s="792"/>
      <c r="F58" s="792">
        <v>9.4876440737753409</v>
      </c>
      <c r="G58" s="792"/>
      <c r="H58" s="792">
        <v>8800</v>
      </c>
      <c r="I58" s="773"/>
      <c r="J58" s="786"/>
      <c r="K58" s="773"/>
      <c r="R58" s="773"/>
      <c r="S58" s="773"/>
      <c r="T58" s="773"/>
      <c r="U58" s="773"/>
      <c r="V58" s="773"/>
      <c r="W58" s="773"/>
      <c r="X58" s="773"/>
      <c r="Y58" s="773"/>
      <c r="Z58" s="773"/>
      <c r="AA58" s="773"/>
      <c r="AB58" s="773"/>
      <c r="AC58" s="773"/>
      <c r="AD58" s="773"/>
      <c r="AE58" s="773"/>
      <c r="AF58" s="773"/>
      <c r="AG58" s="773"/>
      <c r="AH58" s="773"/>
      <c r="AI58" s="773"/>
      <c r="AJ58" s="773"/>
      <c r="AK58" s="773"/>
      <c r="AL58" s="773"/>
      <c r="AM58" s="773"/>
      <c r="AN58" s="773"/>
      <c r="AO58" s="773"/>
      <c r="AP58" s="773"/>
      <c r="AQ58" s="773"/>
    </row>
    <row r="59" spans="1:43">
      <c r="A59" s="790"/>
      <c r="B59" s="782"/>
      <c r="C59" s="782"/>
      <c r="D59" s="782"/>
      <c r="E59" s="782"/>
      <c r="F59" s="782"/>
      <c r="G59" s="782"/>
      <c r="H59" s="782"/>
      <c r="I59" s="773"/>
      <c r="J59" s="782"/>
      <c r="K59" s="773"/>
      <c r="R59" s="773"/>
      <c r="S59" s="773"/>
      <c r="T59" s="773"/>
      <c r="U59" s="773"/>
      <c r="V59" s="773"/>
      <c r="W59" s="773"/>
      <c r="X59" s="773"/>
      <c r="Y59" s="773"/>
      <c r="Z59" s="773"/>
      <c r="AA59" s="773"/>
      <c r="AB59" s="773"/>
      <c r="AC59" s="773"/>
      <c r="AD59" s="773"/>
      <c r="AE59" s="773"/>
      <c r="AF59" s="773"/>
      <c r="AG59" s="773"/>
      <c r="AH59" s="773"/>
      <c r="AI59" s="773"/>
      <c r="AJ59" s="773"/>
      <c r="AK59" s="773"/>
      <c r="AL59" s="773"/>
      <c r="AM59" s="773"/>
      <c r="AN59" s="773"/>
      <c r="AO59" s="773"/>
      <c r="AP59" s="773"/>
      <c r="AQ59" s="773"/>
    </row>
    <row r="60" spans="1:43">
      <c r="A60" s="1219" t="s">
        <v>506</v>
      </c>
      <c r="B60" s="792">
        <v>1.9984659537637339</v>
      </c>
      <c r="C60" s="792"/>
      <c r="D60" s="792">
        <v>21.420288639999999</v>
      </c>
      <c r="E60" s="792">
        <v>546.81566449009654</v>
      </c>
      <c r="F60" s="792">
        <v>91.727780146428955</v>
      </c>
      <c r="G60" s="792"/>
      <c r="H60" s="792">
        <v>300</v>
      </c>
      <c r="I60" s="773"/>
      <c r="J60" s="786"/>
      <c r="K60" s="773"/>
      <c r="R60" s="773"/>
      <c r="S60" s="773"/>
      <c r="T60" s="773"/>
      <c r="U60" s="773"/>
      <c r="V60" s="773"/>
      <c r="W60" s="773"/>
      <c r="X60" s="773"/>
      <c r="Y60" s="773"/>
      <c r="Z60" s="773"/>
      <c r="AA60" s="773"/>
      <c r="AB60" s="773"/>
      <c r="AC60" s="773"/>
      <c r="AD60" s="773"/>
      <c r="AE60" s="773"/>
      <c r="AF60" s="773"/>
      <c r="AG60" s="773"/>
      <c r="AH60" s="773"/>
      <c r="AI60" s="773"/>
      <c r="AJ60" s="773"/>
      <c r="AK60" s="773"/>
      <c r="AL60" s="773"/>
      <c r="AM60" s="773"/>
      <c r="AN60" s="773"/>
      <c r="AO60" s="773"/>
      <c r="AP60" s="773"/>
      <c r="AQ60" s="773"/>
    </row>
    <row r="61" spans="1:43">
      <c r="A61" s="1220"/>
      <c r="B61" s="782"/>
      <c r="C61" s="782"/>
      <c r="D61" s="782"/>
      <c r="E61" s="782"/>
      <c r="F61" s="782"/>
      <c r="G61" s="782"/>
      <c r="H61" s="782"/>
      <c r="I61" s="773"/>
      <c r="J61" s="782"/>
      <c r="K61" s="773"/>
      <c r="N61" s="446"/>
      <c r="R61" s="773"/>
      <c r="S61" s="773"/>
      <c r="T61" s="773"/>
      <c r="U61" s="773"/>
      <c r="V61" s="773"/>
      <c r="W61" s="773"/>
      <c r="X61" s="773"/>
      <c r="Y61" s="773"/>
      <c r="Z61" s="773"/>
      <c r="AA61" s="773"/>
      <c r="AB61" s="773"/>
      <c r="AC61" s="773"/>
      <c r="AD61" s="773"/>
      <c r="AE61" s="773"/>
      <c r="AF61" s="773"/>
      <c r="AG61" s="773"/>
      <c r="AH61" s="773"/>
      <c r="AI61" s="773"/>
      <c r="AJ61" s="773"/>
      <c r="AK61" s="773"/>
      <c r="AL61" s="773"/>
      <c r="AM61" s="773"/>
      <c r="AN61" s="773"/>
      <c r="AO61" s="773"/>
      <c r="AP61" s="773"/>
      <c r="AQ61" s="773"/>
    </row>
    <row r="62" spans="1:43">
      <c r="A62" s="1219" t="s">
        <v>262</v>
      </c>
      <c r="B62" s="792">
        <v>698.10867182937</v>
      </c>
      <c r="C62" s="792">
        <v>90.719438156773876</v>
      </c>
      <c r="D62" s="792">
        <v>5462.6089271100009</v>
      </c>
      <c r="E62" s="792">
        <v>165.33183142091082</v>
      </c>
      <c r="F62" s="792">
        <v>2702.7349218066156</v>
      </c>
      <c r="G62" s="792">
        <v>43.1254454692846</v>
      </c>
      <c r="H62" s="792">
        <v>327700</v>
      </c>
      <c r="I62" s="773"/>
      <c r="J62" s="786"/>
      <c r="K62" s="773"/>
      <c r="N62" s="1218"/>
      <c r="R62" s="773"/>
      <c r="S62" s="773"/>
      <c r="T62" s="773"/>
      <c r="U62" s="773"/>
      <c r="V62" s="773"/>
      <c r="W62" s="773"/>
      <c r="X62" s="773"/>
      <c r="Y62" s="773"/>
      <c r="Z62" s="773"/>
      <c r="AA62" s="773"/>
      <c r="AB62" s="773"/>
      <c r="AC62" s="773"/>
      <c r="AD62" s="773"/>
      <c r="AE62" s="773"/>
      <c r="AF62" s="773"/>
      <c r="AG62" s="773"/>
      <c r="AH62" s="773"/>
      <c r="AI62" s="773"/>
      <c r="AJ62" s="773"/>
      <c r="AK62" s="773"/>
      <c r="AL62" s="773"/>
      <c r="AM62" s="773"/>
      <c r="AN62" s="773"/>
      <c r="AO62" s="773"/>
      <c r="AP62" s="773"/>
      <c r="AQ62" s="773"/>
    </row>
    <row r="63" spans="1:43">
      <c r="A63" s="794" t="s">
        <v>556</v>
      </c>
      <c r="B63" s="793">
        <v>297.07933510941768</v>
      </c>
      <c r="C63" s="793">
        <v>37.927901053331425</v>
      </c>
      <c r="D63" s="793"/>
      <c r="E63" s="793"/>
      <c r="F63" s="793">
        <v>1906.5936713038739</v>
      </c>
      <c r="G63" s="793"/>
      <c r="H63" s="792"/>
      <c r="I63" s="773"/>
      <c r="J63" s="782"/>
      <c r="K63" s="773"/>
      <c r="L63" s="773"/>
      <c r="N63" s="1218"/>
      <c r="R63" s="773"/>
      <c r="S63" s="773"/>
      <c r="T63" s="773"/>
      <c r="U63" s="773"/>
      <c r="V63" s="773"/>
      <c r="W63" s="773"/>
      <c r="X63" s="773"/>
      <c r="Y63" s="773"/>
      <c r="Z63" s="773"/>
      <c r="AA63" s="773"/>
      <c r="AB63" s="773"/>
      <c r="AC63" s="773"/>
      <c r="AD63" s="773"/>
      <c r="AE63" s="773"/>
      <c r="AF63" s="773"/>
      <c r="AG63" s="773"/>
      <c r="AH63" s="773"/>
      <c r="AI63" s="773"/>
      <c r="AJ63" s="773"/>
      <c r="AK63" s="773"/>
      <c r="AL63" s="773"/>
      <c r="AM63" s="773"/>
      <c r="AN63" s="773"/>
      <c r="AO63" s="773"/>
      <c r="AP63" s="773"/>
      <c r="AQ63" s="773"/>
    </row>
    <row r="64" spans="1:43">
      <c r="A64" s="794" t="s">
        <v>555</v>
      </c>
      <c r="B64" s="793">
        <v>401.02933671995231</v>
      </c>
      <c r="C64" s="793">
        <v>52.791537103442451</v>
      </c>
      <c r="D64" s="793"/>
      <c r="E64" s="793"/>
      <c r="F64" s="793">
        <v>796.14125050274197</v>
      </c>
      <c r="G64" s="793"/>
      <c r="H64" s="792"/>
      <c r="I64" s="773"/>
      <c r="J64" s="782"/>
      <c r="K64" s="773"/>
      <c r="L64" s="773"/>
      <c r="N64" s="1218"/>
      <c r="R64" s="773"/>
      <c r="S64" s="773"/>
      <c r="T64" s="773"/>
      <c r="U64" s="773"/>
      <c r="V64" s="773"/>
      <c r="W64" s="773"/>
      <c r="X64" s="773"/>
      <c r="Y64" s="773"/>
      <c r="Z64" s="773"/>
      <c r="AA64" s="773"/>
      <c r="AB64" s="773"/>
      <c r="AC64" s="773"/>
      <c r="AD64" s="773"/>
      <c r="AE64" s="773"/>
      <c r="AF64" s="773"/>
      <c r="AG64" s="773"/>
      <c r="AH64" s="773"/>
      <c r="AI64" s="773"/>
      <c r="AJ64" s="773"/>
      <c r="AK64" s="773"/>
      <c r="AL64" s="773"/>
      <c r="AM64" s="773"/>
      <c r="AN64" s="773"/>
      <c r="AO64" s="773"/>
      <c r="AP64" s="773"/>
      <c r="AQ64" s="773"/>
    </row>
    <row r="65" spans="1:43">
      <c r="A65" s="1220" t="s">
        <v>1562</v>
      </c>
      <c r="B65" s="448"/>
      <c r="C65" s="1216"/>
      <c r="F65" s="448"/>
      <c r="H65" s="782"/>
      <c r="R65" s="773"/>
      <c r="S65" s="773"/>
      <c r="T65" s="773"/>
      <c r="U65" s="773"/>
      <c r="V65" s="773"/>
      <c r="W65" s="773"/>
      <c r="X65" s="773"/>
      <c r="Y65" s="773"/>
      <c r="Z65" s="773"/>
      <c r="AA65" s="773"/>
      <c r="AB65" s="773"/>
      <c r="AC65" s="773"/>
      <c r="AD65" s="773"/>
      <c r="AE65" s="773"/>
      <c r="AF65" s="773"/>
      <c r="AG65" s="773"/>
      <c r="AH65" s="773"/>
      <c r="AI65" s="773"/>
      <c r="AJ65" s="773"/>
      <c r="AK65" s="773"/>
      <c r="AL65" s="773"/>
      <c r="AM65" s="773"/>
      <c r="AN65" s="773"/>
      <c r="AO65" s="773"/>
      <c r="AP65" s="773"/>
      <c r="AQ65" s="773"/>
    </row>
    <row r="66" spans="1:43">
      <c r="A66" s="448" t="s">
        <v>1223</v>
      </c>
      <c r="B66" s="448"/>
      <c r="D66" s="448"/>
      <c r="E66" s="448"/>
      <c r="F66" s="448"/>
      <c r="H66" s="786"/>
      <c r="R66" s="773"/>
      <c r="S66" s="773"/>
      <c r="T66" s="773"/>
      <c r="U66" s="773"/>
      <c r="V66" s="773"/>
      <c r="W66" s="773"/>
      <c r="X66" s="773"/>
      <c r="Y66" s="773"/>
      <c r="Z66" s="773"/>
      <c r="AA66" s="773"/>
      <c r="AB66" s="773"/>
      <c r="AC66" s="773"/>
      <c r="AD66" s="773"/>
      <c r="AE66" s="773"/>
      <c r="AF66" s="773"/>
      <c r="AG66" s="773"/>
      <c r="AH66" s="773"/>
      <c r="AI66" s="773"/>
      <c r="AJ66" s="773"/>
      <c r="AK66" s="773"/>
      <c r="AL66" s="773"/>
      <c r="AM66" s="773"/>
      <c r="AN66" s="773"/>
      <c r="AO66" s="773"/>
      <c r="AP66" s="773"/>
      <c r="AQ66" s="773"/>
    </row>
    <row r="67" spans="1:43">
      <c r="A67" s="446" t="s">
        <v>1222</v>
      </c>
      <c r="B67" s="796"/>
      <c r="C67" s="796"/>
      <c r="D67" s="796"/>
      <c r="E67" s="796"/>
      <c r="F67" s="796"/>
      <c r="R67" s="773"/>
      <c r="S67" s="773"/>
      <c r="T67" s="773"/>
      <c r="U67" s="773"/>
      <c r="V67" s="773"/>
      <c r="W67" s="773"/>
      <c r="X67" s="773"/>
      <c r="Y67" s="773"/>
      <c r="Z67" s="773"/>
      <c r="AA67" s="773"/>
      <c r="AB67" s="773"/>
      <c r="AC67" s="773"/>
      <c r="AD67" s="773"/>
      <c r="AE67" s="773"/>
      <c r="AF67" s="773"/>
      <c r="AG67" s="773"/>
      <c r="AH67" s="773"/>
      <c r="AI67" s="773"/>
      <c r="AJ67" s="773"/>
      <c r="AK67" s="773"/>
      <c r="AL67" s="773"/>
      <c r="AM67" s="773"/>
      <c r="AN67" s="773"/>
      <c r="AO67" s="773"/>
      <c r="AP67" s="773"/>
      <c r="AQ67" s="773"/>
    </row>
    <row r="68" spans="1:43">
      <c r="A68" s="446" t="s">
        <v>1283</v>
      </c>
      <c r="B68" s="796"/>
      <c r="C68" s="786"/>
      <c r="D68" s="782"/>
      <c r="E68" s="786"/>
      <c r="F68" s="796"/>
      <c r="G68" s="786"/>
      <c r="H68" s="786"/>
      <c r="R68" s="773"/>
      <c r="S68" s="773"/>
      <c r="T68" s="773"/>
      <c r="U68" s="773"/>
      <c r="V68" s="773"/>
      <c r="W68" s="773"/>
      <c r="X68" s="773"/>
      <c r="Y68" s="773"/>
      <c r="Z68" s="773"/>
      <c r="AA68" s="773"/>
      <c r="AB68" s="773"/>
      <c r="AC68" s="773"/>
      <c r="AD68" s="773"/>
      <c r="AE68" s="773"/>
      <c r="AF68" s="773"/>
      <c r="AG68" s="773"/>
      <c r="AH68" s="773"/>
      <c r="AI68" s="773"/>
      <c r="AJ68" s="773"/>
      <c r="AK68" s="773"/>
      <c r="AL68" s="773"/>
      <c r="AM68" s="773"/>
      <c r="AN68" s="773"/>
      <c r="AO68" s="773"/>
      <c r="AP68" s="773"/>
      <c r="AQ68" s="773"/>
    </row>
    <row r="69" spans="1:43">
      <c r="B69" s="796"/>
      <c r="C69" s="782"/>
      <c r="D69" s="796"/>
      <c r="E69" s="782"/>
      <c r="F69" s="796"/>
      <c r="G69" s="782"/>
      <c r="H69" s="773"/>
      <c r="R69" s="773"/>
      <c r="S69" s="773"/>
      <c r="T69" s="773"/>
      <c r="U69" s="773"/>
      <c r="V69" s="773"/>
      <c r="W69" s="773"/>
      <c r="X69" s="773"/>
      <c r="Y69" s="773"/>
      <c r="Z69" s="773"/>
      <c r="AA69" s="773"/>
      <c r="AB69" s="773"/>
      <c r="AC69" s="773"/>
      <c r="AD69" s="773"/>
      <c r="AE69" s="773"/>
      <c r="AF69" s="773"/>
      <c r="AG69" s="773"/>
      <c r="AH69" s="773"/>
      <c r="AI69" s="773"/>
      <c r="AJ69" s="773"/>
      <c r="AK69" s="773"/>
      <c r="AL69" s="773"/>
      <c r="AM69" s="773"/>
      <c r="AN69" s="773"/>
      <c r="AO69" s="773"/>
      <c r="AP69" s="773"/>
      <c r="AQ69" s="773"/>
    </row>
    <row r="70" spans="1:43">
      <c r="B70" s="796"/>
      <c r="C70" s="782"/>
      <c r="D70" s="796"/>
      <c r="E70" s="782"/>
      <c r="F70" s="796"/>
      <c r="G70" s="782"/>
      <c r="H70" s="1217"/>
      <c r="R70" s="773"/>
      <c r="S70" s="773"/>
      <c r="T70" s="773"/>
      <c r="U70" s="773"/>
      <c r="V70" s="773"/>
      <c r="W70" s="773"/>
      <c r="X70" s="773"/>
      <c r="Y70" s="773"/>
      <c r="Z70" s="773"/>
      <c r="AA70" s="773"/>
      <c r="AB70" s="773"/>
      <c r="AC70" s="773"/>
      <c r="AD70" s="773"/>
      <c r="AE70" s="773"/>
      <c r="AF70" s="773"/>
      <c r="AG70" s="773"/>
      <c r="AH70" s="773"/>
      <c r="AI70" s="773"/>
      <c r="AJ70" s="773"/>
      <c r="AK70" s="773"/>
      <c r="AL70" s="773"/>
      <c r="AM70" s="773"/>
      <c r="AN70" s="773"/>
      <c r="AO70" s="773"/>
      <c r="AP70" s="773"/>
      <c r="AQ70" s="773"/>
    </row>
    <row r="71" spans="1:43">
      <c r="B71" s="796"/>
      <c r="C71" s="782"/>
      <c r="D71" s="796"/>
      <c r="E71" s="782"/>
      <c r="F71" s="796"/>
      <c r="G71" s="782"/>
      <c r="H71" s="773"/>
      <c r="R71" s="773"/>
      <c r="S71" s="773"/>
      <c r="T71" s="773"/>
      <c r="U71" s="773"/>
      <c r="V71" s="773"/>
      <c r="W71" s="773"/>
      <c r="X71" s="773"/>
      <c r="Y71" s="773"/>
      <c r="Z71" s="773"/>
      <c r="AA71" s="773"/>
      <c r="AB71" s="773"/>
      <c r="AC71" s="773"/>
      <c r="AD71" s="773"/>
      <c r="AE71" s="773"/>
      <c r="AF71" s="773"/>
      <c r="AG71" s="773"/>
      <c r="AH71" s="773"/>
      <c r="AI71" s="773"/>
      <c r="AJ71" s="773"/>
      <c r="AK71" s="773"/>
      <c r="AL71" s="773"/>
      <c r="AM71" s="773"/>
      <c r="AN71" s="773"/>
      <c r="AO71" s="773"/>
      <c r="AP71" s="773"/>
      <c r="AQ71" s="773"/>
    </row>
    <row r="72" spans="1:43">
      <c r="A72" s="788"/>
      <c r="B72" s="796"/>
      <c r="C72" s="782"/>
      <c r="D72" s="796"/>
      <c r="E72" s="782"/>
      <c r="F72" s="796"/>
      <c r="G72" s="786"/>
      <c r="H72" s="1217"/>
      <c r="R72" s="773"/>
      <c r="S72" s="773"/>
      <c r="T72" s="773"/>
      <c r="U72" s="773"/>
      <c r="V72" s="773"/>
      <c r="W72" s="773"/>
      <c r="X72" s="773"/>
      <c r="Y72" s="773"/>
      <c r="Z72" s="773"/>
      <c r="AA72" s="773"/>
      <c r="AB72" s="773"/>
      <c r="AC72" s="773"/>
      <c r="AD72" s="773"/>
      <c r="AE72" s="773"/>
      <c r="AF72" s="773"/>
      <c r="AG72" s="773"/>
      <c r="AH72" s="773"/>
      <c r="AI72" s="773"/>
      <c r="AJ72" s="773"/>
      <c r="AK72" s="773"/>
      <c r="AL72" s="773"/>
      <c r="AM72" s="773"/>
      <c r="AN72" s="773"/>
      <c r="AO72" s="773"/>
      <c r="AP72" s="773"/>
      <c r="AQ72" s="773"/>
    </row>
    <row r="73" spans="1:43">
      <c r="A73" s="788"/>
      <c r="B73" s="796"/>
      <c r="C73" s="787"/>
      <c r="D73" s="796"/>
      <c r="E73" s="782"/>
      <c r="F73" s="796"/>
      <c r="G73" s="786"/>
      <c r="H73" s="1217"/>
    </row>
    <row r="74" spans="1:43">
      <c r="A74" s="785"/>
      <c r="B74" s="796"/>
      <c r="C74" s="782"/>
      <c r="D74" s="796"/>
      <c r="E74" s="782"/>
      <c r="F74" s="796"/>
      <c r="G74" s="784"/>
      <c r="H74" s="773"/>
    </row>
    <row r="75" spans="1:43">
      <c r="A75" s="782"/>
      <c r="B75" s="783"/>
      <c r="C75" s="782"/>
      <c r="D75" s="782"/>
      <c r="E75" s="782"/>
      <c r="F75" s="782"/>
      <c r="G75" s="782"/>
      <c r="H75" s="773"/>
    </row>
    <row r="76" spans="1:43">
      <c r="A76" s="782"/>
      <c r="B76" s="783"/>
      <c r="C76" s="782"/>
      <c r="D76" s="782"/>
      <c r="E76" s="782"/>
      <c r="F76" s="782"/>
      <c r="G76" s="782"/>
      <c r="H76" s="773"/>
    </row>
    <row r="77" spans="1:43">
      <c r="H77" s="448"/>
    </row>
    <row r="78" spans="1:43">
      <c r="H78" s="448"/>
    </row>
    <row r="79" spans="1:43">
      <c r="H79" s="448"/>
    </row>
    <row r="82" spans="8:8">
      <c r="H82" s="448"/>
    </row>
  </sheetData>
  <pageMargins left="0.7" right="0.7" top="0.75" bottom="0.75" header="0.3" footer="0.3"/>
  <pageSetup paperSize="9" scale="74" fitToWidth="0" fitToHeight="0" orientation="portrait" r:id="rId1"/>
  <customProperties>
    <customPr name="_pios_id" r:id="rId2"/>
  </customProperties>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5ABF6C-2744-4664-AB44-4D70E34BA4D9}">
  <sheetPr>
    <tabColor theme="4" tint="0.39997558519241921"/>
  </sheetPr>
  <dimension ref="A1:Z106"/>
  <sheetViews>
    <sheetView view="pageBreakPreview" zoomScale="60" zoomScaleNormal="100" workbookViewId="0"/>
  </sheetViews>
  <sheetFormatPr defaultRowHeight="14.4"/>
  <cols>
    <col min="1" max="1" width="24.44140625" style="447" customWidth="1"/>
    <col min="2" max="11" width="6.44140625" style="447" customWidth="1"/>
    <col min="12" max="16" width="6.44140625" style="451" customWidth="1"/>
    <col min="17" max="18" width="8.88671875" style="1663"/>
    <col min="19" max="19" width="19.6640625" style="1663" customWidth="1"/>
    <col min="20" max="16384" width="8.88671875" style="1663"/>
  </cols>
  <sheetData>
    <row r="1" spans="1:26">
      <c r="A1" s="1736" t="s">
        <v>1574</v>
      </c>
      <c r="B1" s="1783"/>
      <c r="C1" s="1783"/>
      <c r="D1" s="1783"/>
      <c r="E1" s="1783"/>
      <c r="F1" s="1783"/>
      <c r="G1" s="1783"/>
      <c r="H1" s="1783"/>
      <c r="I1" s="1783"/>
      <c r="J1" s="1783"/>
      <c r="K1" s="1783"/>
      <c r="L1" s="1783"/>
      <c r="M1" s="1784"/>
      <c r="N1" s="1783"/>
      <c r="O1" s="1783"/>
      <c r="P1" s="1783"/>
    </row>
    <row r="2" spans="1:26">
      <c r="B2" s="451"/>
      <c r="C2" s="451"/>
      <c r="D2" s="451"/>
      <c r="E2" s="451"/>
      <c r="F2" s="451"/>
      <c r="G2" s="451"/>
      <c r="H2" s="451"/>
      <c r="I2" s="451"/>
      <c r="J2" s="451"/>
      <c r="K2" s="451"/>
    </row>
    <row r="3" spans="1:26">
      <c r="B3" s="1763"/>
      <c r="C3" s="1763"/>
      <c r="D3" s="1763"/>
      <c r="E3" s="1763"/>
      <c r="F3" s="1763"/>
      <c r="G3" s="451"/>
      <c r="H3" s="451"/>
      <c r="I3" s="451"/>
      <c r="J3" s="451"/>
      <c r="K3" s="451"/>
    </row>
    <row r="4" spans="1:26" ht="15" thickBot="1">
      <c r="A4" s="1782" t="s">
        <v>263</v>
      </c>
      <c r="B4" s="1230" t="s">
        <v>1401</v>
      </c>
      <c r="C4" s="802" t="s">
        <v>1170</v>
      </c>
      <c r="D4" s="802" t="s">
        <v>1048</v>
      </c>
      <c r="E4" s="802" t="s">
        <v>969</v>
      </c>
      <c r="F4" s="802" t="s">
        <v>894</v>
      </c>
      <c r="G4" s="802" t="s">
        <v>700</v>
      </c>
      <c r="H4" s="802" t="s">
        <v>674</v>
      </c>
      <c r="I4" s="802" t="s">
        <v>615</v>
      </c>
      <c r="J4" s="802" t="s">
        <v>590</v>
      </c>
      <c r="K4" s="802" t="s">
        <v>572</v>
      </c>
      <c r="L4" s="802" t="s">
        <v>526</v>
      </c>
      <c r="M4" s="802" t="s">
        <v>521</v>
      </c>
      <c r="N4" s="802" t="s">
        <v>502</v>
      </c>
      <c r="O4" s="802" t="s">
        <v>185</v>
      </c>
      <c r="P4" s="802" t="s">
        <v>184</v>
      </c>
    </row>
    <row r="5" spans="1:26">
      <c r="A5" s="801" t="s">
        <v>303</v>
      </c>
      <c r="B5" s="800">
        <v>1.9937847161539373</v>
      </c>
      <c r="C5" s="799">
        <v>2.1109852451996258</v>
      </c>
      <c r="D5" s="799">
        <v>2.1852568854239522</v>
      </c>
      <c r="E5" s="799">
        <v>2.0891978454804083</v>
      </c>
      <c r="F5" s="799">
        <v>2.021813146764381</v>
      </c>
      <c r="G5" s="799">
        <v>1.9881982695858629</v>
      </c>
      <c r="H5" s="799">
        <v>2.095552657120431</v>
      </c>
      <c r="I5" s="799">
        <v>2.001412532774355</v>
      </c>
      <c r="J5" s="799">
        <v>2.1676775571459594</v>
      </c>
      <c r="K5" s="799">
        <v>2.3483202032863133</v>
      </c>
      <c r="L5" s="799">
        <v>2.3090846086718817</v>
      </c>
      <c r="M5" s="799">
        <v>2.4682982895991641</v>
      </c>
      <c r="N5" s="799">
        <v>2.5907123758692774</v>
      </c>
      <c r="O5" s="799">
        <v>2.6908568868664502</v>
      </c>
      <c r="P5" s="799">
        <v>2.8865814723353513</v>
      </c>
      <c r="S5" s="1779"/>
      <c r="T5" s="1779"/>
      <c r="U5" s="1779"/>
      <c r="V5" s="1779"/>
      <c r="W5" s="1779"/>
      <c r="X5" s="1779"/>
      <c r="Y5" s="1779"/>
      <c r="Z5" s="1779"/>
    </row>
    <row r="6" spans="1:26">
      <c r="A6" s="1780" t="s">
        <v>1573</v>
      </c>
      <c r="B6" s="800">
        <v>0.81437829289936214</v>
      </c>
      <c r="C6" s="799">
        <v>0.92110746065435267</v>
      </c>
      <c r="D6" s="799">
        <v>0.90327014740382483</v>
      </c>
      <c r="E6" s="799">
        <v>0.9920910753582376</v>
      </c>
      <c r="F6" s="799">
        <v>1.0748635806350444</v>
      </c>
      <c r="G6" s="799">
        <v>1.0685218729131745</v>
      </c>
      <c r="H6" s="799">
        <v>1.1122885964548621</v>
      </c>
      <c r="I6" s="799">
        <v>1.1170173440974689</v>
      </c>
      <c r="J6" s="799">
        <v>1.1623139859798239</v>
      </c>
      <c r="K6" s="799">
        <v>1.112910410443974</v>
      </c>
      <c r="L6" s="799">
        <v>1.1402989350198394</v>
      </c>
      <c r="M6" s="799">
        <v>1.2479127124640661</v>
      </c>
      <c r="N6" s="799">
        <v>1.2658466928473893</v>
      </c>
      <c r="O6" s="799">
        <v>1.3209086336169171</v>
      </c>
      <c r="P6" s="799">
        <v>1.4286246948120058</v>
      </c>
      <c r="S6" s="1779"/>
      <c r="T6" s="1779"/>
      <c r="U6" s="1779"/>
      <c r="V6" s="1779"/>
      <c r="W6" s="1779"/>
      <c r="X6" s="1779"/>
      <c r="Y6" s="1779"/>
      <c r="Z6" s="1779"/>
    </row>
    <row r="7" spans="1:26">
      <c r="A7" s="1780" t="s">
        <v>1572</v>
      </c>
      <c r="B7" s="800">
        <v>1.2195123593332002</v>
      </c>
      <c r="C7" s="799">
        <v>1.2436505990780684</v>
      </c>
      <c r="D7" s="799">
        <v>1.3279687115422811</v>
      </c>
      <c r="E7" s="799">
        <v>1.4222768270800756</v>
      </c>
      <c r="F7" s="799">
        <v>1.4714400725559555</v>
      </c>
      <c r="G7" s="799">
        <v>1.3666020776365515</v>
      </c>
      <c r="H7" s="799">
        <v>1.3602585111377223</v>
      </c>
      <c r="I7" s="799">
        <v>1.4049549487578081</v>
      </c>
      <c r="J7" s="799">
        <v>1.3273398460829433</v>
      </c>
      <c r="K7" s="799">
        <v>1.3632916758835698</v>
      </c>
      <c r="L7" s="799">
        <v>1.4062556234417176</v>
      </c>
      <c r="M7" s="799">
        <v>1.4906458156451752</v>
      </c>
      <c r="N7" s="799">
        <v>1.5643999523142924</v>
      </c>
      <c r="O7" s="799">
        <v>1.9044426818779108</v>
      </c>
      <c r="P7" s="799">
        <v>1.8002515472456357</v>
      </c>
      <c r="S7" s="1779"/>
      <c r="T7" s="1779"/>
      <c r="U7" s="1779"/>
      <c r="V7" s="1779"/>
      <c r="W7" s="1779"/>
      <c r="X7" s="1779"/>
      <c r="Y7" s="1779"/>
      <c r="Z7" s="1779"/>
    </row>
    <row r="8" spans="1:26">
      <c r="A8" s="1780" t="s">
        <v>1571</v>
      </c>
      <c r="B8" s="800">
        <v>0.21076560706127304</v>
      </c>
      <c r="C8" s="799">
        <v>0.23975137967428076</v>
      </c>
      <c r="D8" s="799">
        <v>0.30072529920633584</v>
      </c>
      <c r="E8" s="799">
        <v>0.25708642675735538</v>
      </c>
      <c r="F8" s="799">
        <v>0.27908777298393367</v>
      </c>
      <c r="G8" s="799">
        <v>0.23103504250003004</v>
      </c>
      <c r="H8" s="799">
        <v>0.29125606227923073</v>
      </c>
      <c r="I8" s="799">
        <v>0.23276986537908684</v>
      </c>
      <c r="J8" s="799">
        <v>0.22700675067772758</v>
      </c>
      <c r="K8" s="799">
        <v>9.6392197373878302E-2</v>
      </c>
      <c r="L8" s="799">
        <v>0.11529938627984558</v>
      </c>
      <c r="M8" s="799">
        <v>0.12682629142010127</v>
      </c>
      <c r="N8" s="799">
        <v>0.13738020455622818</v>
      </c>
      <c r="O8" s="799">
        <v>0.22635682293741302</v>
      </c>
      <c r="P8" s="799">
        <v>0.20331689747591813</v>
      </c>
      <c r="S8" s="1779"/>
      <c r="T8" s="1779"/>
      <c r="U8" s="1779"/>
      <c r="V8" s="1779"/>
      <c r="W8" s="1779"/>
      <c r="X8" s="1779"/>
      <c r="Y8" s="1779"/>
      <c r="Z8" s="1779"/>
    </row>
    <row r="9" spans="1:26">
      <c r="A9" s="1780" t="s">
        <v>1570</v>
      </c>
      <c r="B9" s="800">
        <v>2.3692303388050336E-2</v>
      </c>
      <c r="C9" s="799">
        <v>2.3399588581116116E-2</v>
      </c>
      <c r="D9" s="799">
        <v>8.6763112092497402E-2</v>
      </c>
      <c r="E9" s="799">
        <v>0.10187479054471202</v>
      </c>
      <c r="F9" s="799">
        <v>0.1158821568840003</v>
      </c>
      <c r="G9" s="799">
        <v>0.12294512401839947</v>
      </c>
      <c r="H9" s="799">
        <v>0.12659443868611631</v>
      </c>
      <c r="I9" s="799">
        <v>0.13061831976976668</v>
      </c>
      <c r="J9" s="799">
        <v>0.13313118799627444</v>
      </c>
      <c r="K9" s="799">
        <v>0.12789716716076074</v>
      </c>
      <c r="L9" s="799">
        <v>0.12381932330772127</v>
      </c>
      <c r="M9" s="799">
        <v>0.12775760285637822</v>
      </c>
      <c r="N9" s="799">
        <v>0.14455042711356431</v>
      </c>
      <c r="O9" s="799">
        <v>0.15297860292063284</v>
      </c>
      <c r="P9" s="799">
        <v>0.18079343424327335</v>
      </c>
      <c r="S9" s="1779"/>
      <c r="T9" s="1779"/>
      <c r="U9" s="1779"/>
      <c r="V9" s="1779"/>
      <c r="W9" s="1779"/>
      <c r="X9" s="1779"/>
      <c r="Y9" s="1779"/>
      <c r="Z9" s="1779"/>
    </row>
    <row r="10" spans="1:26">
      <c r="A10" s="1780" t="s">
        <v>1569</v>
      </c>
      <c r="B10" s="800">
        <v>0.36489217132160129</v>
      </c>
      <c r="C10" s="799">
        <v>0.42258795247636799</v>
      </c>
      <c r="D10" s="799">
        <v>0.50472775739254017</v>
      </c>
      <c r="E10" s="799">
        <v>0.40360487879910806</v>
      </c>
      <c r="F10" s="799">
        <v>0.53660726870061037</v>
      </c>
      <c r="G10" s="799">
        <v>0.68381568437103435</v>
      </c>
      <c r="H10" s="799">
        <v>0.58530997308811605</v>
      </c>
      <c r="I10" s="799">
        <v>0.57695636417819141</v>
      </c>
      <c r="J10" s="799">
        <v>0.62662609323741114</v>
      </c>
      <c r="K10" s="799">
        <v>0.59483956910675373</v>
      </c>
      <c r="L10" s="799">
        <v>0.52956148116168023</v>
      </c>
      <c r="M10" s="799">
        <v>0.59258456339858301</v>
      </c>
      <c r="N10" s="799">
        <v>0.60535561824635453</v>
      </c>
      <c r="O10" s="799">
        <v>0.64324985373258381</v>
      </c>
      <c r="P10" s="799">
        <v>0.76580433455947361</v>
      </c>
      <c r="S10" s="1779"/>
      <c r="T10" s="1779"/>
      <c r="U10" s="1779"/>
      <c r="V10" s="1779"/>
      <c r="W10" s="1779"/>
      <c r="X10" s="1779"/>
      <c r="Y10" s="1779"/>
      <c r="Z10" s="1779"/>
    </row>
    <row r="11" spans="1:26">
      <c r="A11" s="1780" t="s">
        <v>1568</v>
      </c>
      <c r="B11" s="800">
        <v>6.4650706470801775E-2</v>
      </c>
      <c r="C11" s="799">
        <v>3.3196888541679709E-2</v>
      </c>
      <c r="D11" s="799">
        <v>4.0342181087761844E-2</v>
      </c>
      <c r="E11" s="799">
        <v>2.5738360320757443E-2</v>
      </c>
      <c r="F11" s="799">
        <v>3.3739579354054125E-2</v>
      </c>
      <c r="G11" s="799">
        <v>3.0065762163185471E-2</v>
      </c>
      <c r="H11" s="799">
        <v>3.3180596744692405E-2</v>
      </c>
      <c r="I11" s="799">
        <v>6.1889840283414772E-2</v>
      </c>
      <c r="J11" s="799">
        <v>9.8178075830208711E-2</v>
      </c>
      <c r="K11" s="799">
        <v>9.6143429349615908E-2</v>
      </c>
      <c r="L11" s="799">
        <v>9.5166536749609926E-2</v>
      </c>
      <c r="M11" s="799">
        <v>0.10378821194710991</v>
      </c>
      <c r="N11" s="799">
        <v>0.14056505813537354</v>
      </c>
      <c r="O11" s="799">
        <v>0.19972848099845397</v>
      </c>
      <c r="P11" s="799">
        <v>0.17767864643627682</v>
      </c>
      <c r="S11" s="1779"/>
      <c r="T11" s="1779"/>
      <c r="U11" s="1779"/>
      <c r="V11" s="1779"/>
      <c r="W11" s="1779"/>
      <c r="X11" s="1779"/>
      <c r="Y11" s="1779"/>
      <c r="Z11" s="1779"/>
    </row>
    <row r="12" spans="1:26">
      <c r="A12" s="1780" t="s">
        <v>1567</v>
      </c>
      <c r="B12" s="800">
        <v>0.71150948153188698</v>
      </c>
      <c r="C12" s="799">
        <v>0.71172891193442578</v>
      </c>
      <c r="D12" s="799">
        <v>0.86139152093570159</v>
      </c>
      <c r="E12" s="799">
        <v>0.82934820254049524</v>
      </c>
      <c r="F12" s="799">
        <v>0.85837398337736315</v>
      </c>
      <c r="G12" s="799">
        <v>0.87393695795469717</v>
      </c>
      <c r="H12" s="799">
        <v>0.82253227308947463</v>
      </c>
      <c r="I12" s="799">
        <v>0.66292759310566596</v>
      </c>
      <c r="J12" s="799">
        <v>0.68447016276262329</v>
      </c>
      <c r="K12" s="799">
        <v>0.79263906285527619</v>
      </c>
      <c r="L12" s="799">
        <v>0.77553090883012599</v>
      </c>
      <c r="M12" s="799">
        <v>0.81171304055033955</v>
      </c>
      <c r="N12" s="799">
        <v>0.94640899899880149</v>
      </c>
      <c r="O12" s="799">
        <v>1.0153076518222366</v>
      </c>
      <c r="P12" s="799">
        <v>1.1072106577612177</v>
      </c>
      <c r="S12" s="1779"/>
      <c r="T12" s="1779"/>
      <c r="U12" s="1779"/>
      <c r="V12" s="1779"/>
      <c r="W12" s="1779"/>
      <c r="X12" s="1779"/>
      <c r="Y12" s="1779"/>
      <c r="Z12" s="1779"/>
    </row>
    <row r="13" spans="1:26">
      <c r="A13" s="1781" t="s">
        <v>1566</v>
      </c>
      <c r="B13" s="800">
        <v>0.55707557963811372</v>
      </c>
      <c r="C13" s="799">
        <v>0.62553576128428967</v>
      </c>
      <c r="D13" s="799">
        <v>0.53185587757307284</v>
      </c>
      <c r="E13" s="799">
        <v>0.59522955579007952</v>
      </c>
      <c r="F13" s="799">
        <v>0.58621985968177914</v>
      </c>
      <c r="G13" s="799">
        <v>0.62749946884694829</v>
      </c>
      <c r="H13" s="799">
        <v>0.68788061781976129</v>
      </c>
      <c r="I13" s="799">
        <v>0.80926483319605469</v>
      </c>
      <c r="J13" s="799">
        <v>0.71621326359735071</v>
      </c>
      <c r="K13" s="799">
        <v>0.78846555425573495</v>
      </c>
      <c r="L13" s="799">
        <v>0.72661763309990379</v>
      </c>
      <c r="M13" s="799">
        <v>0.77091281648806265</v>
      </c>
      <c r="N13" s="799">
        <v>0.81523936422706733</v>
      </c>
      <c r="O13" s="799">
        <v>0.78461309736401186</v>
      </c>
      <c r="P13" s="799">
        <v>0.90714781307199877</v>
      </c>
      <c r="S13" s="1779"/>
      <c r="T13" s="1779"/>
      <c r="U13" s="1779"/>
      <c r="V13" s="1779"/>
      <c r="W13" s="1779"/>
      <c r="X13" s="1779"/>
      <c r="Y13" s="1779"/>
      <c r="Z13" s="1779"/>
    </row>
    <row r="14" spans="1:26">
      <c r="A14" s="1780" t="s">
        <v>1565</v>
      </c>
      <c r="B14" s="800">
        <v>0.12425264975493581</v>
      </c>
      <c r="C14" s="799">
        <v>0.13644939303572765</v>
      </c>
      <c r="D14" s="799">
        <v>0.1823311434104806</v>
      </c>
      <c r="E14" s="799">
        <v>0.17798194191957473</v>
      </c>
      <c r="F14" s="799">
        <v>0.20810741025945464</v>
      </c>
      <c r="G14" s="799">
        <v>0.17390052702629175</v>
      </c>
      <c r="H14" s="799">
        <v>0.21987308473640349</v>
      </c>
      <c r="I14" s="799">
        <v>0.23403077940019729</v>
      </c>
      <c r="J14" s="799">
        <v>0.24608930709026614</v>
      </c>
      <c r="K14" s="799">
        <v>0.26885160245508033</v>
      </c>
      <c r="L14" s="799">
        <v>0.2549248073770039</v>
      </c>
      <c r="M14" s="799">
        <v>0.27805368757185034</v>
      </c>
      <c r="N14" s="799">
        <v>0.29028562186462825</v>
      </c>
      <c r="O14" s="799">
        <v>0.31461775218609939</v>
      </c>
      <c r="P14" s="799">
        <v>0.37527671334395934</v>
      </c>
      <c r="S14" s="1779"/>
      <c r="T14" s="1779"/>
      <c r="U14" s="1779"/>
      <c r="V14" s="1779"/>
      <c r="W14" s="1779"/>
      <c r="X14" s="1779"/>
      <c r="Y14" s="1779"/>
      <c r="Z14" s="1779"/>
    </row>
    <row r="15" spans="1:26">
      <c r="A15" s="1781" t="s">
        <v>1564</v>
      </c>
      <c r="B15" s="800">
        <v>0.21216227579469563</v>
      </c>
      <c r="C15" s="799">
        <v>0.22834953981426975</v>
      </c>
      <c r="D15" s="799">
        <v>0.26291471260643051</v>
      </c>
      <c r="E15" s="799">
        <v>0.26339706115378486</v>
      </c>
      <c r="F15" s="799">
        <v>0.2996944665167886</v>
      </c>
      <c r="G15" s="799">
        <v>0.34059753285426869</v>
      </c>
      <c r="H15" s="799">
        <v>0.35826856447907346</v>
      </c>
      <c r="I15" s="799">
        <v>0.35156279011677827</v>
      </c>
      <c r="J15" s="799">
        <v>0.24794162214038118</v>
      </c>
      <c r="K15" s="799">
        <v>0.24011844813152766</v>
      </c>
      <c r="L15" s="799">
        <v>0.21574727883278991</v>
      </c>
      <c r="M15" s="799">
        <v>0.26146130552317487</v>
      </c>
      <c r="N15" s="799">
        <v>0.2688111189363846</v>
      </c>
      <c r="O15" s="799">
        <v>0.29850012399594117</v>
      </c>
      <c r="P15" s="799">
        <v>0.29154574616525347</v>
      </c>
      <c r="S15" s="1779"/>
      <c r="T15" s="1779"/>
      <c r="U15" s="1779"/>
      <c r="V15" s="1779"/>
      <c r="W15" s="1779"/>
      <c r="X15" s="1779"/>
      <c r="Y15" s="1779"/>
      <c r="Z15" s="1779"/>
    </row>
    <row r="16" spans="1:26">
      <c r="A16" s="1781" t="s">
        <v>302</v>
      </c>
      <c r="B16" s="800">
        <v>0.31217385852084151</v>
      </c>
      <c r="C16" s="799">
        <v>0.33878426757431618</v>
      </c>
      <c r="D16" s="799">
        <v>0.39687567687897701</v>
      </c>
      <c r="E16" s="799">
        <v>0.31690310360390095</v>
      </c>
      <c r="F16" s="799">
        <v>0.32854938552358703</v>
      </c>
      <c r="G16" s="799">
        <v>0.2757019822939637</v>
      </c>
      <c r="H16" s="799">
        <v>0.17511532071034477</v>
      </c>
      <c r="I16" s="799">
        <v>0.18771113811162679</v>
      </c>
      <c r="J16" s="799">
        <v>0.18184750999436036</v>
      </c>
      <c r="K16" s="799">
        <v>0.21180158662944099</v>
      </c>
      <c r="L16" s="799">
        <v>0.20333817247791558</v>
      </c>
      <c r="M16" s="799">
        <v>0.21517529425902282</v>
      </c>
      <c r="N16" s="799">
        <v>0.45481510031307593</v>
      </c>
      <c r="O16" s="799">
        <v>0.36651060462837759</v>
      </c>
      <c r="P16" s="799">
        <v>0.45298284086927149</v>
      </c>
      <c r="S16" s="1779"/>
      <c r="T16" s="1779"/>
      <c r="U16" s="1779"/>
      <c r="V16" s="1779"/>
      <c r="W16" s="1779"/>
      <c r="X16" s="1779"/>
      <c r="Y16" s="1779"/>
      <c r="Z16" s="1779"/>
    </row>
    <row r="17" spans="1:26">
      <c r="A17" s="1780" t="s">
        <v>301</v>
      </c>
      <c r="B17" s="800">
        <v>0.16796771311192499</v>
      </c>
      <c r="C17" s="799">
        <v>0.19455721030538717</v>
      </c>
      <c r="D17" s="799">
        <v>0.19266274078672335</v>
      </c>
      <c r="E17" s="799">
        <v>0.20585504764351165</v>
      </c>
      <c r="F17" s="799">
        <v>0.23810545945501693</v>
      </c>
      <c r="G17" s="799">
        <v>0.29569303812009939</v>
      </c>
      <c r="H17" s="799">
        <v>0.30620945366301416</v>
      </c>
      <c r="I17" s="799">
        <v>0.27377926510151451</v>
      </c>
      <c r="J17" s="799">
        <v>0.28051688847696971</v>
      </c>
      <c r="K17" s="799">
        <v>0.2816046394593153</v>
      </c>
      <c r="L17" s="799">
        <v>0.28656921961422416</v>
      </c>
      <c r="M17" s="799">
        <v>0.28742800074027164</v>
      </c>
      <c r="N17" s="799">
        <v>0.3039958426042782</v>
      </c>
      <c r="O17" s="799">
        <v>0.21882453401424312</v>
      </c>
      <c r="P17" s="799">
        <v>0.2208817191246174</v>
      </c>
      <c r="S17" s="1779"/>
      <c r="T17" s="1779"/>
      <c r="U17" s="1779"/>
      <c r="V17" s="1779"/>
      <c r="W17" s="1779"/>
      <c r="X17" s="1779"/>
      <c r="Y17" s="1779"/>
      <c r="Z17" s="1779"/>
    </row>
    <row r="18" spans="1:26">
      <c r="A18" s="1780" t="s">
        <v>2</v>
      </c>
      <c r="B18" s="800">
        <v>0.41549606600581679</v>
      </c>
      <c r="C18" s="799">
        <v>0.49474155619784277</v>
      </c>
      <c r="D18" s="799">
        <v>0.51250760348354285</v>
      </c>
      <c r="E18" s="799">
        <v>0.49683286490567757</v>
      </c>
      <c r="F18" s="799">
        <v>0.57535287376864486</v>
      </c>
      <c r="G18" s="799">
        <v>0.46061094132521768</v>
      </c>
      <c r="H18" s="799">
        <v>0.43525198294247064</v>
      </c>
      <c r="I18" s="799">
        <v>0.53319274893836066</v>
      </c>
      <c r="J18" s="799">
        <v>0.49413941937214956</v>
      </c>
      <c r="K18" s="799">
        <v>0.56744512961103233</v>
      </c>
      <c r="L18" s="799">
        <v>0.54283516501068652</v>
      </c>
      <c r="M18" s="799">
        <v>0.44843738746508299</v>
      </c>
      <c r="N18" s="799">
        <v>0.38032693490537239</v>
      </c>
      <c r="O18" s="799">
        <v>0.6046630950998082</v>
      </c>
      <c r="P18" s="799">
        <v>0.8111186555912816</v>
      </c>
      <c r="S18" s="1779"/>
      <c r="T18" s="1779"/>
      <c r="U18" s="1779"/>
      <c r="V18" s="1779"/>
      <c r="W18" s="1779"/>
      <c r="X18" s="1779"/>
      <c r="Y18" s="1779"/>
      <c r="Z18" s="1779"/>
    </row>
    <row r="19" spans="1:26">
      <c r="A19" s="798" t="s">
        <v>262</v>
      </c>
      <c r="B19" s="1778">
        <v>7.1923137809864413</v>
      </c>
      <c r="C19" s="1777">
        <v>7.7248257543517491</v>
      </c>
      <c r="D19" s="1777">
        <v>8.2895933698241215</v>
      </c>
      <c r="E19" s="1777">
        <v>8.177417981897678</v>
      </c>
      <c r="F19" s="1777">
        <v>8.6278370164606137</v>
      </c>
      <c r="G19" s="1777">
        <v>8.539124281609725</v>
      </c>
      <c r="H19" s="1777">
        <v>8.6095721329517136</v>
      </c>
      <c r="I19" s="1777">
        <v>8.5780883632102913</v>
      </c>
      <c r="J19" s="1777">
        <v>8.5934916703844486</v>
      </c>
      <c r="K19" s="1777">
        <v>8.8907206760022728</v>
      </c>
      <c r="L19" s="1777">
        <v>8.725049079874946</v>
      </c>
      <c r="M19" s="1777">
        <v>9.2309950199283826</v>
      </c>
      <c r="N19" s="1777">
        <v>9.9086933109320885</v>
      </c>
      <c r="O19" s="1777">
        <v>10.74155882206108</v>
      </c>
      <c r="P19" s="1777">
        <v>11.609215173035537</v>
      </c>
      <c r="U19" s="1773"/>
    </row>
    <row r="20" spans="1:26">
      <c r="A20" s="1768"/>
      <c r="B20" s="1776"/>
      <c r="C20" s="1776"/>
      <c r="D20" s="1776"/>
      <c r="E20" s="1776"/>
      <c r="F20" s="1776"/>
      <c r="G20" s="1776"/>
      <c r="H20" s="1776"/>
      <c r="I20" s="1776"/>
      <c r="J20" s="1776"/>
      <c r="K20" s="1776"/>
      <c r="L20" s="1775"/>
      <c r="M20" s="1775"/>
      <c r="N20" s="1775"/>
      <c r="O20" s="1775"/>
      <c r="P20" s="1774"/>
      <c r="U20" s="1773"/>
    </row>
    <row r="21" spans="1:26">
      <c r="A21" s="797" t="s">
        <v>303</v>
      </c>
      <c r="B21" s="1771">
        <f t="shared" ref="B21:B34" si="0">B5/$B$19</f>
        <v>0.27721047452416425</v>
      </c>
      <c r="C21" s="1772"/>
      <c r="D21" s="1772"/>
      <c r="E21" s="1771"/>
      <c r="F21" s="1771"/>
      <c r="G21" s="1772"/>
      <c r="H21" s="1771"/>
      <c r="I21" s="1771"/>
      <c r="J21" s="1771"/>
      <c r="K21" s="1771"/>
      <c r="L21" s="1771"/>
      <c r="M21" s="1763"/>
      <c r="N21" s="1763"/>
      <c r="O21" s="1763"/>
      <c r="P21" s="1763"/>
      <c r="U21" s="1773"/>
    </row>
    <row r="22" spans="1:26">
      <c r="A22" s="797" t="s">
        <v>1573</v>
      </c>
      <c r="B22" s="1771">
        <f t="shared" si="0"/>
        <v>0.11322897160747461</v>
      </c>
      <c r="C22" s="1772"/>
      <c r="D22" s="1772"/>
      <c r="E22" s="1771"/>
      <c r="F22" s="1771"/>
      <c r="G22" s="1772"/>
      <c r="H22" s="1771"/>
      <c r="I22" s="1771"/>
      <c r="J22" s="1771"/>
      <c r="K22" s="1771"/>
      <c r="L22" s="1771"/>
      <c r="M22" s="1763"/>
      <c r="N22" s="1763"/>
      <c r="O22" s="1763"/>
      <c r="P22" s="1763"/>
      <c r="U22" s="1773"/>
    </row>
    <row r="23" spans="1:26">
      <c r="A23" s="797" t="s">
        <v>1572</v>
      </c>
      <c r="B23" s="1771">
        <f t="shared" si="0"/>
        <v>0.16955772460276913</v>
      </c>
      <c r="C23" s="1772"/>
      <c r="D23" s="1772"/>
      <c r="E23" s="1771"/>
      <c r="F23" s="1771"/>
      <c r="G23" s="1772"/>
      <c r="H23" s="1771"/>
      <c r="I23" s="1771"/>
      <c r="J23" s="1771"/>
      <c r="K23" s="1771"/>
      <c r="L23" s="412"/>
      <c r="M23" s="1763"/>
      <c r="N23" s="1763"/>
      <c r="O23" s="1763"/>
      <c r="P23" s="1763"/>
      <c r="U23" s="1773"/>
    </row>
    <row r="24" spans="1:26">
      <c r="A24" s="797" t="s">
        <v>1571</v>
      </c>
      <c r="B24" s="1771">
        <f t="shared" si="0"/>
        <v>2.9304284195504897E-2</v>
      </c>
      <c r="C24" s="1772"/>
      <c r="D24" s="1772"/>
      <c r="E24" s="1771"/>
      <c r="F24" s="1771"/>
      <c r="G24" s="1772"/>
      <c r="H24" s="1771"/>
      <c r="I24" s="1771"/>
      <c r="J24" s="1771"/>
      <c r="K24" s="1771"/>
      <c r="L24" s="412"/>
      <c r="M24" s="1763"/>
      <c r="N24" s="1763"/>
      <c r="O24" s="1763"/>
      <c r="P24" s="1763"/>
      <c r="U24" s="1773"/>
    </row>
    <row r="25" spans="1:26">
      <c r="A25" s="797" t="s">
        <v>1570</v>
      </c>
      <c r="B25" s="1771">
        <f t="shared" si="0"/>
        <v>3.2941142599594545E-3</v>
      </c>
      <c r="C25" s="1772"/>
      <c r="D25" s="1772"/>
      <c r="E25" s="1771"/>
      <c r="F25" s="1771"/>
      <c r="G25" s="1772"/>
      <c r="H25" s="1771"/>
      <c r="I25" s="1771"/>
      <c r="J25" s="1771"/>
      <c r="K25" s="1771"/>
      <c r="L25" s="412"/>
      <c r="M25" s="1763"/>
      <c r="N25" s="1763"/>
      <c r="O25" s="1763"/>
      <c r="P25" s="1763"/>
      <c r="U25" s="1773"/>
    </row>
    <row r="26" spans="1:26">
      <c r="A26" s="797" t="s">
        <v>1569</v>
      </c>
      <c r="B26" s="1771">
        <f t="shared" si="0"/>
        <v>5.0733627930170139E-2</v>
      </c>
      <c r="C26" s="1772"/>
      <c r="D26" s="1772"/>
      <c r="E26" s="1771"/>
      <c r="F26" s="1771"/>
      <c r="G26" s="1772"/>
      <c r="H26" s="1771"/>
      <c r="I26" s="1771"/>
      <c r="J26" s="1771"/>
      <c r="K26" s="1771"/>
      <c r="L26" s="412"/>
      <c r="M26" s="1763"/>
      <c r="N26" s="1763"/>
      <c r="O26" s="1763"/>
      <c r="P26" s="1763"/>
      <c r="U26" s="1773"/>
    </row>
    <row r="27" spans="1:26">
      <c r="A27" s="797" t="s">
        <v>1568</v>
      </c>
      <c r="B27" s="1771">
        <f t="shared" si="0"/>
        <v>8.9888606698044805E-3</v>
      </c>
      <c r="C27" s="1772"/>
      <c r="D27" s="1772"/>
      <c r="E27" s="1771"/>
      <c r="F27" s="1771"/>
      <c r="G27" s="1772"/>
      <c r="H27" s="1771"/>
      <c r="I27" s="1771"/>
      <c r="J27" s="1771"/>
      <c r="K27" s="1771"/>
      <c r="L27" s="412"/>
      <c r="M27" s="1763"/>
      <c r="N27" s="1763"/>
      <c r="O27" s="1763"/>
      <c r="P27" s="1763"/>
      <c r="U27" s="1773"/>
    </row>
    <row r="28" spans="1:26">
      <c r="A28" s="797" t="s">
        <v>1567</v>
      </c>
      <c r="B28" s="1771">
        <f t="shared" si="0"/>
        <v>9.8926368231156608E-2</v>
      </c>
      <c r="C28" s="1772"/>
      <c r="D28" s="1772"/>
      <c r="E28" s="1771"/>
      <c r="F28" s="1771"/>
      <c r="G28" s="1772"/>
      <c r="H28" s="1771"/>
      <c r="I28" s="1771"/>
      <c r="J28" s="1771"/>
      <c r="K28" s="1771"/>
      <c r="L28" s="412"/>
      <c r="M28" s="1763"/>
      <c r="N28" s="1763"/>
      <c r="O28" s="1763"/>
      <c r="P28" s="1763"/>
      <c r="U28" s="1773"/>
    </row>
    <row r="29" spans="1:26">
      <c r="A29" s="797" t="s">
        <v>1566</v>
      </c>
      <c r="B29" s="1771">
        <f t="shared" si="0"/>
        <v>7.7454293096999666E-2</v>
      </c>
      <c r="C29" s="1772"/>
      <c r="D29" s="1772"/>
      <c r="E29" s="1771"/>
      <c r="F29" s="1771"/>
      <c r="G29" s="1772"/>
      <c r="H29" s="1771"/>
      <c r="I29" s="1771"/>
      <c r="J29" s="1771"/>
      <c r="K29" s="1771"/>
      <c r="L29" s="412"/>
      <c r="M29" s="1763"/>
      <c r="N29" s="1763"/>
      <c r="O29" s="1763"/>
      <c r="P29" s="1763"/>
      <c r="U29" s="1773"/>
    </row>
    <row r="30" spans="1:26">
      <c r="A30" s="797" t="s">
        <v>1565</v>
      </c>
      <c r="B30" s="1771">
        <f t="shared" si="0"/>
        <v>1.7275754859779533E-2</v>
      </c>
      <c r="C30" s="1772"/>
      <c r="D30" s="1772"/>
      <c r="E30" s="1771"/>
      <c r="F30" s="1771"/>
      <c r="G30" s="1772"/>
      <c r="H30" s="1771"/>
      <c r="I30" s="1771"/>
      <c r="J30" s="1771"/>
      <c r="K30" s="1771"/>
      <c r="L30" s="412"/>
      <c r="M30" s="1763"/>
      <c r="N30" s="1763"/>
      <c r="O30" s="1763"/>
      <c r="P30" s="1763"/>
      <c r="U30" s="1773"/>
    </row>
    <row r="31" spans="1:26">
      <c r="A31" s="797" t="s">
        <v>1564</v>
      </c>
      <c r="B31" s="1771">
        <f t="shared" si="0"/>
        <v>2.9498473266776345E-2</v>
      </c>
      <c r="C31" s="1772"/>
      <c r="D31" s="1772"/>
      <c r="E31" s="1771"/>
      <c r="F31" s="1771"/>
      <c r="G31" s="1772"/>
      <c r="H31" s="1771"/>
      <c r="I31" s="1771"/>
      <c r="J31" s="1771"/>
      <c r="K31" s="1771"/>
      <c r="L31" s="412"/>
      <c r="M31" s="1763"/>
      <c r="N31" s="1763"/>
      <c r="O31" s="1763"/>
      <c r="P31" s="1763"/>
      <c r="U31" s="1773"/>
    </row>
    <row r="32" spans="1:26">
      <c r="A32" s="797" t="s">
        <v>302</v>
      </c>
      <c r="B32" s="1771">
        <f t="shared" si="0"/>
        <v>4.340381524317008E-2</v>
      </c>
      <c r="C32" s="1772"/>
      <c r="D32" s="1772"/>
      <c r="E32" s="1771"/>
      <c r="F32" s="1771"/>
      <c r="G32" s="1772"/>
      <c r="H32" s="1771"/>
      <c r="I32" s="1771"/>
      <c r="J32" s="1771"/>
      <c r="K32" s="1771"/>
      <c r="L32" s="412"/>
      <c r="M32" s="1763"/>
      <c r="N32" s="1763"/>
      <c r="O32" s="1763"/>
      <c r="P32" s="1763"/>
      <c r="U32" s="1773"/>
    </row>
    <row r="33" spans="1:16">
      <c r="A33" s="797" t="s">
        <v>301</v>
      </c>
      <c r="B33" s="1771">
        <f t="shared" si="0"/>
        <v>2.3353779913768982E-2</v>
      </c>
      <c r="C33" s="1772"/>
      <c r="D33" s="1772"/>
      <c r="E33" s="1771"/>
      <c r="F33" s="1771"/>
      <c r="G33" s="1772"/>
      <c r="H33" s="1771"/>
      <c r="I33" s="1771"/>
      <c r="J33" s="1771"/>
      <c r="K33" s="1771"/>
      <c r="L33" s="412"/>
      <c r="M33" s="1763"/>
      <c r="N33" s="1763"/>
      <c r="O33" s="1763"/>
      <c r="P33" s="1763"/>
    </row>
    <row r="34" spans="1:16">
      <c r="A34" s="797" t="s">
        <v>2</v>
      </c>
      <c r="B34" s="1771">
        <f t="shared" si="0"/>
        <v>5.7769457598501855E-2</v>
      </c>
      <c r="C34" s="1772"/>
      <c r="D34" s="1772"/>
      <c r="E34" s="1771"/>
      <c r="F34" s="1771"/>
      <c r="G34" s="1772"/>
      <c r="H34" s="1771"/>
      <c r="I34" s="1771"/>
      <c r="J34" s="1771"/>
      <c r="K34" s="1771"/>
      <c r="L34" s="412"/>
      <c r="M34" s="1763"/>
      <c r="N34" s="1763"/>
      <c r="O34" s="1763"/>
      <c r="P34" s="1763"/>
    </row>
    <row r="35" spans="1:16">
      <c r="A35" s="452"/>
      <c r="B35" s="452"/>
      <c r="C35" s="452"/>
      <c r="D35" s="452"/>
      <c r="E35" s="454"/>
      <c r="F35" s="454"/>
      <c r="G35" s="452"/>
      <c r="H35" s="454"/>
      <c r="I35" s="454"/>
      <c r="J35" s="454"/>
      <c r="K35" s="454"/>
      <c r="L35" s="1770"/>
      <c r="M35" s="1763"/>
      <c r="N35" s="1763"/>
      <c r="O35" s="1763"/>
      <c r="P35" s="1763"/>
    </row>
    <row r="36" spans="1:16">
      <c r="A36" s="452"/>
      <c r="B36" s="452"/>
      <c r="C36" s="452"/>
      <c r="D36" s="452"/>
      <c r="E36" s="454"/>
      <c r="F36" s="454"/>
      <c r="G36" s="452"/>
      <c r="H36" s="452"/>
      <c r="I36" s="452"/>
      <c r="J36" s="452"/>
      <c r="K36" s="452"/>
      <c r="L36" s="1763"/>
      <c r="M36" s="1763"/>
      <c r="N36" s="1763"/>
      <c r="O36" s="1763"/>
      <c r="P36" s="1763"/>
    </row>
    <row r="37" spans="1:16">
      <c r="A37" s="1769"/>
      <c r="B37" s="452"/>
      <c r="C37" s="452"/>
      <c r="D37" s="452"/>
      <c r="E37" s="452"/>
      <c r="F37" s="452"/>
      <c r="G37" s="452"/>
      <c r="H37" s="452"/>
      <c r="I37" s="452"/>
      <c r="J37" s="452"/>
      <c r="K37" s="452"/>
      <c r="L37" s="1763"/>
      <c r="M37" s="1763"/>
      <c r="N37" s="1763"/>
      <c r="O37" s="1763"/>
      <c r="P37" s="1763"/>
    </row>
    <row r="38" spans="1:16">
      <c r="A38" s="1769"/>
      <c r="B38" s="452"/>
      <c r="C38" s="452"/>
      <c r="D38" s="452"/>
      <c r="E38" s="452"/>
      <c r="F38" s="452"/>
      <c r="G38" s="452"/>
      <c r="H38" s="452"/>
      <c r="I38" s="452"/>
      <c r="J38" s="452"/>
      <c r="K38" s="452"/>
      <c r="L38" s="1763"/>
      <c r="M38" s="1763"/>
      <c r="N38" s="1763"/>
      <c r="O38" s="1763"/>
      <c r="P38" s="1763"/>
    </row>
    <row r="39" spans="1:16">
      <c r="A39" s="1768"/>
      <c r="B39" s="452"/>
      <c r="C39" s="452"/>
      <c r="D39" s="452"/>
      <c r="E39" s="452"/>
      <c r="F39" s="452"/>
      <c r="G39" s="452"/>
      <c r="H39" s="452"/>
      <c r="I39" s="452"/>
      <c r="J39" s="452"/>
      <c r="K39" s="452"/>
      <c r="L39" s="1763"/>
      <c r="M39" s="1763"/>
      <c r="N39" s="1763"/>
      <c r="O39" s="1763"/>
      <c r="P39" s="1763"/>
    </row>
    <row r="40" spans="1:16">
      <c r="A40" s="1768"/>
      <c r="B40" s="452"/>
      <c r="C40" s="452"/>
      <c r="D40" s="452"/>
      <c r="E40" s="452"/>
      <c r="F40" s="452"/>
      <c r="G40" s="452"/>
      <c r="H40" s="452"/>
      <c r="I40" s="452"/>
      <c r="J40" s="452"/>
      <c r="K40" s="452"/>
      <c r="L40" s="1763"/>
      <c r="M40" s="1763"/>
      <c r="N40" s="1763"/>
      <c r="O40" s="1763"/>
      <c r="P40" s="1763"/>
    </row>
    <row r="41" spans="1:16">
      <c r="A41" s="1768"/>
      <c r="B41" s="452"/>
      <c r="C41" s="452"/>
      <c r="D41" s="452"/>
      <c r="E41" s="452"/>
      <c r="F41" s="452"/>
      <c r="G41" s="452"/>
      <c r="H41" s="452"/>
      <c r="I41" s="452"/>
      <c r="J41" s="452"/>
      <c r="K41" s="452"/>
      <c r="L41" s="1763"/>
      <c r="M41" s="1763"/>
      <c r="N41" s="1763"/>
      <c r="O41" s="1763"/>
      <c r="P41" s="1763"/>
    </row>
    <row r="42" spans="1:16">
      <c r="A42" s="1768"/>
      <c r="B42" s="452"/>
      <c r="C42" s="452"/>
      <c r="D42" s="452"/>
      <c r="E42" s="452"/>
      <c r="F42" s="452"/>
      <c r="G42" s="452"/>
      <c r="H42" s="452"/>
      <c r="I42" s="452"/>
      <c r="J42" s="452"/>
      <c r="K42" s="452"/>
      <c r="L42" s="1763"/>
      <c r="M42" s="1763"/>
      <c r="N42" s="1763"/>
      <c r="O42" s="1763"/>
      <c r="P42" s="1763"/>
    </row>
    <row r="43" spans="1:16">
      <c r="A43" s="1768"/>
      <c r="B43" s="452"/>
      <c r="C43" s="452"/>
      <c r="D43" s="452"/>
      <c r="E43" s="452"/>
      <c r="F43" s="452"/>
      <c r="G43" s="452"/>
      <c r="H43" s="452"/>
      <c r="I43" s="452"/>
      <c r="J43" s="452"/>
      <c r="K43" s="452"/>
      <c r="L43" s="1763"/>
      <c r="M43" s="1763"/>
      <c r="N43" s="1763"/>
      <c r="O43" s="1763"/>
      <c r="P43" s="1763"/>
    </row>
    <row r="44" spans="1:16">
      <c r="A44" s="1768"/>
      <c r="B44" s="452"/>
      <c r="C44" s="452"/>
      <c r="D44" s="452"/>
      <c r="E44" s="452"/>
      <c r="F44" s="452"/>
      <c r="G44" s="452"/>
      <c r="H44" s="452"/>
      <c r="I44" s="452"/>
      <c r="J44" s="452"/>
      <c r="K44" s="452"/>
      <c r="L44" s="1763"/>
      <c r="M44" s="1763"/>
      <c r="N44" s="1763"/>
      <c r="O44" s="1763"/>
      <c r="P44" s="1763"/>
    </row>
    <row r="45" spans="1:16">
      <c r="A45" s="1768"/>
      <c r="B45" s="452"/>
      <c r="C45" s="452"/>
      <c r="D45" s="452"/>
      <c r="E45" s="452"/>
      <c r="F45" s="452"/>
      <c r="G45" s="452"/>
      <c r="H45" s="452"/>
      <c r="I45" s="452"/>
      <c r="J45" s="452"/>
      <c r="K45" s="452"/>
      <c r="L45" s="1763"/>
      <c r="M45" s="1763"/>
      <c r="N45" s="1763"/>
      <c r="O45" s="1763"/>
      <c r="P45" s="1763"/>
    </row>
    <row r="46" spans="1:16">
      <c r="A46" s="1768"/>
      <c r="B46" s="452"/>
      <c r="C46" s="452"/>
      <c r="D46" s="452"/>
      <c r="E46" s="452"/>
      <c r="F46" s="452"/>
      <c r="G46" s="452"/>
      <c r="H46" s="446"/>
      <c r="I46" s="446"/>
      <c r="J46" s="446"/>
      <c r="K46" s="446"/>
      <c r="L46" s="453"/>
      <c r="M46" s="453"/>
      <c r="N46" s="1763"/>
      <c r="O46" s="1763"/>
      <c r="P46" s="1763"/>
    </row>
    <row r="47" spans="1:16">
      <c r="A47" s="1768"/>
      <c r="B47" s="452"/>
      <c r="C47" s="452"/>
      <c r="D47" s="452"/>
      <c r="E47" s="452"/>
      <c r="F47" s="452"/>
      <c r="G47" s="452"/>
      <c r="H47" s="446"/>
      <c r="I47" s="446"/>
      <c r="J47" s="446"/>
      <c r="K47" s="446"/>
      <c r="L47" s="453"/>
      <c r="M47" s="453"/>
      <c r="N47" s="1763"/>
      <c r="O47" s="1763"/>
      <c r="P47" s="1763"/>
    </row>
    <row r="48" spans="1:16">
      <c r="A48" s="1768"/>
      <c r="B48" s="452"/>
      <c r="C48" s="452"/>
      <c r="D48" s="452"/>
      <c r="E48" s="452"/>
      <c r="F48" s="452"/>
      <c r="G48" s="452"/>
      <c r="H48" s="452"/>
      <c r="I48" s="452"/>
      <c r="J48" s="452"/>
      <c r="K48" s="452"/>
      <c r="L48" s="1763"/>
      <c r="M48" s="1763"/>
      <c r="N48" s="1763"/>
      <c r="O48" s="1763"/>
      <c r="P48" s="1763"/>
    </row>
    <row r="49" spans="1:16">
      <c r="A49" s="1768"/>
      <c r="B49" s="452"/>
      <c r="C49" s="452"/>
      <c r="D49" s="452"/>
      <c r="E49" s="452"/>
      <c r="F49" s="452"/>
      <c r="G49" s="452"/>
      <c r="H49" s="452"/>
      <c r="I49" s="452"/>
      <c r="J49" s="452"/>
      <c r="K49" s="452"/>
      <c r="L49" s="1763"/>
      <c r="M49" s="1763"/>
      <c r="N49" s="1763"/>
      <c r="O49" s="1763"/>
      <c r="P49" s="1763"/>
    </row>
    <row r="50" spans="1:16">
      <c r="A50" s="1768"/>
      <c r="B50" s="452"/>
      <c r="C50" s="452"/>
      <c r="D50" s="452"/>
      <c r="E50" s="452"/>
      <c r="F50" s="452"/>
      <c r="G50" s="452"/>
      <c r="H50" s="452"/>
      <c r="I50" s="452"/>
      <c r="J50" s="452"/>
      <c r="K50" s="452"/>
      <c r="L50" s="1763"/>
      <c r="M50" s="1763"/>
      <c r="N50" s="1763"/>
      <c r="O50" s="1763"/>
      <c r="P50" s="1763"/>
    </row>
    <row r="51" spans="1:16">
      <c r="A51" s="1768"/>
      <c r="B51" s="452"/>
      <c r="C51" s="452"/>
      <c r="D51" s="452"/>
      <c r="E51" s="452"/>
      <c r="F51" s="452"/>
      <c r="G51" s="452"/>
      <c r="H51" s="452"/>
      <c r="I51" s="452"/>
      <c r="J51" s="452"/>
      <c r="K51" s="452"/>
      <c r="L51" s="1763"/>
      <c r="M51" s="1763"/>
    </row>
    <row r="52" spans="1:16">
      <c r="A52" s="1768"/>
      <c r="B52" s="452"/>
      <c r="C52" s="452"/>
      <c r="D52" s="452"/>
      <c r="E52" s="452"/>
      <c r="F52" s="452"/>
      <c r="G52" s="452"/>
      <c r="H52" s="452"/>
      <c r="I52" s="452"/>
      <c r="J52" s="452"/>
      <c r="K52" s="452"/>
      <c r="L52" s="1763"/>
      <c r="M52" s="1763"/>
    </row>
    <row r="53" spans="1:16">
      <c r="A53" s="1768"/>
      <c r="B53" s="452"/>
      <c r="C53" s="452"/>
      <c r="D53" s="452"/>
      <c r="E53" s="452"/>
      <c r="F53" s="452"/>
      <c r="G53" s="452"/>
      <c r="H53" s="452"/>
      <c r="I53" s="452"/>
      <c r="J53" s="452"/>
      <c r="K53" s="452"/>
      <c r="L53" s="1763"/>
      <c r="M53" s="1763"/>
    </row>
    <row r="54" spans="1:16">
      <c r="A54" s="1768"/>
      <c r="B54" s="452"/>
      <c r="C54" s="452"/>
      <c r="D54" s="452"/>
      <c r="E54" s="452"/>
      <c r="F54" s="452"/>
      <c r="G54" s="452"/>
      <c r="H54" s="452"/>
      <c r="I54" s="452"/>
      <c r="J54" s="452"/>
      <c r="K54" s="452"/>
      <c r="L54" s="1763"/>
      <c r="M54" s="1763"/>
    </row>
    <row r="55" spans="1:16">
      <c r="A55" s="1768"/>
      <c r="B55" s="1765"/>
      <c r="C55" s="1765"/>
      <c r="D55" s="1765"/>
      <c r="E55" s="1765"/>
      <c r="F55" s="1765"/>
      <c r="G55" s="1765"/>
      <c r="H55" s="1765"/>
      <c r="I55" s="1765"/>
      <c r="J55" s="1765"/>
      <c r="K55" s="1765"/>
      <c r="L55" s="1765"/>
      <c r="M55" s="1765"/>
      <c r="N55" s="1764"/>
      <c r="O55" s="1764"/>
      <c r="P55" s="1764"/>
    </row>
    <row r="56" spans="1:16">
      <c r="A56" s="1768"/>
      <c r="B56" s="1765"/>
      <c r="C56" s="1765"/>
      <c r="D56" s="1765"/>
      <c r="E56" s="1765"/>
      <c r="F56" s="1765"/>
      <c r="G56" s="1765"/>
      <c r="H56" s="1765"/>
      <c r="I56" s="1765"/>
      <c r="J56" s="1765"/>
      <c r="K56" s="1765"/>
      <c r="L56" s="1765"/>
      <c r="M56" s="1765"/>
      <c r="N56" s="1764"/>
      <c r="O56" s="1764"/>
      <c r="P56" s="1764"/>
    </row>
    <row r="57" spans="1:16">
      <c r="A57" s="1768"/>
      <c r="B57" s="1765"/>
      <c r="C57" s="1765"/>
      <c r="D57" s="1765"/>
      <c r="E57" s="1765"/>
      <c r="F57" s="1765"/>
      <c r="G57" s="1765"/>
      <c r="H57" s="1765"/>
      <c r="I57" s="1765"/>
      <c r="J57" s="1765"/>
      <c r="K57" s="1765"/>
      <c r="L57" s="1765"/>
      <c r="M57" s="1765"/>
      <c r="N57" s="1764"/>
      <c r="O57" s="1764"/>
      <c r="P57" s="1764"/>
    </row>
    <row r="58" spans="1:16">
      <c r="A58" s="1768"/>
      <c r="B58" s="1765"/>
      <c r="C58" s="1765"/>
      <c r="D58" s="1765"/>
      <c r="E58" s="1765"/>
      <c r="F58" s="1765"/>
      <c r="G58" s="1765"/>
      <c r="H58" s="1765"/>
      <c r="I58" s="1765"/>
      <c r="J58" s="1765"/>
      <c r="K58" s="1765"/>
      <c r="L58" s="1765"/>
      <c r="M58" s="1765"/>
      <c r="N58" s="1764"/>
      <c r="O58" s="1764"/>
      <c r="P58" s="1764"/>
    </row>
    <row r="59" spans="1:16">
      <c r="A59" s="1768"/>
      <c r="B59" s="1765"/>
      <c r="C59" s="1765"/>
      <c r="D59" s="1765"/>
      <c r="E59" s="1765"/>
      <c r="F59" s="1765"/>
      <c r="G59" s="1765"/>
      <c r="H59" s="1765"/>
      <c r="I59" s="1765"/>
      <c r="J59" s="1765"/>
      <c r="K59" s="1765"/>
      <c r="L59" s="1765"/>
      <c r="M59" s="1765"/>
      <c r="N59" s="1764"/>
      <c r="O59" s="1764"/>
      <c r="P59" s="1764"/>
    </row>
    <row r="60" spans="1:16">
      <c r="A60" s="1768"/>
      <c r="B60" s="1765"/>
      <c r="C60" s="1765"/>
      <c r="D60" s="1765"/>
      <c r="E60" s="1765"/>
      <c r="F60" s="1765"/>
      <c r="G60" s="1765"/>
      <c r="H60" s="1765"/>
      <c r="I60" s="1765"/>
      <c r="J60" s="1765"/>
      <c r="K60" s="1765"/>
      <c r="L60" s="1765"/>
      <c r="M60" s="1765"/>
      <c r="N60" s="1764"/>
      <c r="O60" s="1764"/>
      <c r="P60" s="1764"/>
    </row>
    <row r="61" spans="1:16">
      <c r="A61" s="1768"/>
      <c r="B61" s="1765"/>
      <c r="C61" s="1765"/>
      <c r="D61" s="1765"/>
      <c r="E61" s="1765"/>
      <c r="F61" s="1765"/>
      <c r="G61" s="1765"/>
      <c r="H61" s="1765"/>
      <c r="I61" s="1765"/>
      <c r="J61" s="1765"/>
      <c r="K61" s="1765"/>
      <c r="L61" s="1765"/>
      <c r="M61" s="1765"/>
      <c r="N61" s="1764"/>
      <c r="O61" s="1764"/>
      <c r="P61" s="1764"/>
    </row>
    <row r="62" spans="1:16">
      <c r="A62" s="1768"/>
      <c r="B62" s="1765"/>
      <c r="C62" s="1765"/>
      <c r="D62" s="1765"/>
      <c r="E62" s="1765"/>
      <c r="F62" s="1765"/>
      <c r="G62" s="1765"/>
      <c r="H62" s="1765"/>
      <c r="I62" s="1765"/>
      <c r="J62" s="1765"/>
      <c r="K62" s="1765"/>
      <c r="L62" s="1765"/>
      <c r="M62" s="1765"/>
      <c r="N62" s="1764"/>
      <c r="O62" s="1764"/>
      <c r="P62" s="1764"/>
    </row>
    <row r="63" spans="1:16">
      <c r="A63" s="1767"/>
      <c r="B63" s="1765"/>
      <c r="C63" s="1765"/>
      <c r="D63" s="1765"/>
      <c r="E63" s="1765"/>
      <c r="F63" s="1765"/>
      <c r="G63" s="1765"/>
      <c r="H63" s="1765"/>
      <c r="I63" s="1765"/>
      <c r="J63" s="1765"/>
      <c r="K63" s="1765"/>
      <c r="L63" s="1765"/>
      <c r="M63" s="1765"/>
      <c r="N63" s="1764"/>
      <c r="O63" s="1764"/>
      <c r="P63" s="1764"/>
    </row>
    <row r="64" spans="1:16">
      <c r="A64" s="452"/>
      <c r="B64" s="1765"/>
      <c r="C64" s="1765"/>
      <c r="D64" s="1765"/>
      <c r="E64" s="1765"/>
      <c r="F64" s="1765"/>
      <c r="G64" s="1765"/>
      <c r="H64" s="1765"/>
      <c r="I64" s="1765"/>
      <c r="J64" s="1765"/>
      <c r="K64" s="1765"/>
      <c r="L64" s="1765"/>
      <c r="M64" s="1765"/>
      <c r="N64" s="1764"/>
      <c r="O64" s="1764"/>
      <c r="P64" s="1764"/>
    </row>
    <row r="65" spans="1:16">
      <c r="A65" s="452"/>
      <c r="B65" s="1765"/>
      <c r="C65" s="1765"/>
      <c r="D65" s="1765"/>
      <c r="E65" s="1765"/>
      <c r="F65" s="1765"/>
      <c r="G65" s="1765"/>
      <c r="H65" s="1765"/>
      <c r="I65" s="1765"/>
      <c r="J65" s="1765"/>
      <c r="K65" s="1765"/>
      <c r="L65" s="1765"/>
      <c r="M65" s="1765"/>
      <c r="N65" s="1764"/>
      <c r="O65" s="1764"/>
      <c r="P65" s="1764"/>
    </row>
    <row r="66" spans="1:16">
      <c r="A66" s="452"/>
      <c r="B66" s="1765"/>
      <c r="C66" s="1765"/>
      <c r="D66" s="1765"/>
      <c r="E66" s="1765"/>
      <c r="F66" s="1765"/>
      <c r="G66" s="1765"/>
      <c r="H66" s="1765"/>
      <c r="I66" s="1765"/>
      <c r="J66" s="1765"/>
      <c r="K66" s="1765"/>
      <c r="L66" s="1765"/>
      <c r="M66" s="1765"/>
      <c r="N66" s="1764"/>
      <c r="O66" s="1764"/>
      <c r="P66" s="1764"/>
    </row>
    <row r="67" spans="1:16">
      <c r="A67" s="452"/>
      <c r="B67" s="1765"/>
      <c r="C67" s="1765"/>
      <c r="D67" s="1765"/>
      <c r="E67" s="1765"/>
      <c r="F67" s="1765"/>
      <c r="G67" s="1765"/>
      <c r="H67" s="1765"/>
      <c r="I67" s="1765"/>
      <c r="J67" s="1765"/>
      <c r="K67" s="1765"/>
      <c r="L67" s="1765"/>
      <c r="M67" s="1765"/>
      <c r="N67" s="1764"/>
      <c r="O67" s="1764"/>
      <c r="P67" s="1764"/>
    </row>
    <row r="68" spans="1:16">
      <c r="A68" s="1766"/>
      <c r="B68" s="1765"/>
      <c r="C68" s="1765"/>
      <c r="D68" s="1765"/>
      <c r="E68" s="1765"/>
      <c r="F68" s="1765"/>
      <c r="G68" s="1765"/>
      <c r="H68" s="1765"/>
      <c r="I68" s="1765"/>
      <c r="J68" s="1765"/>
      <c r="K68" s="1765"/>
      <c r="L68" s="1765"/>
      <c r="M68" s="1765"/>
      <c r="N68" s="1764"/>
      <c r="O68" s="1764"/>
      <c r="P68" s="1764"/>
    </row>
    <row r="69" spans="1:16">
      <c r="A69" s="452"/>
      <c r="B69" s="1765"/>
      <c r="C69" s="1765"/>
      <c r="D69" s="1765"/>
      <c r="E69" s="1765"/>
      <c r="F69" s="1765"/>
      <c r="G69" s="1765"/>
      <c r="H69" s="1765"/>
      <c r="I69" s="1765"/>
      <c r="J69" s="1765"/>
      <c r="K69" s="1765"/>
      <c r="L69" s="1765"/>
      <c r="M69" s="1765"/>
      <c r="N69" s="1764"/>
      <c r="O69" s="1764"/>
      <c r="P69" s="1764"/>
    </row>
    <row r="70" spans="1:16">
      <c r="A70" s="452"/>
      <c r="B70" s="452"/>
      <c r="C70" s="452"/>
      <c r="D70" s="452"/>
      <c r="E70" s="452"/>
      <c r="F70" s="452"/>
      <c r="G70" s="452"/>
      <c r="H70" s="452"/>
      <c r="I70" s="452"/>
      <c r="J70" s="452"/>
      <c r="K70" s="452"/>
      <c r="L70" s="1763"/>
      <c r="M70" s="1763"/>
    </row>
    <row r="71" spans="1:16">
      <c r="A71" s="452"/>
      <c r="B71" s="452"/>
      <c r="C71" s="452"/>
      <c r="D71" s="452"/>
      <c r="E71" s="452"/>
      <c r="F71" s="452"/>
      <c r="G71" s="452"/>
      <c r="H71" s="452"/>
      <c r="I71" s="452"/>
      <c r="J71" s="452"/>
      <c r="K71" s="452"/>
      <c r="L71" s="1763"/>
      <c r="M71" s="1763"/>
    </row>
    <row r="72" spans="1:16">
      <c r="A72" s="452"/>
      <c r="B72" s="452"/>
      <c r="C72" s="452"/>
      <c r="D72" s="452"/>
      <c r="E72" s="452"/>
      <c r="F72" s="452"/>
      <c r="G72" s="452"/>
      <c r="H72" s="452"/>
      <c r="I72" s="452"/>
      <c r="J72" s="452"/>
      <c r="K72" s="452"/>
      <c r="L72" s="1763"/>
      <c r="M72" s="1763"/>
    </row>
    <row r="73" spans="1:16">
      <c r="A73" s="452"/>
      <c r="B73" s="452"/>
      <c r="C73" s="452"/>
      <c r="D73" s="452"/>
      <c r="E73" s="452"/>
      <c r="F73" s="452"/>
      <c r="G73" s="452"/>
      <c r="H73" s="452"/>
      <c r="I73" s="452"/>
      <c r="J73" s="452"/>
      <c r="K73" s="452"/>
      <c r="L73" s="1763"/>
      <c r="M73" s="1763"/>
    </row>
    <row r="75" spans="1:16">
      <c r="A75" s="450"/>
    </row>
    <row r="76" spans="1:16">
      <c r="A76" s="450"/>
    </row>
    <row r="77" spans="1:16">
      <c r="A77" s="450"/>
    </row>
    <row r="78" spans="1:16">
      <c r="A78" s="450"/>
    </row>
    <row r="79" spans="1:16">
      <c r="A79" s="450"/>
    </row>
    <row r="80" spans="1:16">
      <c r="A80" s="450"/>
    </row>
    <row r="81" spans="1:1">
      <c r="A81" s="450"/>
    </row>
    <row r="82" spans="1:1">
      <c r="A82" s="450"/>
    </row>
    <row r="83" spans="1:1">
      <c r="A83" s="450"/>
    </row>
    <row r="84" spans="1:1">
      <c r="A84" s="450"/>
    </row>
    <row r="85" spans="1:1">
      <c r="A85" s="450"/>
    </row>
    <row r="86" spans="1:1">
      <c r="A86" s="450"/>
    </row>
    <row r="87" spans="1:1">
      <c r="A87" s="450"/>
    </row>
    <row r="88" spans="1:1">
      <c r="A88" s="450"/>
    </row>
    <row r="89" spans="1:1">
      <c r="A89" s="450"/>
    </row>
    <row r="90" spans="1:1">
      <c r="A90" s="450"/>
    </row>
    <row r="91" spans="1:1">
      <c r="A91" s="450"/>
    </row>
    <row r="92" spans="1:1">
      <c r="A92" s="450"/>
    </row>
    <row r="93" spans="1:1">
      <c r="A93" s="450"/>
    </row>
    <row r="94" spans="1:1">
      <c r="A94" s="450"/>
    </row>
    <row r="95" spans="1:1">
      <c r="A95" s="450"/>
    </row>
    <row r="96" spans="1:1">
      <c r="A96" s="450"/>
    </row>
    <row r="97" spans="1:1">
      <c r="A97" s="450"/>
    </row>
    <row r="98" spans="1:1">
      <c r="A98" s="450"/>
    </row>
    <row r="99" spans="1:1">
      <c r="A99" s="450"/>
    </row>
    <row r="100" spans="1:1">
      <c r="A100" s="450"/>
    </row>
    <row r="101" spans="1:1">
      <c r="A101" s="450"/>
    </row>
    <row r="102" spans="1:1">
      <c r="A102" s="450"/>
    </row>
    <row r="103" spans="1:1">
      <c r="A103" s="450"/>
    </row>
    <row r="104" spans="1:1">
      <c r="A104" s="450"/>
    </row>
    <row r="105" spans="1:1">
      <c r="A105" s="450"/>
    </row>
    <row r="106" spans="1:1">
      <c r="A106" s="450"/>
    </row>
  </sheetData>
  <pageMargins left="0.7" right="0.7" top="0.75" bottom="0.75" header="0.3" footer="0.3"/>
  <pageSetup paperSize="9" scale="72" fitToWidth="0" fitToHeight="0" orientation="portrait" r:id="rId1"/>
  <customProperties>
    <customPr name="_pios_id" r:id="rId2"/>
  </customProperties>
  <drawing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6DC1B-0733-4477-953E-1F13974BDA8E}">
  <sheetPr>
    <tabColor theme="4" tint="0.39997558519241921"/>
  </sheetPr>
  <dimension ref="A1:AC126"/>
  <sheetViews>
    <sheetView view="pageBreakPreview" topLeftCell="A46" zoomScale="85" zoomScaleNormal="100" zoomScaleSheetLayoutView="85" workbookViewId="0"/>
  </sheetViews>
  <sheetFormatPr defaultRowHeight="14.4"/>
  <cols>
    <col min="1" max="1" width="36.5546875" style="446" customWidth="1"/>
    <col min="2" max="9" width="9.33203125" style="446" customWidth="1"/>
    <col min="10" max="10" width="13.5546875" style="774" customWidth="1"/>
    <col min="11" max="11" width="4.6640625" style="774" customWidth="1"/>
    <col min="12" max="16384" width="8.88671875" style="772"/>
  </cols>
  <sheetData>
    <row r="1" spans="1:12">
      <c r="A1" s="1736" t="s">
        <v>1576</v>
      </c>
      <c r="B1" s="1199"/>
      <c r="C1" s="1199"/>
      <c r="D1" s="1199"/>
      <c r="E1" s="1199"/>
    </row>
    <row r="2" spans="1:12">
      <c r="A2" s="455"/>
      <c r="B2" s="1199"/>
      <c r="C2" s="1199"/>
      <c r="D2" s="1199"/>
      <c r="E2" s="1199"/>
    </row>
    <row r="3" spans="1:12" ht="22.2" thickBot="1">
      <c r="A3" s="1233" t="s">
        <v>121</v>
      </c>
      <c r="B3" s="1196" t="s">
        <v>262</v>
      </c>
      <c r="C3" s="1196" t="s">
        <v>269</v>
      </c>
      <c r="D3" s="1196" t="s">
        <v>268</v>
      </c>
      <c r="E3" s="1196" t="s">
        <v>267</v>
      </c>
      <c r="F3" s="1196" t="s">
        <v>266</v>
      </c>
      <c r="G3" s="1196" t="s">
        <v>265</v>
      </c>
      <c r="H3" s="1195" t="s">
        <v>1221</v>
      </c>
      <c r="I3" s="1232"/>
    </row>
    <row r="4" spans="1:12" ht="13.5" customHeight="1">
      <c r="A4" s="781" t="s">
        <v>920</v>
      </c>
      <c r="B4" s="1193">
        <v>148.47898431999997</v>
      </c>
      <c r="C4" s="1193">
        <v>82.686694109999991</v>
      </c>
      <c r="D4" s="1193">
        <v>32.622397670000005</v>
      </c>
      <c r="E4" s="1193">
        <v>24.056240629999998</v>
      </c>
      <c r="F4" s="1193">
        <v>9.1136519099999997</v>
      </c>
      <c r="G4" s="1193">
        <v>0</v>
      </c>
      <c r="H4" s="1193">
        <v>0</v>
      </c>
      <c r="I4" s="457"/>
      <c r="K4" s="1235"/>
      <c r="L4" s="773"/>
    </row>
    <row r="5" spans="1:12" ht="13.5" customHeight="1">
      <c r="A5" s="781" t="s">
        <v>1100</v>
      </c>
      <c r="B5" s="1193">
        <v>485.71290929999986</v>
      </c>
      <c r="C5" s="1193">
        <v>461.25188488999993</v>
      </c>
      <c r="D5" s="1193">
        <v>20.804406</v>
      </c>
      <c r="E5" s="1193">
        <v>1.70607504</v>
      </c>
      <c r="F5" s="1193">
        <v>1.9505433700000001</v>
      </c>
      <c r="G5" s="1193">
        <v>0</v>
      </c>
      <c r="H5" s="1193">
        <v>0</v>
      </c>
      <c r="I5" s="457"/>
      <c r="K5" s="1235"/>
      <c r="L5" s="773"/>
    </row>
    <row r="6" spans="1:12" ht="13.5" customHeight="1">
      <c r="A6" s="458" t="s">
        <v>1099</v>
      </c>
      <c r="B6" s="457">
        <v>124.65119722999999</v>
      </c>
      <c r="C6" s="457">
        <v>121.19524365999999</v>
      </c>
      <c r="D6" s="457">
        <v>3.3955823199999999</v>
      </c>
      <c r="E6" s="457">
        <v>3.7386450000000002E-2</v>
      </c>
      <c r="F6" s="457">
        <v>2.29848E-2</v>
      </c>
      <c r="G6" s="457">
        <v>0</v>
      </c>
      <c r="H6" s="457">
        <v>0</v>
      </c>
      <c r="I6" s="457"/>
      <c r="K6" s="1235"/>
      <c r="L6" s="773"/>
    </row>
    <row r="7" spans="1:12" ht="13.5" customHeight="1">
      <c r="A7" s="458" t="s">
        <v>1098</v>
      </c>
      <c r="B7" s="457">
        <v>356.34112145</v>
      </c>
      <c r="C7" s="457">
        <v>339.88331727000002</v>
      </c>
      <c r="D7" s="457">
        <v>13.874761449999999</v>
      </c>
      <c r="E7" s="457">
        <v>0.65548415999999998</v>
      </c>
      <c r="F7" s="457">
        <v>1.92755857</v>
      </c>
      <c r="G7" s="457">
        <v>0</v>
      </c>
      <c r="H7" s="457">
        <v>0</v>
      </c>
      <c r="I7" s="457"/>
      <c r="K7" s="1235"/>
      <c r="L7" s="773"/>
    </row>
    <row r="8" spans="1:12" ht="13.5" customHeight="1">
      <c r="A8" s="458" t="s">
        <v>1097</v>
      </c>
      <c r="B8" s="457">
        <v>4.7205906199999994</v>
      </c>
      <c r="C8" s="457">
        <v>0.17332396</v>
      </c>
      <c r="D8" s="457">
        <v>3.53406223</v>
      </c>
      <c r="E8" s="457">
        <v>1.01320443</v>
      </c>
      <c r="F8" s="457">
        <v>0</v>
      </c>
      <c r="G8" s="457">
        <v>0</v>
      </c>
      <c r="H8" s="457">
        <v>0</v>
      </c>
      <c r="I8" s="457"/>
      <c r="K8" s="1235"/>
      <c r="L8" s="773"/>
    </row>
    <row r="9" spans="1:12" ht="13.5" customHeight="1">
      <c r="A9" s="781" t="s">
        <v>1096</v>
      </c>
      <c r="B9" s="1193">
        <v>643.71042127999999</v>
      </c>
      <c r="C9" s="1193">
        <v>23.303504060000002</v>
      </c>
      <c r="D9" s="1193">
        <v>21.199112099999997</v>
      </c>
      <c r="E9" s="1193">
        <v>301.60035705000001</v>
      </c>
      <c r="F9" s="1193">
        <v>0.21066945000000001</v>
      </c>
      <c r="G9" s="1193">
        <v>0</v>
      </c>
      <c r="H9" s="1193">
        <v>297.39677862000002</v>
      </c>
      <c r="I9" s="457"/>
      <c r="K9" s="1235"/>
      <c r="L9" s="773"/>
    </row>
    <row r="10" spans="1:12" ht="13.5" customHeight="1">
      <c r="A10" s="458" t="s">
        <v>1095</v>
      </c>
      <c r="B10" s="457">
        <v>42.377458689999997</v>
      </c>
      <c r="C10" s="457">
        <v>23.138621219999997</v>
      </c>
      <c r="D10" s="457">
        <v>18.127645349999998</v>
      </c>
      <c r="E10" s="457">
        <v>0.94243790000000005</v>
      </c>
      <c r="F10" s="457">
        <v>0.16875422000000001</v>
      </c>
      <c r="G10" s="457">
        <v>0</v>
      </c>
      <c r="H10" s="457">
        <v>0</v>
      </c>
      <c r="I10" s="457"/>
      <c r="K10" s="1235"/>
      <c r="L10" s="773"/>
    </row>
    <row r="11" spans="1:12" ht="13.5" customHeight="1">
      <c r="A11" s="458" t="s">
        <v>1094</v>
      </c>
      <c r="B11" s="457">
        <v>6.647296139999999</v>
      </c>
      <c r="C11" s="457">
        <v>0.16488284</v>
      </c>
      <c r="D11" s="457">
        <v>3.0700035099999998</v>
      </c>
      <c r="E11" s="457">
        <v>3.3735678999999998</v>
      </c>
      <c r="F11" s="457">
        <v>3.8841889999999997E-2</v>
      </c>
      <c r="G11" s="457">
        <v>0</v>
      </c>
      <c r="H11" s="457">
        <v>0</v>
      </c>
      <c r="I11" s="457"/>
      <c r="K11" s="1235"/>
      <c r="L11" s="773"/>
    </row>
    <row r="12" spans="1:12" ht="13.5" customHeight="1">
      <c r="A12" s="446" t="s">
        <v>1093</v>
      </c>
      <c r="B12" s="457">
        <v>594.6856664500001</v>
      </c>
      <c r="C12" s="457">
        <v>0</v>
      </c>
      <c r="D12" s="457">
        <v>1.4632400000000002E-3</v>
      </c>
      <c r="E12" s="457">
        <v>297.28435124999999</v>
      </c>
      <c r="F12" s="457">
        <v>3.0733399999999999E-3</v>
      </c>
      <c r="G12" s="457">
        <v>0</v>
      </c>
      <c r="H12" s="457">
        <v>297.39677862000002</v>
      </c>
      <c r="I12" s="457"/>
      <c r="K12" s="1235"/>
      <c r="L12" s="773"/>
    </row>
    <row r="13" spans="1:12" ht="13.5" customHeight="1">
      <c r="A13" s="1194" t="s">
        <v>1092</v>
      </c>
      <c r="B13" s="1193">
        <v>27.419025019999999</v>
      </c>
      <c r="C13" s="1193">
        <v>12.427687779999999</v>
      </c>
      <c r="D13" s="1193">
        <v>10.41512653</v>
      </c>
      <c r="E13" s="1193">
        <v>2.87910333</v>
      </c>
      <c r="F13" s="1193">
        <v>1.6971073799999998</v>
      </c>
      <c r="G13" s="1193">
        <v>0</v>
      </c>
      <c r="H13" s="1193">
        <v>0</v>
      </c>
      <c r="I13" s="457"/>
      <c r="K13" s="1235"/>
      <c r="L13" s="773"/>
    </row>
    <row r="14" spans="1:12" ht="13.5" customHeight="1">
      <c r="A14" s="458" t="s">
        <v>1091</v>
      </c>
      <c r="B14" s="457">
        <v>4.5514180799999995</v>
      </c>
      <c r="C14" s="457">
        <v>0.47451200999999998</v>
      </c>
      <c r="D14" s="457">
        <v>3.2740368199999996</v>
      </c>
      <c r="E14" s="457">
        <v>8.7625040000000001E-2</v>
      </c>
      <c r="F14" s="457">
        <v>0.71524420999999994</v>
      </c>
      <c r="G14" s="457">
        <v>0</v>
      </c>
      <c r="H14" s="457">
        <v>0</v>
      </c>
      <c r="I14" s="457"/>
      <c r="K14" s="1235"/>
      <c r="L14" s="773"/>
    </row>
    <row r="15" spans="1:12" ht="13.5" customHeight="1">
      <c r="A15" s="458" t="s">
        <v>1090</v>
      </c>
      <c r="B15" s="457">
        <v>8.2160614900000013</v>
      </c>
      <c r="C15" s="457">
        <v>4.9214231900000005</v>
      </c>
      <c r="D15" s="457">
        <v>2.4296430899999999</v>
      </c>
      <c r="E15" s="457">
        <v>0.81442431000000004</v>
      </c>
      <c r="F15" s="457">
        <v>5.0570900000000002E-2</v>
      </c>
      <c r="G15" s="457">
        <v>0</v>
      </c>
      <c r="H15" s="457">
        <v>0</v>
      </c>
      <c r="I15" s="457"/>
      <c r="K15" s="1235"/>
      <c r="L15" s="773"/>
    </row>
    <row r="16" spans="1:12" ht="13.5" customHeight="1">
      <c r="A16" s="458" t="s">
        <v>1089</v>
      </c>
      <c r="B16" s="457">
        <v>14.65154545</v>
      </c>
      <c r="C16" s="457">
        <v>7.0317525800000009</v>
      </c>
      <c r="D16" s="457">
        <v>4.7114466199999994</v>
      </c>
      <c r="E16" s="457">
        <v>1.97705398</v>
      </c>
      <c r="F16" s="457">
        <v>0.93129227000000003</v>
      </c>
      <c r="G16" s="457">
        <v>0</v>
      </c>
      <c r="H16" s="457">
        <v>0</v>
      </c>
      <c r="I16" s="457"/>
      <c r="K16" s="1235"/>
      <c r="L16" s="773"/>
    </row>
    <row r="17" spans="1:12" ht="13.5" customHeight="1">
      <c r="A17" s="781" t="s">
        <v>1088</v>
      </c>
      <c r="B17" s="1193">
        <v>227.61826450000001</v>
      </c>
      <c r="C17" s="1193">
        <v>73.569055410000004</v>
      </c>
      <c r="D17" s="1193">
        <v>92.588586480000004</v>
      </c>
      <c r="E17" s="1193">
        <v>8.2688098399999994</v>
      </c>
      <c r="F17" s="1193">
        <v>53.191812769999999</v>
      </c>
      <c r="G17" s="1193">
        <v>0</v>
      </c>
      <c r="H17" s="1193">
        <v>0</v>
      </c>
      <c r="I17" s="457"/>
      <c r="K17" s="1235"/>
      <c r="L17" s="773"/>
    </row>
    <row r="18" spans="1:12" ht="13.5" customHeight="1">
      <c r="A18" s="458" t="s">
        <v>1087</v>
      </c>
      <c r="B18" s="457">
        <v>63.760472159999992</v>
      </c>
      <c r="C18" s="457">
        <v>36.352278139999996</v>
      </c>
      <c r="D18" s="457">
        <v>4.9056792199999997</v>
      </c>
      <c r="E18" s="457">
        <v>0.29399660999999999</v>
      </c>
      <c r="F18" s="457">
        <v>22.208518189999999</v>
      </c>
      <c r="G18" s="457">
        <v>0</v>
      </c>
      <c r="H18" s="457">
        <v>0</v>
      </c>
      <c r="I18" s="457"/>
      <c r="K18" s="1235"/>
      <c r="L18" s="773"/>
    </row>
    <row r="19" spans="1:12" ht="13.5" customHeight="1">
      <c r="A19" s="446" t="s">
        <v>1086</v>
      </c>
      <c r="B19" s="457">
        <v>31.853907850000002</v>
      </c>
      <c r="C19" s="457">
        <v>3.83947211</v>
      </c>
      <c r="D19" s="457">
        <v>21.178163730000001</v>
      </c>
      <c r="E19" s="457">
        <v>0.24639253</v>
      </c>
      <c r="F19" s="457">
        <v>6.5898794799999996</v>
      </c>
      <c r="G19" s="457">
        <v>0</v>
      </c>
      <c r="H19" s="457">
        <v>0</v>
      </c>
      <c r="I19" s="457"/>
      <c r="K19" s="1235"/>
      <c r="L19" s="773"/>
    </row>
    <row r="20" spans="1:12" ht="13.5" customHeight="1">
      <c r="A20" s="458" t="s">
        <v>1085</v>
      </c>
      <c r="B20" s="457">
        <v>100.97474517000001</v>
      </c>
      <c r="C20" s="457">
        <v>28.588668259999999</v>
      </c>
      <c r="D20" s="457">
        <v>46.923872269999997</v>
      </c>
      <c r="E20" s="457">
        <v>5.8405906199999995</v>
      </c>
      <c r="F20" s="457">
        <v>19.621614020000003</v>
      </c>
      <c r="G20" s="457">
        <v>0</v>
      </c>
      <c r="H20" s="457">
        <v>0</v>
      </c>
      <c r="I20" s="457"/>
      <c r="K20" s="1235"/>
      <c r="L20" s="773"/>
    </row>
    <row r="21" spans="1:12" ht="13.5" customHeight="1">
      <c r="A21" s="458" t="s">
        <v>1084</v>
      </c>
      <c r="B21" s="457">
        <v>3.4898896400000003</v>
      </c>
      <c r="C21" s="457">
        <v>0.34085581999999998</v>
      </c>
      <c r="D21" s="457">
        <v>0.78091851000000001</v>
      </c>
      <c r="E21" s="457">
        <v>0</v>
      </c>
      <c r="F21" s="457">
        <v>2.3681153100000003</v>
      </c>
      <c r="G21" s="457">
        <v>0</v>
      </c>
      <c r="H21" s="457">
        <v>0</v>
      </c>
      <c r="I21" s="457"/>
      <c r="K21" s="1235"/>
      <c r="L21" s="773"/>
    </row>
    <row r="22" spans="1:12" ht="13.5" customHeight="1">
      <c r="A22" s="458" t="s">
        <v>1083</v>
      </c>
      <c r="B22" s="457">
        <v>26.689401800000002</v>
      </c>
      <c r="C22" s="457">
        <v>4.4315945200000009</v>
      </c>
      <c r="D22" s="457">
        <v>18.692473060000001</v>
      </c>
      <c r="E22" s="457">
        <v>1.88782877</v>
      </c>
      <c r="F22" s="457">
        <v>1.6775054500000002</v>
      </c>
      <c r="G22" s="457">
        <v>0</v>
      </c>
      <c r="H22" s="457">
        <v>0</v>
      </c>
      <c r="I22" s="457"/>
      <c r="K22" s="1235"/>
      <c r="L22" s="773"/>
    </row>
    <row r="23" spans="1:12" ht="13.5" customHeight="1">
      <c r="A23" s="458" t="s">
        <v>1082</v>
      </c>
      <c r="B23" s="457">
        <v>0.84984788000000011</v>
      </c>
      <c r="C23" s="457">
        <v>1.6186559999999999E-2</v>
      </c>
      <c r="D23" s="457">
        <v>0.10747969</v>
      </c>
      <c r="E23" s="457">
        <v>1.31E-6</v>
      </c>
      <c r="F23" s="457">
        <v>0.7261803200000001</v>
      </c>
      <c r="G23" s="457">
        <v>0</v>
      </c>
      <c r="H23" s="457">
        <v>0</v>
      </c>
      <c r="I23" s="457"/>
      <c r="K23" s="1235"/>
      <c r="L23" s="773"/>
    </row>
    <row r="24" spans="1:12" ht="13.5" customHeight="1">
      <c r="A24" s="781" t="s">
        <v>1081</v>
      </c>
      <c r="B24" s="1193">
        <v>787.65676468000004</v>
      </c>
      <c r="C24" s="1193">
        <v>225.41909822999997</v>
      </c>
      <c r="D24" s="1193">
        <v>267.80047064000001</v>
      </c>
      <c r="E24" s="1193">
        <v>123.41231986</v>
      </c>
      <c r="F24" s="1193">
        <v>171.02487594999999</v>
      </c>
      <c r="G24" s="1193">
        <v>0</v>
      </c>
      <c r="H24" s="1193">
        <v>0</v>
      </c>
      <c r="I24" s="457"/>
      <c r="K24" s="1235"/>
      <c r="L24" s="773"/>
    </row>
    <row r="25" spans="1:12" ht="13.5" customHeight="1">
      <c r="A25" s="458" t="s">
        <v>1080</v>
      </c>
      <c r="B25" s="457">
        <v>112.06253874000001</v>
      </c>
      <c r="C25" s="457">
        <v>9.7379325399999992</v>
      </c>
      <c r="D25" s="457">
        <v>59.725283860000005</v>
      </c>
      <c r="E25" s="457">
        <v>0.85477289000000001</v>
      </c>
      <c r="F25" s="457">
        <v>41.744549450000001</v>
      </c>
      <c r="G25" s="457">
        <v>0</v>
      </c>
      <c r="H25" s="457">
        <v>0</v>
      </c>
      <c r="I25" s="457"/>
      <c r="K25" s="1235"/>
      <c r="L25" s="773"/>
    </row>
    <row r="26" spans="1:12" ht="13.5" customHeight="1">
      <c r="A26" s="458" t="s">
        <v>1079</v>
      </c>
      <c r="B26" s="457">
        <v>108.75473833</v>
      </c>
      <c r="C26" s="457">
        <v>38.686179099999997</v>
      </c>
      <c r="D26" s="457">
        <v>55.98685931</v>
      </c>
      <c r="E26" s="457">
        <v>2.2987240200000003</v>
      </c>
      <c r="F26" s="457">
        <v>11.7829759</v>
      </c>
      <c r="G26" s="457">
        <v>0</v>
      </c>
      <c r="H26" s="457">
        <v>0</v>
      </c>
      <c r="I26" s="457"/>
      <c r="K26" s="1235"/>
      <c r="L26" s="773"/>
    </row>
    <row r="27" spans="1:12" ht="13.5" customHeight="1">
      <c r="A27" s="458" t="s">
        <v>1078</v>
      </c>
      <c r="B27" s="457">
        <v>261.78052808000001</v>
      </c>
      <c r="C27" s="457">
        <v>78.043661319999998</v>
      </c>
      <c r="D27" s="457">
        <v>29.803040920000001</v>
      </c>
      <c r="E27" s="457">
        <v>56.083450740000004</v>
      </c>
      <c r="F27" s="457">
        <v>97.850375100000008</v>
      </c>
      <c r="G27" s="457">
        <v>0</v>
      </c>
      <c r="H27" s="457">
        <v>0</v>
      </c>
      <c r="I27" s="457"/>
      <c r="K27" s="1235"/>
      <c r="L27" s="773"/>
    </row>
    <row r="28" spans="1:12" ht="13.5" customHeight="1">
      <c r="A28" s="458" t="s">
        <v>1077</v>
      </c>
      <c r="B28" s="457">
        <v>132.99360073</v>
      </c>
      <c r="C28" s="457">
        <v>34.862073039999999</v>
      </c>
      <c r="D28" s="457">
        <v>70.738753750000001</v>
      </c>
      <c r="E28" s="457">
        <v>16.580866310000001</v>
      </c>
      <c r="F28" s="457">
        <v>10.81190763</v>
      </c>
      <c r="G28" s="457">
        <v>0</v>
      </c>
      <c r="H28" s="457">
        <v>0</v>
      </c>
      <c r="I28" s="457"/>
      <c r="K28" s="1235"/>
      <c r="L28" s="773"/>
    </row>
    <row r="29" spans="1:12" ht="13.5" customHeight="1">
      <c r="A29" s="458" t="s">
        <v>1076</v>
      </c>
      <c r="B29" s="457">
        <v>95.287295200000003</v>
      </c>
      <c r="C29" s="457">
        <v>47.099866750000004</v>
      </c>
      <c r="D29" s="457">
        <v>26.91741622</v>
      </c>
      <c r="E29" s="457">
        <v>14.356308759999999</v>
      </c>
      <c r="F29" s="457">
        <v>6.9137034700000006</v>
      </c>
      <c r="G29" s="457">
        <v>0</v>
      </c>
      <c r="H29" s="457">
        <v>0</v>
      </c>
      <c r="I29" s="457"/>
      <c r="K29" s="1235"/>
      <c r="L29" s="773"/>
    </row>
    <row r="30" spans="1:12" ht="13.5" customHeight="1">
      <c r="A30" s="458" t="s">
        <v>1075</v>
      </c>
      <c r="B30" s="457">
        <v>59.295136980000002</v>
      </c>
      <c r="C30" s="457">
        <v>5.11165643</v>
      </c>
      <c r="D30" s="457">
        <v>20.238156439999997</v>
      </c>
      <c r="E30" s="457">
        <v>32.967171659999998</v>
      </c>
      <c r="F30" s="457">
        <v>0.97815245000000006</v>
      </c>
      <c r="G30" s="457">
        <v>0</v>
      </c>
      <c r="H30" s="457">
        <v>0</v>
      </c>
      <c r="I30" s="457"/>
      <c r="K30" s="1235"/>
      <c r="L30" s="773"/>
    </row>
    <row r="31" spans="1:12" ht="13.5" customHeight="1">
      <c r="A31" s="458" t="s">
        <v>1074</v>
      </c>
      <c r="B31" s="457">
        <v>17.482926619999997</v>
      </c>
      <c r="C31" s="457">
        <v>11.877729049999999</v>
      </c>
      <c r="D31" s="457">
        <v>4.3909601399999998</v>
      </c>
      <c r="E31" s="457">
        <v>0.27102548000000004</v>
      </c>
      <c r="F31" s="457">
        <v>0.94321195000000002</v>
      </c>
      <c r="G31" s="457">
        <v>0</v>
      </c>
      <c r="H31" s="457">
        <v>0</v>
      </c>
      <c r="I31" s="457"/>
      <c r="K31" s="1235"/>
      <c r="L31" s="773"/>
    </row>
    <row r="32" spans="1:12" ht="13.5" customHeight="1">
      <c r="A32" s="781" t="s">
        <v>1073</v>
      </c>
      <c r="B32" s="1193">
        <v>640.77433793</v>
      </c>
      <c r="C32" s="1193">
        <v>37.960468700000007</v>
      </c>
      <c r="D32" s="1193">
        <v>8.3098885399999993</v>
      </c>
      <c r="E32" s="1193">
        <v>313.71311903000003</v>
      </c>
      <c r="F32" s="1193">
        <v>0</v>
      </c>
      <c r="G32" s="1193">
        <v>0</v>
      </c>
      <c r="H32" s="1193">
        <v>280.79086166000002</v>
      </c>
      <c r="I32" s="457"/>
      <c r="K32" s="1235"/>
      <c r="L32" s="773"/>
    </row>
    <row r="33" spans="1:12" ht="13.5" customHeight="1">
      <c r="A33" s="458" t="s">
        <v>1072</v>
      </c>
      <c r="B33" s="457">
        <v>33.041988999999994</v>
      </c>
      <c r="C33" s="457">
        <v>0</v>
      </c>
      <c r="D33" s="457">
        <v>6.9283887899999996</v>
      </c>
      <c r="E33" s="457">
        <v>25.642163749999998</v>
      </c>
      <c r="F33" s="457">
        <v>0</v>
      </c>
      <c r="G33" s="457">
        <v>0</v>
      </c>
      <c r="H33" s="457">
        <v>0.47143646</v>
      </c>
      <c r="I33" s="457"/>
      <c r="K33" s="1235"/>
      <c r="L33" s="773"/>
    </row>
    <row r="34" spans="1:12" ht="13.5" customHeight="1">
      <c r="A34" s="458" t="s">
        <v>1071</v>
      </c>
      <c r="B34" s="457">
        <v>606.37160183000003</v>
      </c>
      <c r="C34" s="457">
        <v>37.960468700000007</v>
      </c>
      <c r="D34" s="457">
        <v>2.0752649999999997E-2</v>
      </c>
      <c r="E34" s="457">
        <v>288.07095528000002</v>
      </c>
      <c r="F34" s="457">
        <v>0</v>
      </c>
      <c r="G34" s="457">
        <v>0</v>
      </c>
      <c r="H34" s="457">
        <v>280.31942520000001</v>
      </c>
      <c r="I34" s="457"/>
      <c r="K34" s="1235"/>
      <c r="L34" s="773"/>
    </row>
    <row r="35" spans="1:12" ht="13.5" customHeight="1">
      <c r="A35" s="458" t="s">
        <v>1070</v>
      </c>
      <c r="B35" s="457">
        <v>1.3607471</v>
      </c>
      <c r="C35" s="457">
        <v>0</v>
      </c>
      <c r="D35" s="457">
        <v>1.3607471</v>
      </c>
      <c r="E35" s="457">
        <v>0</v>
      </c>
      <c r="F35" s="457">
        <v>0</v>
      </c>
      <c r="G35" s="457">
        <v>0</v>
      </c>
      <c r="H35" s="457">
        <v>0</v>
      </c>
      <c r="I35" s="457"/>
      <c r="K35" s="1235"/>
      <c r="L35" s="773"/>
    </row>
    <row r="36" spans="1:12" ht="13.5" customHeight="1">
      <c r="A36" s="781" t="s">
        <v>1069</v>
      </c>
      <c r="B36" s="1193">
        <v>32.841226579999997</v>
      </c>
      <c r="C36" s="1193">
        <v>3.6990840499999997</v>
      </c>
      <c r="D36" s="1193">
        <v>2.4670741499999997</v>
      </c>
      <c r="E36" s="1193">
        <v>24.930749489999997</v>
      </c>
      <c r="F36" s="1193">
        <v>1.74431889</v>
      </c>
      <c r="G36" s="1193">
        <v>0</v>
      </c>
      <c r="H36" s="1193">
        <v>0</v>
      </c>
      <c r="I36" s="457"/>
      <c r="K36" s="1235"/>
      <c r="L36" s="773"/>
    </row>
    <row r="37" spans="1:12" ht="13.5" customHeight="1">
      <c r="A37" s="458" t="s">
        <v>1068</v>
      </c>
      <c r="B37" s="457">
        <v>26.809535279999999</v>
      </c>
      <c r="C37" s="457">
        <v>0.12069188</v>
      </c>
      <c r="D37" s="457">
        <v>1.8595133399999999</v>
      </c>
      <c r="E37" s="457">
        <v>24.816223709999999</v>
      </c>
      <c r="F37" s="457">
        <v>1.3106350000000001E-2</v>
      </c>
      <c r="G37" s="457">
        <v>0</v>
      </c>
      <c r="H37" s="457">
        <v>0</v>
      </c>
      <c r="I37" s="457"/>
      <c r="K37" s="1235"/>
      <c r="L37" s="773"/>
    </row>
    <row r="38" spans="1:12" ht="13.5" customHeight="1">
      <c r="A38" s="458" t="s">
        <v>1067</v>
      </c>
      <c r="B38" s="457">
        <v>0.43601225000000005</v>
      </c>
      <c r="C38" s="457">
        <v>0.43275349000000002</v>
      </c>
      <c r="D38" s="457">
        <v>3.2538200000000001E-3</v>
      </c>
      <c r="E38" s="457">
        <v>4.9400000000000001E-6</v>
      </c>
      <c r="F38" s="457">
        <v>0</v>
      </c>
      <c r="G38" s="457">
        <v>0</v>
      </c>
      <c r="H38" s="457">
        <v>0</v>
      </c>
      <c r="I38" s="457"/>
      <c r="K38" s="1235"/>
      <c r="L38" s="773"/>
    </row>
    <row r="39" spans="1:12" ht="13.5" customHeight="1">
      <c r="A39" s="458" t="s">
        <v>1066</v>
      </c>
      <c r="B39" s="457">
        <v>5.5956790499999993</v>
      </c>
      <c r="C39" s="457">
        <v>3.1456386799999998</v>
      </c>
      <c r="D39" s="457">
        <v>0.60430698999999999</v>
      </c>
      <c r="E39" s="457">
        <v>0.11452084000000001</v>
      </c>
      <c r="F39" s="457">
        <v>1.73121254</v>
      </c>
      <c r="G39" s="457">
        <v>0</v>
      </c>
      <c r="H39" s="457">
        <v>0</v>
      </c>
      <c r="I39" s="457"/>
      <c r="K39" s="1235"/>
      <c r="L39" s="773"/>
    </row>
    <row r="40" spans="1:12" ht="13.5" customHeight="1">
      <c r="A40" s="781" t="s">
        <v>921</v>
      </c>
      <c r="B40" s="1193">
        <v>466.51300030000004</v>
      </c>
      <c r="C40" s="1193">
        <v>265.63195932999997</v>
      </c>
      <c r="D40" s="1193">
        <v>140.69067399000002</v>
      </c>
      <c r="E40" s="1193">
        <v>58.259072230000001</v>
      </c>
      <c r="F40" s="1193">
        <v>1.9312947499999999</v>
      </c>
      <c r="G40" s="1193">
        <v>0</v>
      </c>
      <c r="H40" s="1193">
        <v>0</v>
      </c>
      <c r="I40" s="457"/>
      <c r="K40" s="1235"/>
      <c r="L40" s="773"/>
    </row>
    <row r="41" spans="1:12" ht="13.5" customHeight="1">
      <c r="A41" s="781" t="s">
        <v>1063</v>
      </c>
      <c r="B41" s="1193">
        <v>11.978673050000001</v>
      </c>
      <c r="C41" s="1193">
        <v>6.4782377799999997</v>
      </c>
      <c r="D41" s="1193">
        <v>0.33984093999999998</v>
      </c>
      <c r="E41" s="1193">
        <v>5.1605943300000003</v>
      </c>
      <c r="F41" s="1193">
        <v>0</v>
      </c>
      <c r="G41" s="1193">
        <v>0</v>
      </c>
      <c r="H41" s="1193">
        <v>0</v>
      </c>
      <c r="I41" s="457"/>
      <c r="K41" s="1235"/>
      <c r="L41" s="773"/>
    </row>
    <row r="42" spans="1:12" ht="13.5" customHeight="1" thickBot="1">
      <c r="K42" s="1235"/>
      <c r="L42" s="773"/>
    </row>
    <row r="43" spans="1:12" ht="13.5" customHeight="1" thickBot="1">
      <c r="A43" s="778" t="s">
        <v>298</v>
      </c>
      <c r="B43" s="459">
        <v>3472.7036069599994</v>
      </c>
      <c r="C43" s="459">
        <v>1192.4276743399998</v>
      </c>
      <c r="D43" s="459">
        <v>597.23757704000002</v>
      </c>
      <c r="E43" s="459">
        <v>863.98644083000011</v>
      </c>
      <c r="F43" s="459">
        <v>240.86427447</v>
      </c>
      <c r="G43" s="459">
        <v>0</v>
      </c>
      <c r="H43" s="459">
        <v>578.1876402800001</v>
      </c>
      <c r="I43" s="1226"/>
      <c r="K43" s="1235"/>
      <c r="L43" s="773"/>
    </row>
    <row r="44" spans="1:12" ht="13.5" customHeight="1">
      <c r="A44" s="458" t="s">
        <v>525</v>
      </c>
      <c r="B44" s="457">
        <v>1086.5749879699999</v>
      </c>
      <c r="C44" s="457">
        <v>495.84212098</v>
      </c>
      <c r="D44" s="457">
        <v>411.13462957000002</v>
      </c>
      <c r="E44" s="457">
        <v>126.70773134</v>
      </c>
      <c r="F44" s="457">
        <v>52.890506080000002</v>
      </c>
      <c r="G44" s="457">
        <v>0</v>
      </c>
      <c r="H44" s="457">
        <v>0</v>
      </c>
      <c r="I44" s="457"/>
      <c r="K44" s="1235"/>
      <c r="L44" s="773"/>
    </row>
    <row r="45" spans="1:12" ht="13.5" customHeight="1">
      <c r="A45" s="458" t="s">
        <v>524</v>
      </c>
      <c r="B45" s="457">
        <v>405.32042408999996</v>
      </c>
      <c r="C45" s="457">
        <v>175.98478161</v>
      </c>
      <c r="D45" s="457">
        <v>168.85145226</v>
      </c>
      <c r="E45" s="457">
        <v>55.694268229999999</v>
      </c>
      <c r="F45" s="457">
        <v>4.7899219899999999</v>
      </c>
      <c r="G45" s="457">
        <v>0</v>
      </c>
      <c r="H45" s="457">
        <v>0</v>
      </c>
      <c r="I45" s="457"/>
      <c r="K45" s="1235"/>
      <c r="L45" s="773"/>
    </row>
    <row r="46" spans="1:12" ht="13.5" customHeight="1" thickBot="1">
      <c r="A46" s="780" t="s">
        <v>1062</v>
      </c>
      <c r="B46" s="460">
        <v>357.90680317999988</v>
      </c>
      <c r="C46" s="460">
        <v>49.690851109999983</v>
      </c>
      <c r="D46" s="460">
        <v>183.08840657999994</v>
      </c>
      <c r="E46" s="460">
        <v>70.340799930000003</v>
      </c>
      <c r="F46" s="460">
        <v>54.78674556</v>
      </c>
      <c r="G46" s="460">
        <v>0</v>
      </c>
      <c r="H46" s="460">
        <v>0</v>
      </c>
      <c r="I46" s="457"/>
      <c r="K46" s="1235"/>
      <c r="L46" s="773"/>
    </row>
    <row r="47" spans="1:12" ht="13.5" customHeight="1" thickBot="1">
      <c r="A47" s="779" t="s">
        <v>297</v>
      </c>
      <c r="B47" s="456">
        <v>1849.8022152399999</v>
      </c>
      <c r="C47" s="456">
        <v>721.51775369999996</v>
      </c>
      <c r="D47" s="456">
        <v>763.07448840999996</v>
      </c>
      <c r="E47" s="456">
        <v>252.74279949999999</v>
      </c>
      <c r="F47" s="456">
        <v>112.46717363</v>
      </c>
      <c r="G47" s="456">
        <v>0</v>
      </c>
      <c r="H47" s="456">
        <v>0</v>
      </c>
      <c r="I47" s="1226"/>
      <c r="K47" s="1235"/>
      <c r="L47" s="773"/>
    </row>
    <row r="48" spans="1:12" ht="13.5" customHeight="1" thickBot="1">
      <c r="A48" s="778" t="s">
        <v>291</v>
      </c>
      <c r="B48" s="459">
        <v>3.1923300000000002E-3</v>
      </c>
      <c r="C48" s="459">
        <v>3.1923300000000002E-3</v>
      </c>
      <c r="D48" s="459">
        <v>0</v>
      </c>
      <c r="E48" s="459">
        <v>0</v>
      </c>
      <c r="F48" s="459">
        <v>0</v>
      </c>
      <c r="G48" s="459">
        <v>0</v>
      </c>
      <c r="H48" s="459">
        <v>0</v>
      </c>
      <c r="I48" s="1226"/>
      <c r="K48" s="1235"/>
      <c r="L48" s="773"/>
    </row>
    <row r="49" spans="1:28" ht="13.5" customHeight="1" thickBot="1">
      <c r="A49" s="778" t="s">
        <v>594</v>
      </c>
      <c r="B49" s="459">
        <v>0</v>
      </c>
      <c r="C49" s="459">
        <v>0</v>
      </c>
      <c r="D49" s="459">
        <v>0</v>
      </c>
      <c r="E49" s="459">
        <v>0</v>
      </c>
      <c r="F49" s="459">
        <v>0</v>
      </c>
      <c r="G49" s="459">
        <v>0</v>
      </c>
      <c r="H49" s="459">
        <v>0</v>
      </c>
      <c r="I49" s="1226"/>
      <c r="K49" s="1235"/>
      <c r="L49" s="773"/>
    </row>
    <row r="50" spans="1:28" ht="13.5" customHeight="1" thickBot="1">
      <c r="A50" s="779" t="s">
        <v>1243</v>
      </c>
      <c r="B50" s="456">
        <v>5322.5090145299991</v>
      </c>
      <c r="C50" s="456">
        <v>1913.9486203699998</v>
      </c>
      <c r="D50" s="456">
        <v>1360.3120654499999</v>
      </c>
      <c r="E50" s="456">
        <v>1116.72924033</v>
      </c>
      <c r="F50" s="456">
        <v>353.33144809999999</v>
      </c>
      <c r="G50" s="456">
        <v>0</v>
      </c>
      <c r="H50" s="456">
        <v>578.1876402800001</v>
      </c>
      <c r="I50" s="1226"/>
      <c r="K50" s="1235"/>
      <c r="L50" s="773"/>
    </row>
    <row r="51" spans="1:28" ht="13.5" customHeight="1" thickBot="1">
      <c r="A51" s="778" t="s">
        <v>1220</v>
      </c>
      <c r="B51" s="459">
        <v>1103.1223796700001</v>
      </c>
      <c r="C51" s="459">
        <v>1085.6750024700002</v>
      </c>
      <c r="D51" s="459">
        <v>0</v>
      </c>
      <c r="E51" s="459">
        <v>17.447377199999998</v>
      </c>
      <c r="F51" s="459">
        <v>0</v>
      </c>
      <c r="G51" s="459">
        <v>0</v>
      </c>
      <c r="H51" s="459">
        <v>0</v>
      </c>
      <c r="I51" s="1226"/>
      <c r="K51" s="1235"/>
      <c r="L51" s="773"/>
    </row>
    <row r="52" spans="1:28" ht="13.5" customHeight="1">
      <c r="B52" s="457"/>
      <c r="C52" s="1209"/>
      <c r="D52" s="457"/>
      <c r="E52" s="516"/>
      <c r="F52" s="1192"/>
      <c r="G52" s="1192"/>
      <c r="H52" s="1192"/>
      <c r="I52" s="1192"/>
    </row>
    <row r="53" spans="1:28" ht="13.5" customHeight="1">
      <c r="A53" s="1234"/>
      <c r="B53" s="457"/>
      <c r="C53" s="1209"/>
      <c r="D53" s="1226"/>
      <c r="F53" s="1226"/>
      <c r="G53" s="1226"/>
      <c r="H53" s="1226"/>
      <c r="I53" s="1226"/>
    </row>
    <row r="54" spans="1:28" ht="13.5" customHeight="1">
      <c r="B54" s="448"/>
    </row>
    <row r="55" spans="1:28" ht="13.5" customHeight="1">
      <c r="A55" s="1736" t="s">
        <v>1575</v>
      </c>
      <c r="B55" s="1199"/>
      <c r="C55" s="1199"/>
      <c r="D55" s="1199"/>
      <c r="E55" s="1199"/>
    </row>
    <row r="56" spans="1:28" ht="13.5" customHeight="1">
      <c r="A56" s="455"/>
      <c r="B56" s="1199"/>
      <c r="C56" s="1199"/>
      <c r="D56" s="1199"/>
      <c r="E56" s="1199"/>
    </row>
    <row r="57" spans="1:28" ht="22.2" thickBot="1">
      <c r="A57" s="1233" t="s">
        <v>121</v>
      </c>
      <c r="B57" s="1196" t="s">
        <v>262</v>
      </c>
      <c r="C57" s="1196" t="s">
        <v>269</v>
      </c>
      <c r="D57" s="1196" t="s">
        <v>268</v>
      </c>
      <c r="E57" s="1196" t="s">
        <v>267</v>
      </c>
      <c r="F57" s="1196" t="s">
        <v>266</v>
      </c>
      <c r="G57" s="1196" t="s">
        <v>265</v>
      </c>
      <c r="H57" s="1195" t="s">
        <v>1221</v>
      </c>
      <c r="I57" s="1232"/>
      <c r="J57" s="1232"/>
      <c r="K57" s="1232"/>
    </row>
    <row r="58" spans="1:28">
      <c r="A58" s="781" t="s">
        <v>920</v>
      </c>
      <c r="B58" s="1193">
        <v>147.41240992000002</v>
      </c>
      <c r="C58" s="1193">
        <v>84.102561830000013</v>
      </c>
      <c r="D58" s="1193">
        <v>32.43228474</v>
      </c>
      <c r="E58" s="1193">
        <v>15.281865400000001</v>
      </c>
      <c r="F58" s="1193">
        <v>15.59569795</v>
      </c>
      <c r="G58" s="1193">
        <v>0</v>
      </c>
      <c r="H58" s="1193">
        <v>0</v>
      </c>
      <c r="I58" s="457"/>
      <c r="J58" s="457"/>
      <c r="K58" s="457"/>
      <c r="L58" s="773"/>
      <c r="M58" s="773"/>
      <c r="N58" s="1221"/>
      <c r="O58" s="1221"/>
      <c r="P58" s="1221"/>
      <c r="Q58" s="1221"/>
      <c r="R58" s="1221"/>
      <c r="S58" s="1221"/>
      <c r="T58" s="1221"/>
      <c r="U58" s="1221"/>
      <c r="V58" s="1221"/>
      <c r="W58" s="1221"/>
      <c r="X58" s="1221"/>
      <c r="Y58" s="1221"/>
      <c r="Z58" s="1221"/>
      <c r="AA58" s="1221"/>
      <c r="AB58" s="1221"/>
    </row>
    <row r="59" spans="1:28">
      <c r="A59" s="781" t="s">
        <v>1100</v>
      </c>
      <c r="B59" s="1193">
        <v>472.76484359000005</v>
      </c>
      <c r="C59" s="1193">
        <v>449.31718065000007</v>
      </c>
      <c r="D59" s="1193">
        <v>19.863862479999998</v>
      </c>
      <c r="E59" s="1193">
        <v>1.8303385699999999</v>
      </c>
      <c r="F59" s="1193">
        <v>1.7534618900000001</v>
      </c>
      <c r="G59" s="1193">
        <v>0</v>
      </c>
      <c r="H59" s="1193">
        <v>0</v>
      </c>
      <c r="I59" s="457"/>
      <c r="J59" s="457"/>
      <c r="K59" s="457"/>
      <c r="L59" s="773"/>
      <c r="M59" s="773"/>
      <c r="N59" s="1221"/>
      <c r="O59" s="1221"/>
      <c r="P59" s="1221"/>
      <c r="Q59" s="1221"/>
      <c r="R59" s="1221"/>
      <c r="S59" s="1221"/>
      <c r="T59" s="1221"/>
      <c r="U59" s="1221"/>
      <c r="V59" s="1221"/>
      <c r="W59" s="1221"/>
      <c r="X59" s="1221"/>
      <c r="Y59" s="1221"/>
      <c r="Z59" s="1221"/>
      <c r="AA59" s="1221"/>
      <c r="AB59" s="1221"/>
    </row>
    <row r="60" spans="1:28">
      <c r="A60" s="458" t="s">
        <v>1099</v>
      </c>
      <c r="B60" s="457">
        <v>114.9824842</v>
      </c>
      <c r="C60" s="457">
        <v>111.72812941000001</v>
      </c>
      <c r="D60" s="457">
        <v>3.1150154099999998</v>
      </c>
      <c r="E60" s="457">
        <v>2.0372309999999998E-2</v>
      </c>
      <c r="F60" s="457">
        <v>0.11896707000000001</v>
      </c>
      <c r="G60" s="457">
        <v>0</v>
      </c>
      <c r="H60" s="457">
        <v>0</v>
      </c>
      <c r="I60" s="457"/>
      <c r="J60" s="457"/>
      <c r="K60" s="457"/>
      <c r="L60" s="773"/>
      <c r="M60" s="773"/>
      <c r="N60" s="1221"/>
      <c r="O60" s="1221"/>
      <c r="P60" s="1221"/>
      <c r="Q60" s="1221"/>
      <c r="R60" s="1221"/>
      <c r="S60" s="1221"/>
      <c r="T60" s="1221"/>
      <c r="U60" s="1221"/>
      <c r="V60" s="1221"/>
      <c r="W60" s="1221"/>
      <c r="X60" s="1221"/>
      <c r="Y60" s="1221"/>
      <c r="Z60" s="1221"/>
      <c r="AA60" s="1221"/>
      <c r="AB60" s="1221"/>
    </row>
    <row r="61" spans="1:28">
      <c r="A61" s="458" t="s">
        <v>1098</v>
      </c>
      <c r="B61" s="457">
        <v>353.21129324999998</v>
      </c>
      <c r="C61" s="457">
        <v>337.41230743</v>
      </c>
      <c r="D61" s="457">
        <v>13.44084659</v>
      </c>
      <c r="E61" s="457">
        <v>0.72364441000000002</v>
      </c>
      <c r="F61" s="457">
        <v>1.6344948199999998</v>
      </c>
      <c r="G61" s="457">
        <v>0</v>
      </c>
      <c r="H61" s="457">
        <v>0</v>
      </c>
      <c r="I61" s="457"/>
      <c r="J61" s="457"/>
      <c r="K61" s="457"/>
      <c r="L61" s="773"/>
      <c r="M61" s="773"/>
      <c r="N61" s="1221"/>
      <c r="O61" s="1221"/>
      <c r="P61" s="1221"/>
      <c r="Q61" s="1221"/>
      <c r="R61" s="1221"/>
      <c r="S61" s="1221"/>
      <c r="T61" s="1221"/>
      <c r="U61" s="1221"/>
      <c r="V61" s="1221"/>
      <c r="W61" s="1221"/>
      <c r="X61" s="1221"/>
      <c r="Y61" s="1221"/>
      <c r="Z61" s="1221"/>
      <c r="AA61" s="1221"/>
      <c r="AB61" s="1221"/>
    </row>
    <row r="62" spans="1:28">
      <c r="A62" s="458" t="s">
        <v>1097</v>
      </c>
      <c r="B62" s="457">
        <v>4.5710661400000001</v>
      </c>
      <c r="C62" s="457">
        <v>0.17674381</v>
      </c>
      <c r="D62" s="457">
        <v>3.30800048</v>
      </c>
      <c r="E62" s="457">
        <v>1.08632185</v>
      </c>
      <c r="F62" s="457">
        <v>0</v>
      </c>
      <c r="G62" s="457">
        <v>0</v>
      </c>
      <c r="H62" s="457">
        <v>0</v>
      </c>
      <c r="I62" s="457"/>
      <c r="J62" s="457"/>
      <c r="K62" s="457"/>
      <c r="L62" s="773"/>
      <c r="M62" s="773"/>
      <c r="N62" s="1221"/>
      <c r="O62" s="1221"/>
      <c r="P62" s="1221"/>
      <c r="Q62" s="1221"/>
      <c r="R62" s="1221"/>
      <c r="S62" s="1221"/>
      <c r="T62" s="1221"/>
      <c r="U62" s="1221"/>
      <c r="V62" s="1221"/>
      <c r="W62" s="1221"/>
      <c r="X62" s="1221"/>
      <c r="Y62" s="1221"/>
      <c r="Z62" s="1221"/>
      <c r="AA62" s="1221"/>
      <c r="AB62" s="1221"/>
    </row>
    <row r="63" spans="1:28">
      <c r="A63" s="781" t="s">
        <v>1096</v>
      </c>
      <c r="B63" s="1193">
        <v>744.26472438999997</v>
      </c>
      <c r="C63" s="1193">
        <v>22.69755099</v>
      </c>
      <c r="D63" s="1193">
        <v>19.19976024</v>
      </c>
      <c r="E63" s="1193">
        <v>317.82143752999997</v>
      </c>
      <c r="F63" s="1193">
        <v>75.50336781</v>
      </c>
      <c r="G63" s="1193">
        <v>0</v>
      </c>
      <c r="H63" s="1193">
        <v>309.04260782</v>
      </c>
      <c r="I63" s="457"/>
      <c r="J63" s="457"/>
      <c r="K63" s="457"/>
      <c r="L63" s="773"/>
      <c r="M63" s="773"/>
      <c r="N63" s="1221"/>
      <c r="O63" s="1221"/>
      <c r="P63" s="1221"/>
      <c r="Q63" s="1221"/>
      <c r="R63" s="1221"/>
      <c r="S63" s="1221"/>
      <c r="T63" s="1221"/>
      <c r="U63" s="1221"/>
      <c r="V63" s="1221"/>
      <c r="W63" s="1221"/>
      <c r="X63" s="1221"/>
      <c r="Y63" s="1221"/>
      <c r="Z63" s="1221"/>
      <c r="AA63" s="1221"/>
      <c r="AB63" s="1221"/>
    </row>
    <row r="64" spans="1:28">
      <c r="A64" s="458" t="s">
        <v>1095</v>
      </c>
      <c r="B64" s="457">
        <v>39.186719569999994</v>
      </c>
      <c r="C64" s="457">
        <v>22.531693089999997</v>
      </c>
      <c r="D64" s="457">
        <v>15.858253790000001</v>
      </c>
      <c r="E64" s="457">
        <v>0.62954929000000004</v>
      </c>
      <c r="F64" s="457">
        <v>0.16722339999999999</v>
      </c>
      <c r="G64" s="457">
        <v>0</v>
      </c>
      <c r="H64" s="457">
        <v>0</v>
      </c>
      <c r="I64" s="457"/>
      <c r="J64" s="457"/>
      <c r="K64" s="457"/>
      <c r="L64" s="773"/>
      <c r="M64" s="773"/>
      <c r="N64" s="1221"/>
      <c r="O64" s="1221"/>
      <c r="P64" s="1221"/>
      <c r="Q64" s="1221"/>
      <c r="R64" s="1221"/>
      <c r="S64" s="1221"/>
      <c r="T64" s="1221"/>
      <c r="U64" s="1221"/>
      <c r="V64" s="1221"/>
      <c r="W64" s="1221"/>
      <c r="X64" s="1221"/>
      <c r="Y64" s="1221"/>
      <c r="Z64" s="1221"/>
      <c r="AA64" s="1221"/>
      <c r="AB64" s="1221"/>
    </row>
    <row r="65" spans="1:28">
      <c r="A65" s="458" t="s">
        <v>1094</v>
      </c>
      <c r="B65" s="457">
        <v>8.0420558500000006</v>
      </c>
      <c r="C65" s="457">
        <v>0.1658579</v>
      </c>
      <c r="D65" s="457">
        <v>3.3415064499999998</v>
      </c>
      <c r="E65" s="457">
        <v>4.4883366800000006</v>
      </c>
      <c r="F65" s="457">
        <v>4.6354819999999998E-2</v>
      </c>
      <c r="G65" s="457">
        <v>0</v>
      </c>
      <c r="H65" s="457">
        <v>0</v>
      </c>
      <c r="I65" s="457"/>
      <c r="J65" s="457"/>
      <c r="K65" s="457"/>
      <c r="L65" s="773"/>
      <c r="M65" s="773"/>
      <c r="N65" s="1221"/>
      <c r="O65" s="1221"/>
      <c r="P65" s="1221"/>
      <c r="Q65" s="1221"/>
      <c r="R65" s="1221"/>
      <c r="S65" s="1221"/>
      <c r="T65" s="1221"/>
      <c r="U65" s="1221"/>
      <c r="V65" s="1221"/>
      <c r="W65" s="1221"/>
      <c r="X65" s="1221"/>
      <c r="Y65" s="1221"/>
      <c r="Z65" s="1221"/>
      <c r="AA65" s="1221"/>
      <c r="AB65" s="1221"/>
    </row>
    <row r="66" spans="1:28">
      <c r="A66" s="446" t="s">
        <v>1093</v>
      </c>
      <c r="B66" s="457">
        <v>697.03594896999994</v>
      </c>
      <c r="C66" s="457">
        <v>0</v>
      </c>
      <c r="D66" s="457">
        <v>0</v>
      </c>
      <c r="E66" s="457">
        <v>312.70355155999999</v>
      </c>
      <c r="F66" s="457">
        <v>75.289789589999998</v>
      </c>
      <c r="G66" s="457">
        <v>0</v>
      </c>
      <c r="H66" s="457">
        <v>309.04260782</v>
      </c>
      <c r="I66" s="457"/>
      <c r="J66" s="457"/>
      <c r="K66" s="457"/>
      <c r="L66" s="773"/>
      <c r="M66" s="773"/>
      <c r="N66" s="1221"/>
      <c r="O66" s="1221"/>
      <c r="P66" s="1221"/>
      <c r="Q66" s="1221"/>
      <c r="R66" s="1221"/>
      <c r="S66" s="1221"/>
      <c r="T66" s="1221"/>
      <c r="U66" s="1221"/>
      <c r="V66" s="1221"/>
      <c r="W66" s="1221"/>
      <c r="X66" s="1221"/>
      <c r="Y66" s="1221"/>
      <c r="Z66" s="1221"/>
      <c r="AA66" s="1221"/>
      <c r="AB66" s="1221"/>
    </row>
    <row r="67" spans="1:28">
      <c r="A67" s="1194" t="s">
        <v>1092</v>
      </c>
      <c r="B67" s="1193">
        <v>35.440361359999997</v>
      </c>
      <c r="C67" s="1193">
        <v>8.89732083</v>
      </c>
      <c r="D67" s="1193">
        <v>22.574023740000001</v>
      </c>
      <c r="E67" s="1193">
        <v>1.23524403</v>
      </c>
      <c r="F67" s="1193">
        <v>2.7337727599999999</v>
      </c>
      <c r="G67" s="1193">
        <v>0</v>
      </c>
      <c r="H67" s="1193">
        <v>0</v>
      </c>
      <c r="I67" s="457"/>
      <c r="J67" s="457"/>
      <c r="K67" s="457"/>
      <c r="L67" s="773"/>
      <c r="M67" s="773"/>
      <c r="N67" s="1221"/>
      <c r="O67" s="1221"/>
      <c r="P67" s="1221"/>
      <c r="Q67" s="1221"/>
      <c r="R67" s="1221"/>
      <c r="S67" s="1221"/>
      <c r="T67" s="1221"/>
      <c r="U67" s="1221"/>
      <c r="V67" s="1221"/>
      <c r="W67" s="1221"/>
      <c r="X67" s="1221"/>
      <c r="Y67" s="1221"/>
      <c r="Z67" s="1221"/>
      <c r="AA67" s="1221"/>
      <c r="AB67" s="1221"/>
    </row>
    <row r="68" spans="1:28">
      <c r="A68" s="458" t="s">
        <v>1091</v>
      </c>
      <c r="B68" s="457">
        <v>18.880477399999997</v>
      </c>
      <c r="C68" s="457">
        <v>0.55118089999999997</v>
      </c>
      <c r="D68" s="457">
        <v>16.1967234</v>
      </c>
      <c r="E68" s="457">
        <v>0.21141341999999999</v>
      </c>
      <c r="F68" s="457">
        <v>1.9211596799999999</v>
      </c>
      <c r="G68" s="457">
        <v>0</v>
      </c>
      <c r="H68" s="457">
        <v>0</v>
      </c>
      <c r="I68" s="457"/>
      <c r="J68" s="457"/>
      <c r="K68" s="457"/>
      <c r="L68" s="773"/>
      <c r="M68" s="773"/>
      <c r="N68" s="1221"/>
      <c r="O68" s="1221"/>
      <c r="P68" s="1221"/>
      <c r="Q68" s="1221"/>
      <c r="R68" s="1221"/>
      <c r="S68" s="1221"/>
      <c r="T68" s="1221"/>
      <c r="U68" s="1221"/>
      <c r="V68" s="1221"/>
      <c r="W68" s="1221"/>
      <c r="X68" s="1221"/>
      <c r="Y68" s="1221"/>
      <c r="Z68" s="1221"/>
      <c r="AA68" s="1221"/>
      <c r="AB68" s="1221"/>
    </row>
    <row r="69" spans="1:28">
      <c r="A69" s="458" t="s">
        <v>1090</v>
      </c>
      <c r="B69" s="457">
        <v>6.7497726900000004</v>
      </c>
      <c r="C69" s="457">
        <v>3.83159882</v>
      </c>
      <c r="D69" s="457">
        <v>1.8938925799999999</v>
      </c>
      <c r="E69" s="457">
        <v>0.97782247</v>
      </c>
      <c r="F69" s="457">
        <v>4.6458820000000005E-2</v>
      </c>
      <c r="G69" s="457">
        <v>0</v>
      </c>
      <c r="H69" s="457">
        <v>0</v>
      </c>
      <c r="I69" s="457"/>
      <c r="J69" s="457"/>
      <c r="K69" s="457"/>
      <c r="L69" s="773"/>
      <c r="M69" s="773"/>
      <c r="N69" s="1221"/>
      <c r="O69" s="1221"/>
      <c r="P69" s="1221"/>
      <c r="Q69" s="1221"/>
      <c r="R69" s="1221"/>
      <c r="S69" s="1221"/>
      <c r="T69" s="1221"/>
      <c r="U69" s="1221"/>
      <c r="V69" s="1221"/>
      <c r="W69" s="1221"/>
      <c r="X69" s="1221"/>
      <c r="Y69" s="1221"/>
      <c r="Z69" s="1221"/>
      <c r="AA69" s="1221"/>
      <c r="AB69" s="1221"/>
    </row>
    <row r="70" spans="1:28">
      <c r="A70" s="458" t="s">
        <v>1089</v>
      </c>
      <c r="B70" s="457">
        <v>9.8101112700000002</v>
      </c>
      <c r="C70" s="457">
        <v>4.5145411099999997</v>
      </c>
      <c r="D70" s="457">
        <v>4.4834077600000004</v>
      </c>
      <c r="E70" s="457">
        <v>4.6008139999999996E-2</v>
      </c>
      <c r="F70" s="457">
        <v>0.76615425999999998</v>
      </c>
      <c r="G70" s="457">
        <v>0</v>
      </c>
      <c r="H70" s="457">
        <v>0</v>
      </c>
      <c r="I70" s="457"/>
      <c r="J70" s="457"/>
      <c r="K70" s="457"/>
      <c r="L70" s="773"/>
      <c r="M70" s="773"/>
      <c r="N70" s="1221"/>
      <c r="O70" s="1221"/>
      <c r="P70" s="1221"/>
      <c r="Q70" s="1221"/>
      <c r="R70" s="1221"/>
      <c r="S70" s="1221"/>
      <c r="T70" s="1221"/>
      <c r="U70" s="1221"/>
      <c r="V70" s="1221"/>
      <c r="W70" s="1221"/>
      <c r="X70" s="1221"/>
      <c r="Y70" s="1221"/>
      <c r="Z70" s="1221"/>
      <c r="AA70" s="1221"/>
      <c r="AB70" s="1221"/>
    </row>
    <row r="71" spans="1:28">
      <c r="A71" s="781" t="s">
        <v>1088</v>
      </c>
      <c r="B71" s="1193">
        <v>240.77842885999996</v>
      </c>
      <c r="C71" s="1193">
        <v>73.598903189999987</v>
      </c>
      <c r="D71" s="1193">
        <v>91.90035318999999</v>
      </c>
      <c r="E71" s="1193">
        <v>9.8205780900000015</v>
      </c>
      <c r="F71" s="1193">
        <v>65.458594390000002</v>
      </c>
      <c r="G71" s="1193">
        <v>0</v>
      </c>
      <c r="H71" s="1193">
        <v>0</v>
      </c>
      <c r="I71" s="457"/>
      <c r="J71" s="457"/>
      <c r="K71" s="457"/>
      <c r="L71" s="773"/>
      <c r="M71" s="773"/>
      <c r="N71" s="1221"/>
      <c r="O71" s="1221"/>
      <c r="P71" s="1221"/>
      <c r="Q71" s="1221"/>
      <c r="R71" s="1221"/>
      <c r="S71" s="1221"/>
      <c r="T71" s="1221"/>
      <c r="U71" s="1221"/>
      <c r="V71" s="1221"/>
      <c r="W71" s="1221"/>
      <c r="X71" s="1221"/>
      <c r="Y71" s="1221"/>
      <c r="Z71" s="1221"/>
      <c r="AA71" s="1221"/>
      <c r="AB71" s="1221"/>
    </row>
    <row r="72" spans="1:28">
      <c r="A72" s="458" t="s">
        <v>1087</v>
      </c>
      <c r="B72" s="457">
        <v>67.723465629999993</v>
      </c>
      <c r="C72" s="457">
        <v>37.430453759999992</v>
      </c>
      <c r="D72" s="457">
        <v>5.6363228900000006</v>
      </c>
      <c r="E72" s="457">
        <v>1.1328610799999999</v>
      </c>
      <c r="F72" s="457">
        <v>23.523827900000001</v>
      </c>
      <c r="G72" s="457">
        <v>0</v>
      </c>
      <c r="H72" s="457">
        <v>0</v>
      </c>
      <c r="I72" s="457"/>
      <c r="J72" s="457"/>
      <c r="K72" s="457"/>
      <c r="L72" s="773"/>
      <c r="M72" s="773"/>
      <c r="N72" s="1221"/>
      <c r="O72" s="1221"/>
      <c r="P72" s="1221"/>
      <c r="Q72" s="1221"/>
      <c r="R72" s="1221"/>
      <c r="S72" s="1221"/>
      <c r="T72" s="1221"/>
      <c r="U72" s="1221"/>
      <c r="V72" s="1221"/>
      <c r="W72" s="1221"/>
      <c r="X72" s="1221"/>
      <c r="Y72" s="1221"/>
      <c r="Z72" s="1221"/>
      <c r="AA72" s="1221"/>
      <c r="AB72" s="1221"/>
    </row>
    <row r="73" spans="1:28">
      <c r="A73" s="446" t="s">
        <v>1086</v>
      </c>
      <c r="B73" s="457">
        <v>34.700149240000002</v>
      </c>
      <c r="C73" s="457">
        <v>2.2001525700000002</v>
      </c>
      <c r="D73" s="457">
        <v>20.03360077</v>
      </c>
      <c r="E73" s="457">
        <v>0.28984757999999999</v>
      </c>
      <c r="F73" s="457">
        <v>12.17654832</v>
      </c>
      <c r="G73" s="457">
        <v>0</v>
      </c>
      <c r="H73" s="457">
        <v>0</v>
      </c>
      <c r="I73" s="457"/>
      <c r="J73" s="457"/>
      <c r="K73" s="457"/>
      <c r="L73" s="773"/>
      <c r="M73" s="773"/>
      <c r="N73" s="1221"/>
      <c r="O73" s="1221"/>
      <c r="P73" s="1221"/>
      <c r="Q73" s="1221"/>
      <c r="R73" s="1221"/>
      <c r="S73" s="1221"/>
      <c r="T73" s="1221"/>
      <c r="U73" s="1221"/>
      <c r="V73" s="1221"/>
      <c r="W73" s="1221"/>
      <c r="X73" s="1221"/>
      <c r="Y73" s="1221"/>
      <c r="Z73" s="1221"/>
      <c r="AA73" s="1221"/>
      <c r="AB73" s="1221"/>
    </row>
    <row r="74" spans="1:28">
      <c r="A74" s="458" t="s">
        <v>1085</v>
      </c>
      <c r="B74" s="457">
        <v>110.02357120000001</v>
      </c>
      <c r="C74" s="457">
        <v>28.991460070000002</v>
      </c>
      <c r="D74" s="457">
        <v>48.588231090000001</v>
      </c>
      <c r="E74" s="457">
        <v>6.8432986700000003</v>
      </c>
      <c r="F74" s="457">
        <v>25.60058137</v>
      </c>
      <c r="G74" s="457">
        <v>0</v>
      </c>
      <c r="H74" s="457">
        <v>0</v>
      </c>
      <c r="I74" s="457"/>
      <c r="J74" s="457"/>
      <c r="K74" s="457"/>
      <c r="L74" s="773"/>
      <c r="M74" s="773"/>
      <c r="N74" s="1221"/>
      <c r="O74" s="1221"/>
      <c r="P74" s="1221"/>
      <c r="Q74" s="1221"/>
      <c r="R74" s="1221"/>
      <c r="S74" s="1221"/>
      <c r="T74" s="1221"/>
      <c r="U74" s="1221"/>
      <c r="V74" s="1221"/>
      <c r="W74" s="1221"/>
      <c r="X74" s="1221"/>
      <c r="Y74" s="1221"/>
      <c r="Z74" s="1221"/>
      <c r="AA74" s="1221"/>
      <c r="AB74" s="1221"/>
    </row>
    <row r="75" spans="1:28">
      <c r="A75" s="458" t="s">
        <v>1084</v>
      </c>
      <c r="B75" s="457">
        <v>3.17162444</v>
      </c>
      <c r="C75" s="457">
        <v>0.60422616000000007</v>
      </c>
      <c r="D75" s="457">
        <v>0.17225013</v>
      </c>
      <c r="E75" s="457">
        <v>0</v>
      </c>
      <c r="F75" s="457">
        <v>2.3951481499999998</v>
      </c>
      <c r="G75" s="457">
        <v>0</v>
      </c>
      <c r="H75" s="457">
        <v>0</v>
      </c>
      <c r="I75" s="457"/>
      <c r="J75" s="457"/>
      <c r="K75" s="457"/>
      <c r="L75" s="773"/>
      <c r="M75" s="773"/>
      <c r="N75" s="1221"/>
      <c r="O75" s="1221"/>
      <c r="P75" s="1221"/>
      <c r="Q75" s="1221"/>
      <c r="R75" s="1221"/>
      <c r="S75" s="1221"/>
      <c r="T75" s="1221"/>
      <c r="U75" s="1221"/>
      <c r="V75" s="1221"/>
      <c r="W75" s="1221"/>
      <c r="X75" s="1221"/>
      <c r="Y75" s="1221"/>
      <c r="Z75" s="1221"/>
      <c r="AA75" s="1221"/>
      <c r="AB75" s="1221"/>
    </row>
    <row r="76" spans="1:28">
      <c r="A76" s="458" t="s">
        <v>1083</v>
      </c>
      <c r="B76" s="457">
        <v>24.596373820000004</v>
      </c>
      <c r="C76" s="457">
        <v>4.3564391599999999</v>
      </c>
      <c r="D76" s="457">
        <v>17.361131480000001</v>
      </c>
      <c r="E76" s="457">
        <v>1.55456952</v>
      </c>
      <c r="F76" s="457">
        <v>1.3242336600000002</v>
      </c>
      <c r="G76" s="457">
        <v>0</v>
      </c>
      <c r="H76" s="457">
        <v>0</v>
      </c>
      <c r="I76" s="457"/>
      <c r="J76" s="457"/>
      <c r="K76" s="457"/>
      <c r="L76" s="773"/>
      <c r="M76" s="773"/>
      <c r="N76" s="1221"/>
      <c r="O76" s="1221"/>
      <c r="P76" s="1221"/>
      <c r="Q76" s="1221"/>
      <c r="R76" s="1221"/>
      <c r="S76" s="1221"/>
      <c r="T76" s="1221"/>
      <c r="U76" s="1221"/>
      <c r="V76" s="1221"/>
      <c r="W76" s="1221"/>
      <c r="X76" s="1221"/>
      <c r="Y76" s="1221"/>
      <c r="Z76" s="1221"/>
      <c r="AA76" s="1221"/>
      <c r="AB76" s="1221"/>
    </row>
    <row r="77" spans="1:28">
      <c r="A77" s="458" t="s">
        <v>1082</v>
      </c>
      <c r="B77" s="457">
        <v>0.56324452999999997</v>
      </c>
      <c r="C77" s="457">
        <v>1.617147E-2</v>
      </c>
      <c r="D77" s="457">
        <v>0.10881682999999999</v>
      </c>
      <c r="E77" s="457">
        <v>1.24E-6</v>
      </c>
      <c r="F77" s="457">
        <v>0.43825499000000001</v>
      </c>
      <c r="G77" s="457">
        <v>0</v>
      </c>
      <c r="H77" s="457">
        <v>0</v>
      </c>
      <c r="I77" s="457"/>
      <c r="J77" s="457"/>
      <c r="K77" s="457"/>
      <c r="L77" s="773"/>
      <c r="M77" s="773"/>
      <c r="N77" s="1221"/>
      <c r="O77" s="1221"/>
      <c r="P77" s="1221"/>
      <c r="Q77" s="1221"/>
      <c r="R77" s="1221"/>
      <c r="S77" s="1221"/>
      <c r="T77" s="1221"/>
      <c r="U77" s="1221"/>
      <c r="V77" s="1221"/>
      <c r="W77" s="1221"/>
      <c r="X77" s="1221"/>
      <c r="Y77" s="1221"/>
      <c r="Z77" s="1221"/>
      <c r="AA77" s="1221"/>
      <c r="AB77" s="1221"/>
    </row>
    <row r="78" spans="1:28">
      <c r="A78" s="781" t="s">
        <v>1081</v>
      </c>
      <c r="B78" s="1193">
        <v>783.70964547000005</v>
      </c>
      <c r="C78" s="1193">
        <v>204.74360224</v>
      </c>
      <c r="D78" s="1193">
        <v>273.96053850000004</v>
      </c>
      <c r="E78" s="1193">
        <v>130.37320682999999</v>
      </c>
      <c r="F78" s="1193">
        <v>171.98616498000001</v>
      </c>
      <c r="G78" s="1193">
        <v>0</v>
      </c>
      <c r="H78" s="1193">
        <v>2.6461329199999999</v>
      </c>
      <c r="I78" s="457"/>
      <c r="J78" s="457"/>
      <c r="K78" s="457"/>
      <c r="L78" s="773"/>
      <c r="M78" s="773"/>
      <c r="N78" s="1221"/>
      <c r="O78" s="1221"/>
      <c r="P78" s="1221"/>
      <c r="Q78" s="1221"/>
      <c r="R78" s="1221"/>
      <c r="S78" s="1221"/>
      <c r="T78" s="1221"/>
      <c r="U78" s="1221"/>
      <c r="V78" s="1221"/>
      <c r="W78" s="1221"/>
      <c r="X78" s="1221"/>
      <c r="Y78" s="1221"/>
      <c r="Z78" s="1221"/>
      <c r="AA78" s="1221"/>
      <c r="AB78" s="1221"/>
    </row>
    <row r="79" spans="1:28">
      <c r="A79" s="458" t="s">
        <v>1080</v>
      </c>
      <c r="B79" s="457">
        <v>119.61981916000001</v>
      </c>
      <c r="C79" s="457">
        <v>10.134988310000001</v>
      </c>
      <c r="D79" s="457">
        <v>63.508555880000003</v>
      </c>
      <c r="E79" s="457">
        <v>4.1815633999999999</v>
      </c>
      <c r="F79" s="457">
        <v>41.735078650000005</v>
      </c>
      <c r="G79" s="457">
        <v>0</v>
      </c>
      <c r="H79" s="457">
        <v>5.9632919999999999E-2</v>
      </c>
      <c r="I79" s="457"/>
      <c r="J79" s="457"/>
      <c r="K79" s="457"/>
      <c r="L79" s="773"/>
      <c r="M79" s="773"/>
      <c r="N79" s="1221"/>
      <c r="O79" s="1221"/>
      <c r="P79" s="1221"/>
      <c r="Q79" s="1221"/>
      <c r="R79" s="1221"/>
      <c r="S79" s="1221"/>
      <c r="T79" s="1221"/>
      <c r="U79" s="1221"/>
      <c r="V79" s="1221"/>
      <c r="W79" s="1221"/>
      <c r="X79" s="1221"/>
      <c r="Y79" s="1221"/>
      <c r="Z79" s="1221"/>
      <c r="AA79" s="1221"/>
      <c r="AB79" s="1221"/>
    </row>
    <row r="80" spans="1:28">
      <c r="A80" s="458" t="s">
        <v>1079</v>
      </c>
      <c r="B80" s="457">
        <v>118.82369462000001</v>
      </c>
      <c r="C80" s="457">
        <v>38.924127969999994</v>
      </c>
      <c r="D80" s="457">
        <v>65.600033620000005</v>
      </c>
      <c r="E80" s="457">
        <v>2.04697226</v>
      </c>
      <c r="F80" s="457">
        <v>12.252560770000001</v>
      </c>
      <c r="G80" s="457">
        <v>0</v>
      </c>
      <c r="H80" s="457">
        <v>0</v>
      </c>
      <c r="I80" s="457"/>
      <c r="J80" s="457"/>
      <c r="K80" s="457"/>
      <c r="L80" s="773"/>
      <c r="M80" s="773"/>
      <c r="N80" s="1221"/>
      <c r="O80" s="1221"/>
      <c r="P80" s="1221"/>
      <c r="Q80" s="1221"/>
      <c r="R80" s="1221"/>
      <c r="S80" s="1221"/>
      <c r="T80" s="1221"/>
      <c r="U80" s="1221"/>
      <c r="V80" s="1221"/>
      <c r="W80" s="1221"/>
      <c r="X80" s="1221"/>
      <c r="Y80" s="1221"/>
      <c r="Z80" s="1221"/>
      <c r="AA80" s="1221"/>
      <c r="AB80" s="1221"/>
    </row>
    <row r="81" spans="1:28">
      <c r="A81" s="458" t="s">
        <v>1078</v>
      </c>
      <c r="B81" s="457">
        <v>255.66594255000001</v>
      </c>
      <c r="C81" s="457">
        <v>68.166244019999993</v>
      </c>
      <c r="D81" s="457">
        <v>28.382567389999998</v>
      </c>
      <c r="E81" s="457">
        <v>56.939695630000003</v>
      </c>
      <c r="F81" s="457">
        <v>102.17743551</v>
      </c>
      <c r="G81" s="457">
        <v>0</v>
      </c>
      <c r="H81" s="457">
        <v>0</v>
      </c>
      <c r="I81" s="457"/>
      <c r="J81" s="457"/>
      <c r="K81" s="457"/>
      <c r="L81" s="773"/>
      <c r="M81" s="773"/>
      <c r="N81" s="1221"/>
      <c r="O81" s="1221"/>
      <c r="P81" s="1221"/>
      <c r="Q81" s="1221"/>
      <c r="R81" s="1221"/>
      <c r="S81" s="1221"/>
      <c r="T81" s="1221"/>
      <c r="U81" s="1221"/>
      <c r="V81" s="1221"/>
      <c r="W81" s="1221"/>
      <c r="X81" s="1221"/>
      <c r="Y81" s="1221"/>
      <c r="Z81" s="1221"/>
      <c r="AA81" s="1221"/>
      <c r="AB81" s="1221"/>
    </row>
    <row r="82" spans="1:28">
      <c r="A82" s="458" t="s">
        <v>1077</v>
      </c>
      <c r="B82" s="457">
        <v>124.14710866999999</v>
      </c>
      <c r="C82" s="457">
        <v>31.86656953</v>
      </c>
      <c r="D82" s="457">
        <v>64.735205669999999</v>
      </c>
      <c r="E82" s="457">
        <v>18.672593729999999</v>
      </c>
      <c r="F82" s="457">
        <v>8.8727397400000001</v>
      </c>
      <c r="G82" s="457">
        <v>0</v>
      </c>
      <c r="H82" s="457">
        <v>0</v>
      </c>
      <c r="I82" s="457"/>
      <c r="J82" s="457"/>
      <c r="K82" s="457"/>
      <c r="L82" s="773"/>
      <c r="M82" s="773"/>
      <c r="N82" s="1221"/>
      <c r="O82" s="1221"/>
      <c r="P82" s="1221"/>
      <c r="Q82" s="1221"/>
      <c r="R82" s="1221"/>
      <c r="S82" s="1221"/>
      <c r="T82" s="1221"/>
      <c r="U82" s="1221"/>
      <c r="V82" s="1221"/>
      <c r="W82" s="1221"/>
      <c r="X82" s="1221"/>
      <c r="Y82" s="1221"/>
      <c r="Z82" s="1221"/>
      <c r="AA82" s="1221"/>
      <c r="AB82" s="1221"/>
    </row>
    <row r="83" spans="1:28">
      <c r="A83" s="458" t="s">
        <v>1076</v>
      </c>
      <c r="B83" s="457">
        <v>95.358581630000003</v>
      </c>
      <c r="C83" s="457">
        <v>44.83678243</v>
      </c>
      <c r="D83" s="457">
        <v>27.47677332</v>
      </c>
      <c r="E83" s="457">
        <v>14.453914930000002</v>
      </c>
      <c r="F83" s="457">
        <v>6.00461095</v>
      </c>
      <c r="G83" s="457">
        <v>0</v>
      </c>
      <c r="H83" s="457">
        <v>2.5865</v>
      </c>
      <c r="I83" s="457"/>
      <c r="J83" s="457"/>
      <c r="K83" s="457"/>
      <c r="L83" s="773"/>
      <c r="M83" s="773"/>
      <c r="N83" s="1221"/>
      <c r="O83" s="1221"/>
      <c r="P83" s="1221"/>
      <c r="Q83" s="1221"/>
      <c r="R83" s="1221"/>
      <c r="S83" s="1221"/>
      <c r="T83" s="1221"/>
      <c r="U83" s="1221"/>
      <c r="V83" s="1221"/>
      <c r="W83" s="1221"/>
      <c r="X83" s="1221"/>
      <c r="Y83" s="1221"/>
      <c r="Z83" s="1221"/>
      <c r="AA83" s="1221"/>
      <c r="AB83" s="1221"/>
    </row>
    <row r="84" spans="1:28">
      <c r="A84" s="458" t="s">
        <v>1075</v>
      </c>
      <c r="B84" s="457">
        <v>58.084811989999999</v>
      </c>
      <c r="C84" s="457">
        <v>4.21783617</v>
      </c>
      <c r="D84" s="457">
        <v>19.114734079999998</v>
      </c>
      <c r="E84" s="457">
        <v>33.836312910000004</v>
      </c>
      <c r="F84" s="457">
        <v>0.91592882999999992</v>
      </c>
      <c r="G84" s="457">
        <v>0</v>
      </c>
      <c r="H84" s="457">
        <v>0</v>
      </c>
      <c r="I84" s="457"/>
      <c r="J84" s="457"/>
      <c r="K84" s="457"/>
      <c r="L84" s="773"/>
      <c r="M84" s="773"/>
      <c r="N84" s="1221"/>
      <c r="O84" s="1221"/>
      <c r="P84" s="1221"/>
      <c r="Q84" s="1221"/>
      <c r="R84" s="1221"/>
      <c r="S84" s="1221"/>
      <c r="T84" s="1221"/>
      <c r="U84" s="1221"/>
      <c r="V84" s="1221"/>
      <c r="W84" s="1221"/>
      <c r="X84" s="1221"/>
      <c r="Y84" s="1221"/>
      <c r="Z84" s="1221"/>
      <c r="AA84" s="1221"/>
      <c r="AB84" s="1221"/>
    </row>
    <row r="85" spans="1:28">
      <c r="A85" s="458" t="s">
        <v>1074</v>
      </c>
      <c r="B85" s="457">
        <v>12.009686850000001</v>
      </c>
      <c r="C85" s="457">
        <v>6.5970538100000002</v>
      </c>
      <c r="D85" s="457">
        <v>5.1426685399999998</v>
      </c>
      <c r="E85" s="457">
        <v>0.24215397</v>
      </c>
      <c r="F85" s="457">
        <v>2.781053E-2</v>
      </c>
      <c r="G85" s="457">
        <v>0</v>
      </c>
      <c r="H85" s="457">
        <v>0</v>
      </c>
      <c r="I85" s="457"/>
      <c r="J85" s="457"/>
      <c r="K85" s="457"/>
      <c r="L85" s="773"/>
      <c r="M85" s="773"/>
      <c r="N85" s="1221"/>
      <c r="O85" s="1221"/>
      <c r="P85" s="1221"/>
      <c r="Q85" s="1221"/>
      <c r="R85" s="1221"/>
      <c r="S85" s="1221"/>
      <c r="T85" s="1221"/>
      <c r="U85" s="1221"/>
      <c r="V85" s="1221"/>
      <c r="W85" s="1221"/>
      <c r="X85" s="1221"/>
      <c r="Y85" s="1221"/>
      <c r="Z85" s="1221"/>
      <c r="AA85" s="1221"/>
      <c r="AB85" s="1221"/>
    </row>
    <row r="86" spans="1:28">
      <c r="A86" s="781" t="s">
        <v>1073</v>
      </c>
      <c r="B86" s="1193">
        <v>624.82083675000001</v>
      </c>
      <c r="C86" s="1193">
        <v>40.558263229999994</v>
      </c>
      <c r="D86" s="1193">
        <v>7.6826391700000007</v>
      </c>
      <c r="E86" s="1193">
        <v>285.96949594</v>
      </c>
      <c r="F86" s="1193">
        <v>0</v>
      </c>
      <c r="G86" s="1193">
        <v>0</v>
      </c>
      <c r="H86" s="1193">
        <v>290.61043841000003</v>
      </c>
      <c r="I86" s="457"/>
      <c r="J86" s="457"/>
      <c r="K86" s="457"/>
      <c r="L86" s="773"/>
      <c r="M86" s="773"/>
      <c r="N86" s="1221"/>
      <c r="O86" s="1221"/>
      <c r="P86" s="1221"/>
      <c r="Q86" s="1221"/>
      <c r="R86" s="1221"/>
      <c r="S86" s="1221"/>
      <c r="T86" s="1221"/>
      <c r="U86" s="1221"/>
      <c r="V86" s="1221"/>
      <c r="W86" s="1221"/>
      <c r="X86" s="1221"/>
      <c r="Y86" s="1221"/>
      <c r="Z86" s="1221"/>
      <c r="AA86" s="1221"/>
      <c r="AB86" s="1221"/>
    </row>
    <row r="87" spans="1:28">
      <c r="A87" s="458" t="s">
        <v>1072</v>
      </c>
      <c r="B87" s="457">
        <v>10.70033527</v>
      </c>
      <c r="C87" s="457">
        <v>0</v>
      </c>
      <c r="D87" s="457">
        <v>6.3098065999999999</v>
      </c>
      <c r="E87" s="457">
        <v>3.8987735300000002</v>
      </c>
      <c r="F87" s="457">
        <v>0</v>
      </c>
      <c r="G87" s="457">
        <v>0</v>
      </c>
      <c r="H87" s="457">
        <v>0.49175513999999998</v>
      </c>
      <c r="I87" s="457"/>
      <c r="J87" s="457"/>
      <c r="K87" s="457"/>
      <c r="L87" s="773"/>
      <c r="M87" s="773"/>
      <c r="N87" s="1221"/>
      <c r="O87" s="1221"/>
      <c r="P87" s="1221"/>
      <c r="Q87" s="1221"/>
      <c r="R87" s="1221"/>
      <c r="S87" s="1221"/>
      <c r="T87" s="1221"/>
      <c r="U87" s="1221"/>
      <c r="V87" s="1221"/>
      <c r="W87" s="1221"/>
      <c r="X87" s="1221"/>
      <c r="Y87" s="1221"/>
      <c r="Z87" s="1221"/>
      <c r="AA87" s="1221"/>
      <c r="AB87" s="1221"/>
    </row>
    <row r="88" spans="1:28">
      <c r="A88" s="458" t="s">
        <v>1071</v>
      </c>
      <c r="B88" s="457">
        <v>612.76657589999991</v>
      </c>
      <c r="C88" s="457">
        <v>40.558263229999994</v>
      </c>
      <c r="D88" s="457">
        <v>1.8906990000000002E-2</v>
      </c>
      <c r="E88" s="457">
        <v>282.07072240999997</v>
      </c>
      <c r="F88" s="457">
        <v>0</v>
      </c>
      <c r="G88" s="457">
        <v>0</v>
      </c>
      <c r="H88" s="457">
        <v>290.11868326999996</v>
      </c>
      <c r="I88" s="457"/>
      <c r="J88" s="457"/>
      <c r="K88" s="457"/>
      <c r="L88" s="773"/>
      <c r="M88" s="773"/>
      <c r="N88" s="1221"/>
      <c r="O88" s="1221"/>
      <c r="P88" s="1221"/>
      <c r="Q88" s="1221"/>
      <c r="R88" s="1221"/>
      <c r="S88" s="1221"/>
      <c r="T88" s="1221"/>
      <c r="U88" s="1221"/>
      <c r="V88" s="1221"/>
      <c r="W88" s="1221"/>
      <c r="X88" s="1221"/>
      <c r="Y88" s="1221"/>
      <c r="Z88" s="1221"/>
      <c r="AA88" s="1221"/>
      <c r="AB88" s="1221"/>
    </row>
    <row r="89" spans="1:28">
      <c r="A89" s="458" t="s">
        <v>1070</v>
      </c>
      <c r="B89" s="457">
        <v>1.3539255800000001</v>
      </c>
      <c r="C89" s="457">
        <v>0</v>
      </c>
      <c r="D89" s="457">
        <v>1.3539255800000001</v>
      </c>
      <c r="E89" s="457">
        <v>0</v>
      </c>
      <c r="F89" s="457">
        <v>0</v>
      </c>
      <c r="G89" s="457">
        <v>0</v>
      </c>
      <c r="H89" s="457">
        <v>0</v>
      </c>
      <c r="I89" s="457"/>
      <c r="J89" s="457"/>
      <c r="K89" s="457"/>
      <c r="L89" s="773"/>
      <c r="M89" s="773"/>
      <c r="N89" s="1221"/>
      <c r="O89" s="1221"/>
      <c r="P89" s="1221"/>
      <c r="Q89" s="1221"/>
      <c r="R89" s="1221"/>
      <c r="S89" s="1221"/>
      <c r="T89" s="1221"/>
      <c r="U89" s="1221"/>
      <c r="V89" s="1221"/>
      <c r="W89" s="1221"/>
      <c r="X89" s="1221"/>
      <c r="Y89" s="1221"/>
      <c r="Z89" s="1221"/>
      <c r="AA89" s="1221"/>
      <c r="AB89" s="1221"/>
    </row>
    <row r="90" spans="1:28">
      <c r="A90" s="781" t="s">
        <v>1069</v>
      </c>
      <c r="B90" s="1193">
        <v>32.493695889999998</v>
      </c>
      <c r="C90" s="1193">
        <v>2.5373257300000001</v>
      </c>
      <c r="D90" s="1193">
        <v>1.7223360299999999</v>
      </c>
      <c r="E90" s="1193">
        <v>25.828056979999999</v>
      </c>
      <c r="F90" s="1193">
        <v>2.40597715</v>
      </c>
      <c r="G90" s="1193">
        <v>0</v>
      </c>
      <c r="H90" s="1193">
        <v>0</v>
      </c>
      <c r="I90" s="457"/>
      <c r="J90" s="457"/>
      <c r="K90" s="457"/>
      <c r="L90" s="773"/>
      <c r="M90" s="773"/>
      <c r="N90" s="1221"/>
      <c r="O90" s="1221"/>
      <c r="P90" s="1221"/>
      <c r="Q90" s="1221"/>
      <c r="R90" s="1221"/>
      <c r="S90" s="1221"/>
      <c r="T90" s="1221"/>
      <c r="U90" s="1221"/>
      <c r="V90" s="1221"/>
      <c r="W90" s="1221"/>
      <c r="X90" s="1221"/>
      <c r="Y90" s="1221"/>
      <c r="Z90" s="1221"/>
      <c r="AA90" s="1221"/>
      <c r="AB90" s="1221"/>
    </row>
    <row r="91" spans="1:28">
      <c r="A91" s="458" t="s">
        <v>1068</v>
      </c>
      <c r="B91" s="457">
        <v>26.491426920000002</v>
      </c>
      <c r="C91" s="457">
        <v>0.1036566</v>
      </c>
      <c r="D91" s="457">
        <v>1.0799597799999998</v>
      </c>
      <c r="E91" s="457">
        <v>25.2939258</v>
      </c>
      <c r="F91" s="457">
        <v>1.3884740000000001E-2</v>
      </c>
      <c r="G91" s="457">
        <v>0</v>
      </c>
      <c r="H91" s="457">
        <v>0</v>
      </c>
      <c r="I91" s="457"/>
      <c r="J91" s="457"/>
      <c r="K91" s="457"/>
      <c r="L91" s="773"/>
      <c r="M91" s="773"/>
      <c r="N91" s="1221"/>
      <c r="O91" s="1221"/>
      <c r="P91" s="1221"/>
      <c r="Q91" s="1221"/>
      <c r="R91" s="1221"/>
      <c r="S91" s="1221"/>
      <c r="T91" s="1221"/>
      <c r="U91" s="1221"/>
      <c r="V91" s="1221"/>
      <c r="W91" s="1221"/>
      <c r="X91" s="1221"/>
      <c r="Y91" s="1221"/>
      <c r="Z91" s="1221"/>
      <c r="AA91" s="1221"/>
      <c r="AB91" s="1221"/>
    </row>
    <row r="92" spans="1:28">
      <c r="A92" s="458" t="s">
        <v>1067</v>
      </c>
      <c r="B92" s="457">
        <v>0.77865493000000008</v>
      </c>
      <c r="C92" s="457">
        <v>0.43234991</v>
      </c>
      <c r="D92" s="457">
        <v>0</v>
      </c>
      <c r="E92" s="457">
        <v>0</v>
      </c>
      <c r="F92" s="457">
        <v>0.34630502000000002</v>
      </c>
      <c r="G92" s="457">
        <v>0</v>
      </c>
      <c r="H92" s="457">
        <v>0</v>
      </c>
      <c r="I92" s="457"/>
      <c r="J92" s="457"/>
      <c r="K92" s="457"/>
      <c r="L92" s="773"/>
      <c r="M92" s="773"/>
      <c r="N92" s="1221"/>
      <c r="O92" s="1221"/>
      <c r="P92" s="1221"/>
      <c r="Q92" s="1221"/>
      <c r="R92" s="1221"/>
      <c r="S92" s="1221"/>
      <c r="T92" s="1221"/>
      <c r="U92" s="1221"/>
      <c r="V92" s="1221"/>
      <c r="W92" s="1221"/>
      <c r="X92" s="1221"/>
      <c r="Y92" s="1221"/>
      <c r="Z92" s="1221"/>
      <c r="AA92" s="1221"/>
      <c r="AB92" s="1221"/>
    </row>
    <row r="93" spans="1:28">
      <c r="A93" s="458" t="s">
        <v>1066</v>
      </c>
      <c r="B93" s="457">
        <v>5.2236140400000002</v>
      </c>
      <c r="C93" s="457">
        <v>2.0013192200000001</v>
      </c>
      <c r="D93" s="457">
        <v>0.64237624999999998</v>
      </c>
      <c r="E93" s="457">
        <v>0.53413117999999993</v>
      </c>
      <c r="F93" s="457">
        <v>2.0457873900000001</v>
      </c>
      <c r="G93" s="457">
        <v>0</v>
      </c>
      <c r="H93" s="457">
        <v>0</v>
      </c>
      <c r="I93" s="457"/>
      <c r="J93" s="457"/>
      <c r="K93" s="457"/>
      <c r="L93" s="773"/>
      <c r="M93" s="773"/>
      <c r="N93" s="1221"/>
      <c r="O93" s="1221"/>
      <c r="P93" s="1221"/>
      <c r="Q93" s="1221"/>
      <c r="R93" s="1221"/>
      <c r="S93" s="1221"/>
      <c r="T93" s="1221"/>
      <c r="U93" s="1221"/>
      <c r="V93" s="1221"/>
      <c r="W93" s="1221"/>
      <c r="X93" s="1221"/>
      <c r="Y93" s="1221"/>
      <c r="Z93" s="1221"/>
      <c r="AA93" s="1221"/>
      <c r="AB93" s="1221"/>
    </row>
    <row r="94" spans="1:28">
      <c r="A94" s="781" t="s">
        <v>921</v>
      </c>
      <c r="B94" s="1193">
        <v>462.06526853999998</v>
      </c>
      <c r="C94" s="1193">
        <v>244.21776824999998</v>
      </c>
      <c r="D94" s="1193">
        <v>157.00797479000002</v>
      </c>
      <c r="E94" s="1193">
        <v>58.707859600000006</v>
      </c>
      <c r="F94" s="1193">
        <v>2.1316658999999998</v>
      </c>
      <c r="G94" s="1193">
        <v>0</v>
      </c>
      <c r="H94" s="1193">
        <v>0</v>
      </c>
      <c r="I94" s="457"/>
      <c r="J94" s="457"/>
      <c r="K94" s="457"/>
      <c r="L94" s="773"/>
      <c r="M94" s="773"/>
      <c r="N94" s="1221"/>
      <c r="O94" s="1221"/>
      <c r="P94" s="1221"/>
      <c r="Q94" s="1221"/>
      <c r="R94" s="1221"/>
      <c r="S94" s="1221"/>
      <c r="T94" s="1221"/>
      <c r="U94" s="1221"/>
      <c r="V94" s="1221"/>
      <c r="W94" s="1221"/>
      <c r="X94" s="1221"/>
      <c r="Y94" s="1221"/>
      <c r="Z94" s="1221"/>
      <c r="AA94" s="1221"/>
      <c r="AB94" s="1221"/>
    </row>
    <row r="95" spans="1:28">
      <c r="A95" s="781" t="s">
        <v>1063</v>
      </c>
      <c r="B95" s="1193">
        <v>9.7831147099999995</v>
      </c>
      <c r="C95" s="1193">
        <v>3.7942328900000004</v>
      </c>
      <c r="D95" s="1193">
        <v>0.10230357</v>
      </c>
      <c r="E95" s="1193">
        <v>5.8865782499999995</v>
      </c>
      <c r="F95" s="1193">
        <v>0</v>
      </c>
      <c r="G95" s="1193">
        <v>0</v>
      </c>
      <c r="H95" s="1193">
        <v>0</v>
      </c>
      <c r="I95" s="457"/>
      <c r="J95" s="457"/>
      <c r="K95" s="457"/>
      <c r="L95" s="773"/>
      <c r="M95" s="773"/>
      <c r="N95" s="1221"/>
      <c r="O95" s="1221"/>
      <c r="P95" s="1221"/>
      <c r="Q95" s="1221"/>
      <c r="R95" s="1221"/>
      <c r="S95" s="1221"/>
      <c r="T95" s="1221"/>
      <c r="U95" s="1221"/>
      <c r="V95" s="1221"/>
      <c r="W95" s="1221"/>
      <c r="X95" s="1221"/>
      <c r="Y95" s="1221"/>
      <c r="Z95" s="1221"/>
      <c r="AA95" s="1221"/>
      <c r="AB95" s="1221"/>
    </row>
    <row r="96" spans="1:28" ht="15" thickBot="1">
      <c r="J96" s="446"/>
      <c r="K96" s="446"/>
      <c r="L96" s="773"/>
      <c r="M96" s="773"/>
      <c r="N96" s="1221"/>
      <c r="O96" s="1221"/>
      <c r="P96" s="1221"/>
      <c r="Q96" s="1221"/>
      <c r="R96" s="1221"/>
      <c r="S96" s="1221"/>
      <c r="T96" s="1221"/>
      <c r="U96" s="1221"/>
      <c r="V96" s="1221"/>
      <c r="W96" s="1221"/>
      <c r="X96" s="1221"/>
      <c r="Y96" s="1221"/>
      <c r="Z96" s="1221"/>
      <c r="AA96" s="1221"/>
      <c r="AB96" s="1221"/>
    </row>
    <row r="97" spans="1:29" ht="15" thickBot="1">
      <c r="A97" s="778" t="s">
        <v>298</v>
      </c>
      <c r="B97" s="459">
        <v>3553.5333294799998</v>
      </c>
      <c r="C97" s="459">
        <v>1134.4647098300002</v>
      </c>
      <c r="D97" s="459">
        <v>626.44607645000008</v>
      </c>
      <c r="E97" s="459">
        <v>852.75466122</v>
      </c>
      <c r="F97" s="459">
        <v>337.56870283000001</v>
      </c>
      <c r="G97" s="459">
        <v>0</v>
      </c>
      <c r="H97" s="459">
        <v>602.2991791500001</v>
      </c>
      <c r="I97" s="1226"/>
      <c r="J97" s="1226"/>
      <c r="K97" s="1226"/>
      <c r="L97" s="773"/>
      <c r="M97" s="773"/>
      <c r="N97" s="1221"/>
      <c r="O97" s="1221"/>
      <c r="P97" s="1221"/>
      <c r="Q97" s="1221"/>
      <c r="R97" s="1221"/>
      <c r="S97" s="1221"/>
      <c r="T97" s="1221"/>
      <c r="U97" s="1221"/>
      <c r="V97" s="1221"/>
      <c r="W97" s="1221"/>
      <c r="X97" s="1221"/>
      <c r="Y97" s="1221"/>
      <c r="Z97" s="1221"/>
      <c r="AA97" s="1221"/>
      <c r="AB97" s="1221"/>
      <c r="AC97" s="1201"/>
    </row>
    <row r="98" spans="1:29">
      <c r="A98" s="458" t="s">
        <v>525</v>
      </c>
      <c r="B98" s="457">
        <v>1111.0029581400001</v>
      </c>
      <c r="C98" s="457">
        <v>515.94268806000002</v>
      </c>
      <c r="D98" s="457">
        <v>421.54990282999995</v>
      </c>
      <c r="E98" s="457">
        <v>123.42773568</v>
      </c>
      <c r="F98" s="457">
        <v>50.082631569999997</v>
      </c>
      <c r="G98" s="457">
        <v>0</v>
      </c>
      <c r="H98" s="457">
        <v>0</v>
      </c>
      <c r="I98" s="457"/>
      <c r="J98" s="457"/>
      <c r="K98" s="457"/>
      <c r="L98" s="773"/>
      <c r="M98" s="773"/>
      <c r="N98" s="1221"/>
      <c r="O98" s="1221"/>
      <c r="P98" s="1221"/>
      <c r="Q98" s="1221"/>
      <c r="R98" s="1221"/>
      <c r="S98" s="1221"/>
      <c r="T98" s="1221"/>
      <c r="U98" s="1221"/>
      <c r="V98" s="1221"/>
      <c r="W98" s="1221"/>
      <c r="X98" s="1221"/>
      <c r="Y98" s="1221"/>
      <c r="Z98" s="1221"/>
      <c r="AA98" s="1221"/>
      <c r="AB98" s="1221"/>
      <c r="AC98" s="1201"/>
    </row>
    <row r="99" spans="1:29">
      <c r="A99" s="458" t="s">
        <v>524</v>
      </c>
      <c r="B99" s="457">
        <v>440.35528290000002</v>
      </c>
      <c r="C99" s="457">
        <v>187.72518768</v>
      </c>
      <c r="D99" s="457">
        <v>186.41426978999999</v>
      </c>
      <c r="E99" s="457">
        <v>62.085210840000002</v>
      </c>
      <c r="F99" s="457">
        <v>4.1306145900000004</v>
      </c>
      <c r="G99" s="457">
        <v>0</v>
      </c>
      <c r="H99" s="457">
        <v>0</v>
      </c>
      <c r="I99" s="457"/>
      <c r="J99" s="457"/>
      <c r="K99" s="457"/>
      <c r="L99" s="773"/>
      <c r="M99" s="773"/>
      <c r="N99" s="1221"/>
      <c r="O99" s="1221"/>
      <c r="P99" s="1221"/>
      <c r="Q99" s="1221"/>
      <c r="R99" s="1221"/>
      <c r="S99" s="1221"/>
      <c r="T99" s="1221"/>
      <c r="U99" s="1221"/>
      <c r="V99" s="1221"/>
      <c r="W99" s="1221"/>
      <c r="X99" s="1221"/>
      <c r="Y99" s="1221"/>
      <c r="Z99" s="1221"/>
      <c r="AA99" s="1221"/>
      <c r="AB99" s="1221"/>
      <c r="AC99" s="1201"/>
    </row>
    <row r="100" spans="1:29" ht="15" thickBot="1">
      <c r="A100" s="780" t="s">
        <v>1062</v>
      </c>
      <c r="B100" s="460">
        <v>357.98624338000002</v>
      </c>
      <c r="C100" s="460">
        <v>50.237040459999974</v>
      </c>
      <c r="D100" s="460">
        <v>179.03197374000007</v>
      </c>
      <c r="E100" s="460">
        <v>71.686768110000003</v>
      </c>
      <c r="F100" s="460">
        <v>57.030461070000001</v>
      </c>
      <c r="G100" s="460">
        <v>0</v>
      </c>
      <c r="H100" s="460">
        <v>0</v>
      </c>
      <c r="I100" s="457"/>
      <c r="J100" s="457"/>
      <c r="K100" s="457"/>
      <c r="L100" s="773"/>
      <c r="M100" s="773"/>
      <c r="N100" s="1221"/>
      <c r="O100" s="1221"/>
      <c r="P100" s="1221"/>
      <c r="Q100" s="1221"/>
      <c r="R100" s="1221"/>
      <c r="S100" s="1221"/>
      <c r="T100" s="1221"/>
      <c r="U100" s="1221"/>
      <c r="V100" s="1221"/>
      <c r="W100" s="1221"/>
      <c r="X100" s="1221"/>
      <c r="Y100" s="1221"/>
      <c r="Z100" s="1221"/>
      <c r="AA100" s="1221"/>
      <c r="AB100" s="1221"/>
      <c r="AC100" s="1201"/>
    </row>
    <row r="101" spans="1:29" ht="15" thickBot="1">
      <c r="A101" s="779" t="s">
        <v>297</v>
      </c>
      <c r="B101" s="456">
        <v>1909.3444844200003</v>
      </c>
      <c r="C101" s="456">
        <v>753.9049162</v>
      </c>
      <c r="D101" s="456">
        <v>786.99614636000001</v>
      </c>
      <c r="E101" s="456">
        <v>257.19971463000002</v>
      </c>
      <c r="F101" s="456">
        <v>111.24370723</v>
      </c>
      <c r="G101" s="456">
        <v>0</v>
      </c>
      <c r="H101" s="456">
        <v>0</v>
      </c>
      <c r="I101" s="1226"/>
      <c r="J101" s="1226"/>
      <c r="K101" s="1226"/>
      <c r="L101" s="773"/>
      <c r="M101" s="773"/>
      <c r="N101" s="1221"/>
      <c r="O101" s="1221"/>
      <c r="P101" s="1221"/>
      <c r="Q101" s="1221"/>
      <c r="R101" s="1221"/>
      <c r="S101" s="1221"/>
      <c r="T101" s="1221"/>
      <c r="U101" s="1221"/>
      <c r="V101" s="1221"/>
      <c r="W101" s="1221"/>
      <c r="X101" s="1221"/>
      <c r="Y101" s="1221"/>
      <c r="Z101" s="1221"/>
      <c r="AA101" s="1221"/>
      <c r="AB101" s="1221"/>
      <c r="AC101" s="1201"/>
    </row>
    <row r="102" spans="1:29" ht="15" thickBot="1">
      <c r="A102" s="778" t="s">
        <v>291</v>
      </c>
      <c r="B102" s="459">
        <v>3.18936E-3</v>
      </c>
      <c r="C102" s="459">
        <v>3.18936E-3</v>
      </c>
      <c r="D102" s="459">
        <v>0</v>
      </c>
      <c r="E102" s="459">
        <v>0</v>
      </c>
      <c r="F102" s="459">
        <v>0</v>
      </c>
      <c r="G102" s="459">
        <v>0</v>
      </c>
      <c r="H102" s="459">
        <v>0</v>
      </c>
      <c r="I102" s="1226"/>
      <c r="J102" s="1226"/>
      <c r="K102" s="1226"/>
      <c r="L102" s="773"/>
      <c r="M102" s="773"/>
      <c r="N102" s="1221"/>
      <c r="O102" s="1221"/>
      <c r="P102" s="1221"/>
      <c r="Q102" s="1221"/>
      <c r="R102" s="1221"/>
      <c r="S102" s="1221"/>
      <c r="T102" s="1221"/>
      <c r="U102" s="1221"/>
      <c r="V102" s="1221"/>
      <c r="W102" s="1221"/>
      <c r="X102" s="1221"/>
      <c r="Y102" s="1221"/>
      <c r="Z102" s="1221"/>
      <c r="AA102" s="1221"/>
      <c r="AB102" s="1221"/>
      <c r="AC102" s="1201"/>
    </row>
    <row r="103" spans="1:29" ht="15" thickBot="1">
      <c r="A103" s="778" t="s">
        <v>594</v>
      </c>
      <c r="B103" s="459">
        <v>0</v>
      </c>
      <c r="C103" s="459">
        <v>0</v>
      </c>
      <c r="D103" s="459">
        <v>0</v>
      </c>
      <c r="E103" s="459">
        <v>0</v>
      </c>
      <c r="F103" s="459">
        <v>0</v>
      </c>
      <c r="G103" s="459">
        <v>0</v>
      </c>
      <c r="H103" s="459">
        <v>0</v>
      </c>
      <c r="I103" s="1226"/>
      <c r="J103" s="1226"/>
      <c r="K103" s="1226"/>
      <c r="L103" s="773"/>
      <c r="M103" s="773"/>
      <c r="N103" s="1221"/>
      <c r="O103" s="1221"/>
      <c r="P103" s="1221"/>
      <c r="Q103" s="1221"/>
      <c r="R103" s="1221"/>
      <c r="S103" s="1221"/>
      <c r="T103" s="1221"/>
      <c r="U103" s="1221"/>
      <c r="V103" s="1221"/>
      <c r="W103" s="1221"/>
      <c r="X103" s="1221"/>
      <c r="Y103" s="1221"/>
      <c r="Z103" s="1221"/>
      <c r="AA103" s="1221"/>
      <c r="AB103" s="1221"/>
      <c r="AC103" s="1201"/>
    </row>
    <row r="104" spans="1:29" ht="15" thickBot="1">
      <c r="A104" s="779" t="s">
        <v>1243</v>
      </c>
      <c r="B104" s="456">
        <v>5462.8810032600004</v>
      </c>
      <c r="C104" s="456">
        <v>1888.3728153900004</v>
      </c>
      <c r="D104" s="456">
        <v>1413.4422228100002</v>
      </c>
      <c r="E104" s="456">
        <v>1109.9543758499999</v>
      </c>
      <c r="F104" s="456">
        <v>448.81241005999999</v>
      </c>
      <c r="G104" s="456">
        <v>0</v>
      </c>
      <c r="H104" s="456">
        <v>602.2991791500001</v>
      </c>
      <c r="I104" s="1226"/>
      <c r="J104" s="1226"/>
      <c r="K104" s="1226"/>
      <c r="L104" s="773"/>
      <c r="M104" s="773"/>
      <c r="N104" s="1221"/>
      <c r="O104" s="1221"/>
      <c r="P104" s="1221"/>
      <c r="Q104" s="1221"/>
      <c r="R104" s="1221"/>
      <c r="S104" s="1221"/>
      <c r="T104" s="1221"/>
      <c r="U104" s="1221"/>
      <c r="V104" s="1221"/>
      <c r="W104" s="1221"/>
      <c r="X104" s="1221"/>
      <c r="Y104" s="1221"/>
      <c r="Z104" s="1221"/>
      <c r="AA104" s="1221"/>
      <c r="AB104" s="1221"/>
      <c r="AC104" s="1201"/>
    </row>
    <row r="105" spans="1:29" ht="15" thickBot="1">
      <c r="A105" s="778" t="s">
        <v>1220</v>
      </c>
      <c r="B105" s="459">
        <v>1041.8394998900001</v>
      </c>
      <c r="C105" s="459">
        <v>1033.5678212</v>
      </c>
      <c r="D105" s="459">
        <v>0</v>
      </c>
      <c r="E105" s="459">
        <v>8.2716786899999999</v>
      </c>
      <c r="F105" s="459">
        <v>0</v>
      </c>
      <c r="G105" s="459">
        <v>0</v>
      </c>
      <c r="H105" s="459">
        <v>0</v>
      </c>
      <c r="I105" s="1226"/>
      <c r="J105" s="1226"/>
      <c r="K105" s="1226"/>
      <c r="L105" s="773"/>
      <c r="M105" s="773"/>
      <c r="N105" s="1221"/>
      <c r="O105" s="1221"/>
      <c r="P105" s="1221"/>
      <c r="Q105" s="1221"/>
      <c r="R105" s="1221"/>
      <c r="S105" s="1221"/>
      <c r="T105" s="1221"/>
      <c r="U105" s="1221"/>
      <c r="V105" s="1221"/>
      <c r="W105" s="1221"/>
      <c r="X105" s="1221"/>
      <c r="Y105" s="1221"/>
      <c r="Z105" s="1221"/>
      <c r="AA105" s="1221"/>
      <c r="AB105" s="1221"/>
      <c r="AC105" s="1201"/>
    </row>
    <row r="106" spans="1:29">
      <c r="B106" s="457"/>
      <c r="C106" s="1209"/>
      <c r="D106" s="457"/>
      <c r="E106" s="457"/>
      <c r="F106" s="1192"/>
      <c r="G106" s="1192"/>
      <c r="H106" s="1192"/>
      <c r="I106" s="1192"/>
      <c r="J106" s="1213"/>
      <c r="N106" s="1221"/>
      <c r="O106" s="1221"/>
      <c r="P106" s="1221"/>
      <c r="Q106" s="1221"/>
      <c r="R106" s="1221"/>
      <c r="S106" s="1221"/>
      <c r="T106" s="1221"/>
      <c r="U106" s="1221"/>
      <c r="V106" s="1221"/>
      <c r="W106" s="1221"/>
      <c r="X106" s="1221"/>
      <c r="Y106" s="1221"/>
      <c r="Z106" s="1221"/>
      <c r="AA106" s="1221"/>
      <c r="AB106" s="1221"/>
    </row>
    <row r="107" spans="1:29">
      <c r="A107" s="458"/>
      <c r="B107" s="457"/>
      <c r="C107" s="457"/>
      <c r="D107" s="457"/>
      <c r="E107" s="457"/>
      <c r="F107" s="457"/>
      <c r="G107" s="457"/>
      <c r="H107" s="457"/>
      <c r="I107" s="457"/>
      <c r="J107" s="1213"/>
    </row>
    <row r="108" spans="1:29">
      <c r="A108" s="458"/>
      <c r="B108" s="457"/>
      <c r="C108" s="1209"/>
      <c r="D108" s="457"/>
      <c r="E108" s="457"/>
      <c r="F108" s="457"/>
      <c r="G108" s="457"/>
      <c r="H108" s="457"/>
      <c r="I108" s="457"/>
      <c r="J108" s="1213"/>
    </row>
    <row r="109" spans="1:29">
      <c r="A109" s="458"/>
      <c r="B109" s="457"/>
      <c r="C109" s="1209"/>
      <c r="D109" s="457"/>
      <c r="E109" s="457"/>
      <c r="F109" s="457"/>
      <c r="G109" s="457"/>
      <c r="H109" s="457"/>
      <c r="I109" s="457"/>
      <c r="J109" s="1213"/>
    </row>
    <row r="110" spans="1:29">
      <c r="A110" s="458"/>
      <c r="B110" s="457"/>
      <c r="C110" s="1209"/>
      <c r="D110" s="457"/>
      <c r="E110" s="457"/>
      <c r="F110" s="457"/>
      <c r="G110" s="457"/>
      <c r="H110" s="457"/>
      <c r="I110" s="457"/>
      <c r="J110" s="1213"/>
    </row>
    <row r="111" spans="1:29">
      <c r="A111" s="458"/>
      <c r="B111" s="457"/>
      <c r="C111" s="1209"/>
      <c r="D111" s="457"/>
      <c r="E111" s="457"/>
      <c r="F111" s="457"/>
      <c r="G111" s="457"/>
      <c r="H111" s="457"/>
      <c r="I111" s="457"/>
      <c r="J111" s="1213"/>
    </row>
    <row r="112" spans="1:29">
      <c r="A112" s="458"/>
      <c r="B112" s="457"/>
      <c r="C112" s="1209"/>
      <c r="D112" s="457"/>
      <c r="E112" s="457"/>
      <c r="F112" s="457"/>
      <c r="G112" s="457"/>
      <c r="H112" s="457"/>
      <c r="I112" s="457"/>
      <c r="J112" s="1213"/>
    </row>
    <row r="113" spans="1:10">
      <c r="A113" s="458"/>
      <c r="B113" s="457"/>
      <c r="C113" s="1209"/>
      <c r="D113" s="457"/>
      <c r="E113" s="457"/>
      <c r="F113" s="457"/>
      <c r="G113" s="457"/>
      <c r="H113" s="457"/>
      <c r="I113" s="457"/>
      <c r="J113" s="1213"/>
    </row>
    <row r="114" spans="1:10">
      <c r="A114" s="458"/>
      <c r="B114" s="457"/>
      <c r="C114" s="1209"/>
      <c r="D114" s="457"/>
      <c r="E114" s="457"/>
      <c r="F114" s="457"/>
      <c r="G114" s="457"/>
      <c r="H114" s="457"/>
      <c r="I114" s="457"/>
      <c r="J114" s="1213"/>
    </row>
    <row r="115" spans="1:10">
      <c r="A115" s="458"/>
      <c r="B115" s="457"/>
      <c r="C115" s="1209"/>
      <c r="D115" s="457"/>
      <c r="E115" s="457"/>
      <c r="F115" s="457"/>
      <c r="G115" s="457"/>
      <c r="H115" s="457"/>
      <c r="I115" s="457"/>
      <c r="J115" s="1213"/>
    </row>
    <row r="116" spans="1:10">
      <c r="B116" s="457"/>
      <c r="C116" s="1209"/>
      <c r="D116" s="457"/>
      <c r="E116" s="457"/>
      <c r="F116" s="457"/>
      <c r="G116" s="457"/>
      <c r="H116" s="457"/>
      <c r="I116" s="457"/>
      <c r="J116" s="1213"/>
    </row>
    <row r="117" spans="1:10">
      <c r="C117" s="1209"/>
      <c r="J117" s="1213"/>
    </row>
    <row r="118" spans="1:10">
      <c r="C118" s="1209"/>
      <c r="J118" s="1213"/>
    </row>
    <row r="119" spans="1:10">
      <c r="C119" s="1209"/>
      <c r="J119" s="1213"/>
    </row>
    <row r="120" spans="1:10">
      <c r="C120" s="1209"/>
      <c r="J120" s="1213"/>
    </row>
    <row r="121" spans="1:10">
      <c r="C121" s="1209"/>
      <c r="J121" s="1213"/>
    </row>
    <row r="122" spans="1:10">
      <c r="C122" s="1209"/>
      <c r="J122" s="1213"/>
    </row>
    <row r="123" spans="1:10">
      <c r="C123" s="1209"/>
      <c r="J123" s="1213"/>
    </row>
    <row r="124" spans="1:10">
      <c r="C124" s="1209"/>
      <c r="J124" s="1213"/>
    </row>
    <row r="125" spans="1:10">
      <c r="C125" s="1209"/>
      <c r="J125" s="1213"/>
    </row>
    <row r="126" spans="1:10">
      <c r="C126" s="1209"/>
      <c r="J126" s="1213"/>
    </row>
  </sheetData>
  <pageMargins left="0.7" right="0.7" top="0.75" bottom="0.75" header="0.3" footer="0.3"/>
  <pageSetup paperSize="9" scale="75" fitToWidth="0" fitToHeight="0" orientation="portrait" r:id="rId1"/>
  <rowBreaks count="1" manualBreakCount="1">
    <brk id="54" max="16383" man="1"/>
  </rowBreaks>
  <customProperties>
    <customPr name="_pios_id" r:id="rId2"/>
  </customPropertie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6DC8DF-6506-4F82-A437-F54176580AF2}">
  <sheetPr codeName="Sheet37">
    <tabColor theme="4" tint="0.39997558519241921"/>
  </sheetPr>
  <dimension ref="A1:W57"/>
  <sheetViews>
    <sheetView view="pageBreakPreview" zoomScale="60" zoomScaleNormal="100" workbookViewId="0">
      <selection activeCell="B4" sqref="B4"/>
    </sheetView>
  </sheetViews>
  <sheetFormatPr defaultRowHeight="14.4"/>
  <cols>
    <col min="1" max="1" width="40.6640625" style="447" customWidth="1"/>
    <col min="2" max="3" width="10.33203125" style="447" customWidth="1"/>
    <col min="4" max="4" width="10.88671875" style="447" customWidth="1"/>
    <col min="5" max="10" width="9.109375" style="447" customWidth="1"/>
    <col min="11" max="11" width="12" customWidth="1"/>
    <col min="12" max="12" width="10.44140625" bestFit="1" customWidth="1"/>
    <col min="13" max="13" width="9.109375" customWidth="1"/>
    <col min="14" max="14" width="12.44140625" style="517" customWidth="1"/>
    <col min="15" max="16" width="9.109375" style="517"/>
    <col min="17" max="17" width="12.33203125" style="517" customWidth="1"/>
    <col min="18" max="18" width="9.109375" style="517"/>
    <col min="19" max="19" width="10" style="517" customWidth="1"/>
    <col min="20" max="21" width="9.109375" style="517"/>
  </cols>
  <sheetData>
    <row r="1" spans="1:23" ht="14.25" customHeight="1">
      <c r="A1" s="1785" t="s">
        <v>1577</v>
      </c>
      <c r="B1" s="1786"/>
      <c r="C1" s="1786"/>
      <c r="D1" s="455"/>
      <c r="E1" s="455"/>
      <c r="F1" s="455"/>
      <c r="G1" s="455"/>
      <c r="H1" s="455"/>
      <c r="I1" s="455"/>
      <c r="J1" s="455"/>
    </row>
    <row r="2" spans="1:23" ht="14.25" customHeight="1">
      <c r="A2" s="455"/>
      <c r="B2" s="455"/>
      <c r="C2" s="455"/>
      <c r="D2" s="455"/>
      <c r="E2" s="455"/>
      <c r="F2" s="455"/>
      <c r="G2" s="455"/>
      <c r="H2" s="455"/>
      <c r="I2" s="455"/>
      <c r="J2" s="455"/>
    </row>
    <row r="3" spans="1:23" ht="14.25" customHeight="1" thickBot="1">
      <c r="A3" s="1233" t="s">
        <v>121</v>
      </c>
      <c r="B3" s="1229" t="s">
        <v>1401</v>
      </c>
      <c r="C3" s="1229" t="s">
        <v>1170</v>
      </c>
      <c r="D3" s="1229" t="s">
        <v>1048</v>
      </c>
      <c r="E3" s="1229" t="s">
        <v>969</v>
      </c>
      <c r="F3" s="1229" t="s">
        <v>894</v>
      </c>
      <c r="G3" s="1229" t="s">
        <v>700</v>
      </c>
      <c r="H3" s="1229" t="s">
        <v>674</v>
      </c>
      <c r="I3" s="1229" t="s">
        <v>615</v>
      </c>
      <c r="J3" s="1229" t="s">
        <v>590</v>
      </c>
    </row>
    <row r="4" spans="1:23" ht="14.25" customHeight="1">
      <c r="A4" s="1228" t="s">
        <v>290</v>
      </c>
      <c r="B4" s="1787">
        <v>-2</v>
      </c>
      <c r="C4" s="1787">
        <v>698.10867182937</v>
      </c>
      <c r="D4" s="1787">
        <v>153.6345689</v>
      </c>
      <c r="E4" s="1787">
        <v>102.49542765</v>
      </c>
      <c r="F4" s="1787">
        <v>330.66348544000004</v>
      </c>
      <c r="G4" s="1787">
        <v>60.998514178166999</v>
      </c>
      <c r="H4" s="1787">
        <v>42.226057208623608</v>
      </c>
      <c r="I4" s="1787">
        <v>30.109660253374098</v>
      </c>
      <c r="J4" s="1787">
        <v>44.141560467795699</v>
      </c>
    </row>
    <row r="5" spans="1:23" ht="14.25" customHeight="1">
      <c r="A5" s="446"/>
      <c r="B5" s="453"/>
      <c r="C5" s="453"/>
      <c r="D5" s="453"/>
      <c r="E5" s="453"/>
      <c r="F5" s="453"/>
      <c r="G5" s="453"/>
      <c r="H5" s="453"/>
      <c r="I5" s="453"/>
      <c r="J5" s="1231"/>
    </row>
    <row r="6" spans="1:23" ht="14.25" customHeight="1" thickBot="1">
      <c r="A6" s="1233" t="s">
        <v>121</v>
      </c>
      <c r="B6" s="1229" t="s">
        <v>572</v>
      </c>
      <c r="C6" s="1229" t="s">
        <v>526</v>
      </c>
      <c r="D6" s="1229" t="s">
        <v>521</v>
      </c>
      <c r="E6" s="1229" t="s">
        <v>502</v>
      </c>
      <c r="F6" s="1229" t="s">
        <v>185</v>
      </c>
      <c r="G6" s="1229" t="s">
        <v>184</v>
      </c>
      <c r="H6" s="1229" t="s">
        <v>183</v>
      </c>
      <c r="I6" s="1229" t="s">
        <v>182</v>
      </c>
      <c r="J6" s="1229" t="s">
        <v>181</v>
      </c>
    </row>
    <row r="7" spans="1:23" ht="14.25" customHeight="1">
      <c r="A7" s="1228" t="s">
        <v>290</v>
      </c>
      <c r="B7" s="1787">
        <v>59.123162689999987</v>
      </c>
      <c r="C7" s="1787">
        <v>40.025702458365558</v>
      </c>
      <c r="D7" s="1787">
        <v>70.885020000000196</v>
      </c>
      <c r="E7" s="1787">
        <v>79.0122700000001</v>
      </c>
      <c r="F7" s="1787">
        <v>106.38618</v>
      </c>
      <c r="G7" s="1787">
        <v>112.76981146052304</v>
      </c>
      <c r="H7" s="1787">
        <v>129.02718270453977</v>
      </c>
      <c r="I7" s="1787">
        <v>134.5068616076245</v>
      </c>
      <c r="J7" s="1787">
        <v>127.43461987911451</v>
      </c>
    </row>
    <row r="8" spans="1:23" ht="14.25" customHeight="1">
      <c r="A8" s="446"/>
      <c r="B8" s="453"/>
      <c r="C8" s="453"/>
      <c r="D8" s="453"/>
      <c r="E8" s="453"/>
      <c r="F8" s="453"/>
      <c r="G8" s="453"/>
      <c r="H8" s="453"/>
      <c r="I8" s="453"/>
      <c r="J8" s="453"/>
    </row>
    <row r="9" spans="1:23" ht="14.25" customHeight="1" thickBot="1">
      <c r="A9" s="1233" t="s">
        <v>121</v>
      </c>
      <c r="B9" s="1229" t="s">
        <v>180</v>
      </c>
      <c r="C9" s="1229" t="s">
        <v>179</v>
      </c>
      <c r="D9" s="1229" t="s">
        <v>178</v>
      </c>
      <c r="E9" s="1229" t="s">
        <v>177</v>
      </c>
      <c r="F9" s="1229" t="s">
        <v>176</v>
      </c>
      <c r="G9" s="1229" t="s">
        <v>271</v>
      </c>
      <c r="H9" s="1229" t="s">
        <v>276</v>
      </c>
      <c r="I9" s="1229" t="s">
        <v>275</v>
      </c>
      <c r="J9" s="1229" t="s">
        <v>264</v>
      </c>
    </row>
    <row r="10" spans="1:23" ht="14.25" customHeight="1">
      <c r="A10" s="1228" t="s">
        <v>290</v>
      </c>
      <c r="B10" s="1787">
        <v>111.03551022789887</v>
      </c>
      <c r="C10" s="1787">
        <v>142.00485823470262</v>
      </c>
      <c r="D10" s="1787">
        <v>112.36668954766245</v>
      </c>
      <c r="E10" s="1787">
        <v>102.84464547172757</v>
      </c>
      <c r="F10" s="1787">
        <v>121.85361302831686</v>
      </c>
      <c r="G10" s="1787">
        <v>128.81276544353619</v>
      </c>
      <c r="H10" s="1231">
        <v>112.30120531684827</v>
      </c>
      <c r="I10" s="1787">
        <v>134.89052024191579</v>
      </c>
      <c r="J10" s="1787">
        <v>157.70839446697002</v>
      </c>
    </row>
    <row r="11" spans="1:23" ht="14.25" customHeight="1">
      <c r="A11" s="1788"/>
      <c r="B11" s="446"/>
      <c r="C11" s="1789"/>
      <c r="D11" s="1789"/>
      <c r="E11" s="1789"/>
      <c r="F11" s="1789"/>
      <c r="G11" s="1789"/>
      <c r="H11" s="1789"/>
      <c r="I11" s="1789"/>
      <c r="J11" s="1789"/>
    </row>
    <row r="12" spans="1:23" ht="14.25" customHeight="1">
      <c r="A12" s="1736" t="s">
        <v>1578</v>
      </c>
      <c r="B12" s="446"/>
      <c r="C12" s="446"/>
      <c r="D12" s="446"/>
      <c r="E12" s="446"/>
      <c r="F12" s="446"/>
      <c r="G12" s="446"/>
      <c r="H12" s="446"/>
      <c r="I12" s="446"/>
      <c r="J12" s="446"/>
    </row>
    <row r="13" spans="1:23" ht="14.25" customHeight="1">
      <c r="A13" s="1736"/>
      <c r="B13" s="1790"/>
      <c r="C13" s="1790"/>
      <c r="D13" s="457"/>
      <c r="E13" s="457"/>
      <c r="F13" s="457"/>
      <c r="G13" s="457"/>
      <c r="H13" s="457"/>
      <c r="I13" s="457"/>
      <c r="J13" s="457"/>
    </row>
    <row r="14" spans="1:23" ht="14.25" customHeight="1" thickBot="1">
      <c r="A14" s="1233" t="s">
        <v>121</v>
      </c>
      <c r="B14" s="1196" t="s">
        <v>1579</v>
      </c>
      <c r="C14" s="1196" t="s">
        <v>1244</v>
      </c>
      <c r="D14" s="1196" t="s">
        <v>1245</v>
      </c>
      <c r="E14" s="1196" t="s">
        <v>1246</v>
      </c>
      <c r="F14" s="1196" t="s">
        <v>1247</v>
      </c>
      <c r="G14" s="1196" t="s">
        <v>1248</v>
      </c>
      <c r="H14" s="1196" t="s">
        <v>1249</v>
      </c>
      <c r="I14" s="1196" t="s">
        <v>1250</v>
      </c>
      <c r="J14" s="1196" t="s">
        <v>1251</v>
      </c>
    </row>
    <row r="15" spans="1:23" ht="14.25" customHeight="1">
      <c r="A15" s="1228" t="s">
        <v>289</v>
      </c>
      <c r="B15" s="448">
        <v>4219.3866348599995</v>
      </c>
      <c r="C15" s="448">
        <v>4421.0415033700001</v>
      </c>
      <c r="D15" s="448">
        <v>4516.1705630400002</v>
      </c>
      <c r="E15" s="448">
        <v>4609.7538672500004</v>
      </c>
      <c r="F15" s="448">
        <v>4677.3342058500002</v>
      </c>
      <c r="G15" s="448">
        <v>4492.7709560399999</v>
      </c>
      <c r="H15" s="448">
        <v>4554.9973668299999</v>
      </c>
      <c r="I15" s="448">
        <v>4580.658190959999</v>
      </c>
      <c r="J15" s="448">
        <v>4747.5889999999999</v>
      </c>
    </row>
    <row r="16" spans="1:23" ht="14.25" customHeight="1">
      <c r="A16" s="1228" t="s">
        <v>1383</v>
      </c>
      <c r="B16" s="448">
        <v>1816.1964101319818</v>
      </c>
      <c r="C16" s="448">
        <v>1906.593671302543</v>
      </c>
      <c r="D16" s="448">
        <v>1745.7920109778261</v>
      </c>
      <c r="E16" s="448">
        <v>1686.4393235382649</v>
      </c>
      <c r="F16" s="448">
        <v>1702.296</v>
      </c>
      <c r="G16" s="448">
        <v>1525.88584956</v>
      </c>
      <c r="H16" s="448">
        <v>1599.9416852200002</v>
      </c>
      <c r="I16" s="448">
        <v>1598.9769329300002</v>
      </c>
      <c r="J16" s="448">
        <v>1631.155</v>
      </c>
      <c r="M16" s="445"/>
      <c r="N16" s="445"/>
      <c r="O16" s="445"/>
      <c r="P16" s="445"/>
      <c r="Q16" s="445"/>
      <c r="R16" s="445"/>
      <c r="S16" s="445"/>
      <c r="T16" s="445"/>
      <c r="U16" s="514"/>
      <c r="V16" s="173"/>
      <c r="W16" s="173"/>
    </row>
    <row r="17" spans="1:23" ht="14.25" customHeight="1">
      <c r="A17" s="1228" t="s">
        <v>288</v>
      </c>
      <c r="B17" s="448">
        <v>2403.1902247280177</v>
      </c>
      <c r="C17" s="448">
        <v>2514.4478320674571</v>
      </c>
      <c r="D17" s="448">
        <v>2770.3785520621741</v>
      </c>
      <c r="E17" s="448">
        <v>2923.3145437117355</v>
      </c>
      <c r="F17" s="448">
        <v>2975.0382058499999</v>
      </c>
      <c r="G17" s="448">
        <v>2966.8851064800001</v>
      </c>
      <c r="H17" s="448">
        <v>2955.0556816099997</v>
      </c>
      <c r="I17" s="448">
        <v>2981.6812580299988</v>
      </c>
      <c r="J17" s="448">
        <v>3116.4340000000002</v>
      </c>
      <c r="M17" s="445"/>
      <c r="N17" s="445"/>
      <c r="O17" s="445"/>
      <c r="P17" s="445"/>
      <c r="Q17" s="445"/>
      <c r="R17" s="445"/>
      <c r="S17" s="445"/>
      <c r="T17" s="445"/>
      <c r="U17" s="514"/>
      <c r="V17" s="173"/>
      <c r="W17" s="173"/>
    </row>
    <row r="18" spans="1:23" ht="14.25" customHeight="1">
      <c r="A18" s="1228"/>
      <c r="B18" s="448"/>
      <c r="C18" s="1206"/>
      <c r="D18" s="448"/>
      <c r="E18" s="448"/>
      <c r="F18" s="448"/>
      <c r="G18" s="448"/>
      <c r="H18" s="448"/>
      <c r="I18" s="448"/>
      <c r="J18" s="448"/>
      <c r="M18" s="445"/>
      <c r="N18" s="445"/>
      <c r="O18" s="445"/>
      <c r="P18" s="445"/>
      <c r="Q18" s="445"/>
      <c r="R18" s="445"/>
      <c r="S18" s="445"/>
      <c r="T18" s="445"/>
      <c r="U18" s="514"/>
      <c r="V18" s="173"/>
      <c r="W18" s="173"/>
    </row>
    <row r="19" spans="1:23" ht="14.25" customHeight="1">
      <c r="A19" s="1228" t="s">
        <v>597</v>
      </c>
      <c r="B19" s="803">
        <v>168.77782591210195</v>
      </c>
      <c r="C19" s="803">
        <v>174.18354170777732</v>
      </c>
      <c r="D19" s="803">
        <v>173.85213607255918</v>
      </c>
      <c r="E19" s="803">
        <v>177.96768493309349</v>
      </c>
      <c r="F19" s="803">
        <v>180.95151271329149</v>
      </c>
      <c r="G19" s="803">
        <v>177.32474382797614</v>
      </c>
      <c r="H19" s="803">
        <v>178.643708436732</v>
      </c>
      <c r="I19" s="803">
        <v>181.92768782740418</v>
      </c>
      <c r="J19" s="803">
        <v>188.35506662754563</v>
      </c>
      <c r="M19" s="445"/>
      <c r="N19" s="445"/>
      <c r="O19" s="445"/>
      <c r="P19" s="445"/>
      <c r="Q19" s="445"/>
      <c r="R19" s="445"/>
      <c r="S19" s="445"/>
      <c r="T19" s="445"/>
      <c r="U19" s="514"/>
      <c r="V19" s="173"/>
      <c r="W19" s="173"/>
    </row>
    <row r="20" spans="1:23" ht="14.25" customHeight="1">
      <c r="A20" s="1228" t="s">
        <v>287</v>
      </c>
      <c r="B20" s="803">
        <v>43.044085960902791</v>
      </c>
      <c r="C20" s="803">
        <v>43.125441592195315</v>
      </c>
      <c r="D20" s="803">
        <v>38.656467611415216</v>
      </c>
      <c r="E20" s="803">
        <v>36.584151173874474</v>
      </c>
      <c r="F20" s="803">
        <v>36.394577019339721</v>
      </c>
      <c r="G20" s="803">
        <v>33.963134655431894</v>
      </c>
      <c r="H20" s="448">
        <v>35.124974975198761</v>
      </c>
      <c r="I20" s="448">
        <v>34.907143608436151</v>
      </c>
      <c r="J20" s="448">
        <v>34.357544429393528</v>
      </c>
      <c r="M20" s="445"/>
      <c r="N20" s="445"/>
      <c r="O20" s="445"/>
      <c r="P20" s="445"/>
      <c r="Q20" s="445"/>
      <c r="R20" s="445"/>
      <c r="S20" s="445"/>
      <c r="T20" s="445"/>
      <c r="U20" s="514"/>
      <c r="V20" s="173"/>
      <c r="W20" s="173"/>
    </row>
    <row r="21" spans="1:23" ht="14.25" customHeight="1">
      <c r="A21" s="2026" t="s">
        <v>286</v>
      </c>
      <c r="B21" s="803">
        <v>17.023715796846627</v>
      </c>
      <c r="C21" s="803">
        <v>18.008002184459755</v>
      </c>
      <c r="D21" s="803">
        <v>10.982179436433613</v>
      </c>
      <c r="E21" s="803">
        <v>10.799918912808423</v>
      </c>
      <c r="F21" s="803">
        <v>10.594400706761204</v>
      </c>
      <c r="G21" s="803">
        <v>9.9664773562076387</v>
      </c>
      <c r="H21" s="803">
        <v>9.9921243273242624</v>
      </c>
      <c r="I21" s="803">
        <v>9.6295986648930896</v>
      </c>
      <c r="J21" s="803">
        <v>10.059695563369113</v>
      </c>
      <c r="M21" s="445"/>
      <c r="N21" s="445"/>
      <c r="O21" s="445"/>
      <c r="P21" s="445"/>
      <c r="Q21" s="445"/>
      <c r="R21" s="445"/>
      <c r="S21" s="445"/>
      <c r="T21" s="445"/>
      <c r="U21" s="514"/>
      <c r="V21" s="173"/>
      <c r="W21" s="173"/>
    </row>
    <row r="22" spans="1:23" ht="14.25" customHeight="1">
      <c r="A22" s="2026"/>
      <c r="B22" s="446"/>
      <c r="C22" s="446"/>
      <c r="D22" s="446"/>
      <c r="E22" s="446"/>
      <c r="F22" s="446"/>
      <c r="G22" s="446"/>
      <c r="H22" s="446"/>
      <c r="I22" s="446"/>
      <c r="J22" s="446"/>
      <c r="M22" s="445"/>
      <c r="N22" s="445"/>
      <c r="O22" s="445"/>
      <c r="P22" s="445"/>
      <c r="Q22" s="445"/>
      <c r="R22" s="445"/>
      <c r="S22" s="445"/>
      <c r="T22" s="445"/>
      <c r="U22" s="514"/>
      <c r="V22" s="173"/>
      <c r="W22" s="173"/>
    </row>
    <row r="23" spans="1:23" ht="14.25" customHeight="1">
      <c r="A23" s="2027" t="s">
        <v>285</v>
      </c>
      <c r="B23" s="1791">
        <v>60.067801757749415</v>
      </c>
      <c r="C23" s="1791">
        <v>61.133443776655071</v>
      </c>
      <c r="D23" s="1791">
        <v>49.638647047848835</v>
      </c>
      <c r="E23" s="1791">
        <v>47.38407008668289</v>
      </c>
      <c r="F23" s="1791">
        <v>46.988977726100927</v>
      </c>
      <c r="G23" s="1791">
        <v>43.929612011639527</v>
      </c>
      <c r="H23" s="1791">
        <v>45.11709930252303</v>
      </c>
      <c r="I23" s="1791">
        <v>44.536742273329239</v>
      </c>
      <c r="J23" s="1791">
        <v>44.417239992762639</v>
      </c>
      <c r="M23" s="445"/>
      <c r="N23" s="445"/>
      <c r="O23" s="445"/>
      <c r="P23" s="445"/>
      <c r="Q23" s="445"/>
      <c r="R23" s="445"/>
      <c r="S23" s="445"/>
      <c r="T23" s="445"/>
      <c r="U23" s="514"/>
      <c r="V23" s="173"/>
      <c r="W23" s="173"/>
    </row>
    <row r="24" spans="1:23" ht="14.25" customHeight="1">
      <c r="A24" s="2027"/>
      <c r="B24" s="448"/>
      <c r="C24" s="448"/>
      <c r="D24" s="448"/>
      <c r="E24" s="448"/>
      <c r="F24" s="448"/>
      <c r="G24" s="448"/>
      <c r="H24" s="448"/>
      <c r="I24" s="448"/>
      <c r="J24" s="448"/>
      <c r="M24" s="445"/>
      <c r="N24" s="445"/>
      <c r="O24" s="445"/>
      <c r="P24" s="445"/>
      <c r="Q24" s="445"/>
      <c r="R24" s="445"/>
      <c r="S24" s="445"/>
      <c r="T24" s="445"/>
      <c r="U24" s="514"/>
      <c r="V24" s="173"/>
      <c r="W24" s="173"/>
    </row>
    <row r="25" spans="1:23" ht="14.25" customHeight="1">
      <c r="A25" s="1228" t="s">
        <v>1580</v>
      </c>
      <c r="B25" s="448">
        <v>1816.1964101319818</v>
      </c>
      <c r="C25" s="448">
        <v>1906.593671302543</v>
      </c>
      <c r="D25" s="448">
        <v>1745.7920109778261</v>
      </c>
      <c r="E25" s="448">
        <v>1686.4393235382649</v>
      </c>
      <c r="F25" s="448">
        <v>1702.296</v>
      </c>
      <c r="G25" s="448">
        <v>1525.88584956</v>
      </c>
      <c r="H25" s="448">
        <v>1599.9416852200002</v>
      </c>
      <c r="I25" s="448">
        <v>1598.9769329300002</v>
      </c>
      <c r="J25" s="448">
        <v>1631.155</v>
      </c>
      <c r="M25" s="445"/>
      <c r="N25" s="445"/>
      <c r="O25" s="445"/>
      <c r="P25" s="445"/>
      <c r="Q25" s="445"/>
      <c r="R25" s="445"/>
      <c r="S25" s="445"/>
      <c r="T25" s="445"/>
      <c r="U25" s="514"/>
      <c r="V25" s="173"/>
      <c r="W25" s="173"/>
    </row>
    <row r="26" spans="1:23" ht="14.25" customHeight="1">
      <c r="A26" s="1228" t="s">
        <v>1581</v>
      </c>
      <c r="B26" s="448">
        <v>718.29638908869708</v>
      </c>
      <c r="C26" s="448">
        <v>796.14125050274197</v>
      </c>
      <c r="D26" s="448">
        <v>495.973954888447</v>
      </c>
      <c r="E26" s="448">
        <v>497.84967974305044</v>
      </c>
      <c r="F26" s="448">
        <v>495.53552816215603</v>
      </c>
      <c r="G26" s="448">
        <v>447.77100000000002</v>
      </c>
      <c r="H26" s="448">
        <v>455.14100000000002</v>
      </c>
      <c r="I26" s="448">
        <v>441.09899999999999</v>
      </c>
      <c r="J26" s="448">
        <v>477.59300000000002</v>
      </c>
      <c r="M26" s="445"/>
      <c r="N26" s="445"/>
      <c r="O26" s="445"/>
      <c r="P26" s="445"/>
      <c r="Q26" s="445"/>
      <c r="R26" s="445"/>
      <c r="S26" s="445"/>
      <c r="T26" s="445"/>
      <c r="U26" s="514"/>
      <c r="V26" s="173"/>
      <c r="W26" s="173"/>
    </row>
    <row r="27" spans="1:23" ht="14.25" customHeight="1">
      <c r="A27" s="1792" t="s">
        <v>282</v>
      </c>
      <c r="B27" s="1793">
        <v>2534.492799220679</v>
      </c>
      <c r="C27" s="1793">
        <v>2702.734921805285</v>
      </c>
      <c r="D27" s="1793">
        <v>2241.7659658662733</v>
      </c>
      <c r="E27" s="1793">
        <v>2184.2890032813152</v>
      </c>
      <c r="F27" s="1793">
        <v>2197.8315281621562</v>
      </c>
      <c r="G27" s="1793">
        <v>1973.65684956</v>
      </c>
      <c r="H27" s="1793">
        <v>2055.0826852200003</v>
      </c>
      <c r="I27" s="1793">
        <v>2040.0759329300001</v>
      </c>
      <c r="J27" s="1793">
        <v>2108.748</v>
      </c>
      <c r="M27" s="445"/>
      <c r="N27" s="445"/>
      <c r="O27" s="445"/>
      <c r="P27" s="445"/>
      <c r="Q27" s="445"/>
      <c r="R27" s="445"/>
      <c r="S27" s="445"/>
      <c r="T27" s="445"/>
      <c r="U27" s="514"/>
      <c r="V27" s="173"/>
      <c r="W27" s="173"/>
    </row>
    <row r="28" spans="1:23" ht="14.25" customHeight="1">
      <c r="A28" s="1228"/>
      <c r="B28" s="448"/>
      <c r="C28" s="448"/>
      <c r="D28" s="448"/>
      <c r="E28" s="448"/>
      <c r="F28" s="448"/>
      <c r="G28" s="448"/>
      <c r="H28" s="448"/>
      <c r="I28" s="448"/>
      <c r="J28" s="448"/>
      <c r="M28" s="445"/>
      <c r="N28" s="445"/>
      <c r="O28" s="445"/>
      <c r="P28" s="445"/>
      <c r="Q28" s="445"/>
      <c r="R28" s="445"/>
      <c r="S28" s="445"/>
      <c r="T28" s="445"/>
      <c r="U28" s="514"/>
      <c r="V28" s="173"/>
      <c r="W28" s="173"/>
    </row>
    <row r="29" spans="1:23" ht="14.25" customHeight="1">
      <c r="A29" s="1228" t="s">
        <v>284</v>
      </c>
      <c r="B29" s="448">
        <v>2534.4923468538323</v>
      </c>
      <c r="C29" s="448">
        <v>2702.7349218052855</v>
      </c>
      <c r="D29" s="448">
        <v>2241.7659658662733</v>
      </c>
      <c r="E29" s="448">
        <v>2182.8758356369212</v>
      </c>
      <c r="F29" s="448">
        <v>2197.8315281621562</v>
      </c>
      <c r="G29" s="448">
        <v>1973.65684956</v>
      </c>
      <c r="H29" s="448">
        <v>2055.0826852200003</v>
      </c>
      <c r="I29" s="448">
        <v>2040.0759329300001</v>
      </c>
      <c r="J29" s="448">
        <v>2108.748</v>
      </c>
      <c r="M29" s="445"/>
      <c r="N29" s="445"/>
      <c r="O29" s="445"/>
      <c r="P29" s="445"/>
      <c r="Q29" s="445"/>
      <c r="R29" s="445"/>
      <c r="S29" s="445"/>
      <c r="T29" s="445"/>
      <c r="U29" s="514"/>
      <c r="V29" s="173"/>
      <c r="W29" s="173"/>
    </row>
    <row r="30" spans="1:23" ht="14.25" customHeight="1">
      <c r="A30" s="1228" t="s">
        <v>596</v>
      </c>
      <c r="B30" s="448">
        <v>1.8388685866411172</v>
      </c>
      <c r="C30" s="448">
        <v>1.9352620633513202</v>
      </c>
      <c r="D30" s="448">
        <v>1.8212419217521094</v>
      </c>
      <c r="E30" s="448">
        <v>1.4131676443941514</v>
      </c>
      <c r="F30" s="448">
        <v>1.7869999999999999</v>
      </c>
      <c r="G30" s="448">
        <v>2.0710000000000002</v>
      </c>
      <c r="H30" s="448">
        <v>2.1349999999999998</v>
      </c>
      <c r="I30" s="448">
        <v>1.958</v>
      </c>
      <c r="J30" s="448">
        <v>1.8109999999999999</v>
      </c>
      <c r="M30" s="445"/>
      <c r="N30" s="445"/>
      <c r="O30" s="445"/>
      <c r="P30" s="445"/>
      <c r="Q30" s="445"/>
      <c r="R30" s="445"/>
      <c r="S30" s="445"/>
      <c r="T30" s="445"/>
      <c r="U30" s="514"/>
      <c r="V30" s="173"/>
      <c r="W30" s="173"/>
    </row>
    <row r="31" spans="1:23" ht="14.25" customHeight="1" thickBot="1">
      <c r="A31" s="1794" t="s">
        <v>283</v>
      </c>
      <c r="B31" s="804">
        <v>253.46878455952691</v>
      </c>
      <c r="C31" s="804">
        <v>248.29361012040329</v>
      </c>
      <c r="D31" s="804">
        <v>132.68903647574015</v>
      </c>
      <c r="E31" s="804">
        <v>143.50108698040935</v>
      </c>
      <c r="F31" s="804">
        <v>157.87100000000001</v>
      </c>
      <c r="G31" s="804">
        <v>130.416</v>
      </c>
      <c r="H31" s="804">
        <v>129.447</v>
      </c>
      <c r="I31" s="804">
        <v>121.371</v>
      </c>
      <c r="J31" s="804">
        <v>152.411</v>
      </c>
      <c r="L31" s="173"/>
      <c r="M31" s="445"/>
      <c r="N31" s="445"/>
      <c r="O31" s="445"/>
      <c r="P31" s="445"/>
      <c r="Q31" s="445"/>
      <c r="R31" s="445"/>
      <c r="S31" s="445"/>
      <c r="T31" s="445"/>
      <c r="U31" s="514"/>
      <c r="V31" s="173"/>
      <c r="W31" s="173"/>
    </row>
    <row r="32" spans="1:23" ht="14.25" customHeight="1">
      <c r="A32" s="1792" t="s">
        <v>282</v>
      </c>
      <c r="B32" s="1793">
        <v>2789.8</v>
      </c>
      <c r="C32" s="1793">
        <v>2952.9637939890399</v>
      </c>
      <c r="D32" s="1793">
        <v>2376.2762442637654</v>
      </c>
      <c r="E32" s="1793">
        <v>2327.7900902617248</v>
      </c>
      <c r="F32" s="1793">
        <v>2357.4895281621561</v>
      </c>
      <c r="G32" s="1793">
        <v>2106.14384956</v>
      </c>
      <c r="H32" s="1793">
        <v>2186.6646852200006</v>
      </c>
      <c r="I32" s="1793">
        <v>2163.4049329300001</v>
      </c>
      <c r="J32" s="1793">
        <v>2262.9700000000003</v>
      </c>
      <c r="M32" s="445"/>
      <c r="N32" s="445"/>
      <c r="O32" s="445"/>
      <c r="P32" s="445"/>
      <c r="Q32" s="445"/>
      <c r="R32" s="445"/>
      <c r="S32" s="445"/>
      <c r="T32" s="445"/>
      <c r="U32" s="514"/>
      <c r="V32" s="173"/>
      <c r="W32" s="173"/>
    </row>
    <row r="33" spans="1:23" ht="14.25" customHeight="1">
      <c r="A33" s="446"/>
      <c r="B33" s="446"/>
      <c r="C33" s="446"/>
      <c r="D33" s="446"/>
      <c r="E33" s="446"/>
      <c r="F33" s="446"/>
      <c r="G33" s="446"/>
      <c r="H33" s="446"/>
      <c r="I33" s="446"/>
      <c r="J33" s="446"/>
      <c r="M33" s="445"/>
      <c r="N33" s="445"/>
      <c r="O33" s="445"/>
      <c r="P33" s="445"/>
      <c r="Q33" s="445"/>
      <c r="R33" s="445"/>
      <c r="S33" s="445"/>
      <c r="T33" s="445"/>
      <c r="U33" s="514"/>
      <c r="V33" s="173"/>
      <c r="W33" s="173"/>
    </row>
    <row r="34" spans="1:23" ht="14.25" customHeight="1">
      <c r="A34" s="446"/>
      <c r="B34" s="446"/>
      <c r="C34" s="448"/>
      <c r="D34" s="446"/>
      <c r="E34" s="446"/>
      <c r="F34" s="446"/>
      <c r="G34" s="446"/>
      <c r="H34" s="446"/>
      <c r="I34" s="446"/>
      <c r="J34" s="446"/>
      <c r="K34" s="174"/>
    </row>
    <row r="35" spans="1:23" ht="14.25" customHeight="1">
      <c r="A35" s="1736" t="s">
        <v>1582</v>
      </c>
      <c r="B35" s="446"/>
      <c r="C35" s="446"/>
      <c r="D35" s="446"/>
      <c r="E35" s="446"/>
      <c r="F35" s="446"/>
      <c r="G35" s="446"/>
      <c r="H35" s="446"/>
      <c r="I35" s="446"/>
      <c r="J35" s="446"/>
      <c r="O35" s="518"/>
    </row>
    <row r="36" spans="1:23" ht="14.25" customHeight="1">
      <c r="A36" s="1736"/>
      <c r="B36" s="446"/>
      <c r="C36" s="446"/>
      <c r="D36" s="446"/>
      <c r="E36" s="446"/>
      <c r="F36" s="446"/>
      <c r="G36" s="446"/>
      <c r="H36" s="446"/>
      <c r="I36" s="446"/>
      <c r="J36" s="446"/>
      <c r="O36" s="518"/>
    </row>
    <row r="37" spans="1:23" ht="12.75" customHeight="1">
      <c r="A37" s="1795"/>
      <c r="B37" s="2028" t="s">
        <v>1583</v>
      </c>
      <c r="C37" s="2028" t="s">
        <v>281</v>
      </c>
      <c r="D37" s="2028" t="s">
        <v>1252</v>
      </c>
      <c r="E37" s="446"/>
      <c r="F37" s="446"/>
      <c r="G37" s="446"/>
      <c r="H37" s="446"/>
      <c r="I37" s="446"/>
      <c r="J37" s="446"/>
      <c r="K37" s="2030"/>
    </row>
    <row r="38" spans="1:23" ht="27.75" customHeight="1">
      <c r="A38" s="1796" t="s">
        <v>121</v>
      </c>
      <c r="B38" s="2029"/>
      <c r="C38" s="2029"/>
      <c r="D38" s="2029"/>
      <c r="E38" s="446"/>
      <c r="F38" s="446"/>
      <c r="G38" s="446"/>
      <c r="H38" s="446"/>
      <c r="I38" s="446"/>
      <c r="J38" s="446"/>
      <c r="K38" s="1976"/>
    </row>
    <row r="39" spans="1:23" ht="14.25" customHeight="1">
      <c r="A39" s="548" t="s">
        <v>280</v>
      </c>
      <c r="B39" s="548">
        <v>544.25769262999995</v>
      </c>
      <c r="C39" s="548">
        <f>D39-B39</f>
        <v>258.80278493000003</v>
      </c>
      <c r="D39" s="548">
        <v>803.06047755999998</v>
      </c>
      <c r="E39" s="446"/>
      <c r="F39" s="548"/>
      <c r="G39" s="548"/>
      <c r="H39" s="548"/>
      <c r="I39" s="446"/>
      <c r="J39" s="446"/>
    </row>
    <row r="40" spans="1:23" ht="14.25" customHeight="1">
      <c r="A40" s="548" t="s">
        <v>279</v>
      </c>
      <c r="B40" s="548">
        <v>169.08265813</v>
      </c>
      <c r="C40" s="548">
        <f t="shared" ref="C40:C42" si="0">D40-B40</f>
        <v>79.318536050000006</v>
      </c>
      <c r="D40" s="548">
        <v>248.40119418</v>
      </c>
      <c r="E40" s="446"/>
      <c r="F40" s="548"/>
      <c r="G40" s="548"/>
      <c r="H40" s="548"/>
      <c r="I40" s="446"/>
      <c r="J40" s="446"/>
    </row>
    <row r="41" spans="1:23" ht="14.25" customHeight="1">
      <c r="A41" s="548" t="s">
        <v>278</v>
      </c>
      <c r="B41" s="548">
        <v>68.6242977</v>
      </c>
      <c r="C41" s="548">
        <f t="shared" si="0"/>
        <v>36.185355609999988</v>
      </c>
      <c r="D41" s="548">
        <v>104.80965330999999</v>
      </c>
      <c r="E41" s="446"/>
      <c r="F41" s="548"/>
      <c r="G41" s="548"/>
      <c r="H41" s="548"/>
      <c r="I41" s="446"/>
      <c r="J41" s="446"/>
    </row>
    <row r="42" spans="1:23" ht="14.25" customHeight="1" thickBot="1">
      <c r="A42" s="805" t="s">
        <v>277</v>
      </c>
      <c r="B42" s="548">
        <f>B43-B41-B40-B39</f>
        <v>680.51125979000028</v>
      </c>
      <c r="C42" s="548">
        <f t="shared" si="0"/>
        <v>420.61382327999979</v>
      </c>
      <c r="D42" s="548">
        <f>(D43-D41-D40-D39)</f>
        <v>1101.1250830700001</v>
      </c>
      <c r="E42" s="446"/>
      <c r="F42" s="548"/>
      <c r="G42" s="548"/>
      <c r="H42" s="548"/>
      <c r="I42" s="446"/>
      <c r="J42" s="446"/>
    </row>
    <row r="43" spans="1:23" ht="14.25" customHeight="1" thickBot="1">
      <c r="A43" s="549" t="s">
        <v>262</v>
      </c>
      <c r="B43" s="549">
        <v>1462.4759082500002</v>
      </c>
      <c r="C43" s="549">
        <f>SUM(C39:C42)</f>
        <v>794.92049986999984</v>
      </c>
      <c r="D43" s="549">
        <v>2257.3964081200002</v>
      </c>
      <c r="E43" s="446"/>
      <c r="F43" s="1797"/>
      <c r="G43" s="1797"/>
      <c r="H43" s="1797"/>
      <c r="I43" s="446"/>
      <c r="J43" s="446"/>
    </row>
    <row r="44" spans="1:23" ht="14.25" customHeight="1">
      <c r="A44" s="548" t="s">
        <v>595</v>
      </c>
      <c r="B44" s="550">
        <f>B43/'Lending by industry '!$K$50</f>
        <v>4.5675780985570324E-3</v>
      </c>
      <c r="C44" s="550">
        <f>C43/'Lending by industry '!$K$50</f>
        <v>2.4826812153404365E-3</v>
      </c>
      <c r="D44" s="550">
        <f>D43/'Lending by industry '!$K$50</f>
        <v>7.0502593138974693E-3</v>
      </c>
      <c r="E44" s="446"/>
      <c r="F44" s="448"/>
      <c r="G44" s="446"/>
      <c r="H44" s="548"/>
      <c r="I44" s="548"/>
      <c r="J44" s="548"/>
    </row>
    <row r="45" spans="1:23" ht="28.5" customHeight="1">
      <c r="A45" s="446"/>
      <c r="B45" s="446"/>
      <c r="C45" s="446"/>
      <c r="D45" s="446"/>
      <c r="E45" s="448"/>
      <c r="F45" s="446"/>
      <c r="G45" s="446"/>
      <c r="H45" s="446"/>
      <c r="I45" s="446"/>
      <c r="J45" s="446"/>
      <c r="O45" s="518"/>
    </row>
    <row r="46" spans="1:23" ht="14.25" customHeight="1">
      <c r="A46" s="1736" t="s">
        <v>1584</v>
      </c>
      <c r="B46" s="446"/>
      <c r="C46" s="446"/>
      <c r="D46" s="446"/>
      <c r="E46" s="446"/>
      <c r="F46" s="446"/>
      <c r="G46" s="446"/>
      <c r="H46" s="446"/>
      <c r="I46" s="446"/>
      <c r="J46" s="446"/>
      <c r="K46" s="174"/>
      <c r="O46" s="518"/>
    </row>
    <row r="47" spans="1:23" ht="14.25" customHeight="1">
      <c r="A47" s="1797"/>
      <c r="B47" s="2028" t="s">
        <v>1583</v>
      </c>
      <c r="C47" s="2028" t="s">
        <v>281</v>
      </c>
      <c r="D47" s="2028" t="s">
        <v>1252</v>
      </c>
      <c r="E47" s="1798"/>
      <c r="F47" s="446"/>
      <c r="G47" s="446"/>
      <c r="H47" s="446"/>
      <c r="I47" s="446"/>
      <c r="J47" s="446"/>
      <c r="K47" s="173"/>
      <c r="O47" s="518"/>
    </row>
    <row r="48" spans="1:23" ht="36" customHeight="1">
      <c r="A48" s="1796" t="s">
        <v>121</v>
      </c>
      <c r="B48" s="2029"/>
      <c r="C48" s="2029"/>
      <c r="D48" s="2029"/>
      <c r="E48" s="1798"/>
      <c r="F48" s="446"/>
      <c r="G48" s="446"/>
      <c r="H48" s="446"/>
      <c r="I48" s="446"/>
      <c r="J48" s="446"/>
      <c r="O48" s="518"/>
    </row>
    <row r="49" spans="1:18" ht="14.25" customHeight="1">
      <c r="A49" s="548" t="s">
        <v>280</v>
      </c>
      <c r="B49" s="548">
        <v>567.02613974999997</v>
      </c>
      <c r="C49" s="548">
        <v>560.58599203000006</v>
      </c>
      <c r="D49" s="548">
        <v>1127.61213178</v>
      </c>
      <c r="E49" s="1798"/>
      <c r="F49" s="446"/>
      <c r="G49" s="446"/>
      <c r="H49" s="446"/>
      <c r="I49" s="446"/>
      <c r="J49" s="446"/>
      <c r="M49" s="411"/>
      <c r="N49" s="411"/>
      <c r="O49" s="411"/>
      <c r="P49" s="411"/>
      <c r="Q49" s="411"/>
      <c r="R49" s="411"/>
    </row>
    <row r="50" spans="1:18" ht="14.25" customHeight="1">
      <c r="A50" s="548" t="s">
        <v>279</v>
      </c>
      <c r="B50" s="548">
        <v>196.13023871999999</v>
      </c>
      <c r="C50" s="548">
        <v>125.55818281000003</v>
      </c>
      <c r="D50" s="548">
        <v>321.68842153000003</v>
      </c>
      <c r="E50" s="1798"/>
      <c r="F50" s="446"/>
      <c r="G50" s="446"/>
      <c r="H50" s="446"/>
      <c r="I50" s="446"/>
      <c r="J50" s="446"/>
      <c r="M50" s="411"/>
      <c r="N50" s="411"/>
      <c r="O50" s="411"/>
      <c r="P50" s="411"/>
      <c r="Q50" s="411"/>
      <c r="R50" s="411"/>
    </row>
    <row r="51" spans="1:18" ht="14.25" customHeight="1">
      <c r="A51" s="548" t="s">
        <v>278</v>
      </c>
      <c r="B51" s="548">
        <v>100.01198359</v>
      </c>
      <c r="C51" s="548">
        <v>130.75843583</v>
      </c>
      <c r="D51" s="548">
        <v>230.77041942</v>
      </c>
      <c r="E51" s="1798"/>
      <c r="F51" s="446"/>
      <c r="G51" s="446"/>
      <c r="H51" s="446"/>
      <c r="I51" s="446"/>
      <c r="J51" s="446"/>
      <c r="M51" s="411"/>
      <c r="N51" s="411"/>
      <c r="O51" s="411"/>
      <c r="P51" s="411"/>
      <c r="Q51" s="411"/>
      <c r="R51" s="411"/>
    </row>
    <row r="52" spans="1:18" ht="14.25" customHeight="1" thickBot="1">
      <c r="A52" s="805" t="s">
        <v>277</v>
      </c>
      <c r="B52" s="805">
        <v>714.20425179999995</v>
      </c>
      <c r="C52" s="805">
        <v>489.6896359399999</v>
      </c>
      <c r="D52" s="548">
        <v>1203.8938877399999</v>
      </c>
      <c r="E52" s="1798"/>
      <c r="F52" s="446"/>
      <c r="G52" s="446"/>
      <c r="H52" s="446"/>
      <c r="I52" s="446"/>
      <c r="J52" s="446"/>
      <c r="M52" s="411"/>
      <c r="N52" s="411"/>
      <c r="O52" s="411"/>
      <c r="P52" s="411"/>
      <c r="Q52" s="411"/>
      <c r="R52" s="411"/>
    </row>
    <row r="53" spans="1:18" ht="14.25" customHeight="1" thickBot="1">
      <c r="A53" s="549" t="s">
        <v>262</v>
      </c>
      <c r="B53" s="549">
        <v>1577.37261386</v>
      </c>
      <c r="C53" s="549">
        <v>1306.5922466100001</v>
      </c>
      <c r="D53" s="549">
        <v>2883.9648604700001</v>
      </c>
      <c r="E53" s="1798"/>
      <c r="F53" s="446"/>
      <c r="G53" s="446"/>
      <c r="H53" s="446"/>
      <c r="I53" s="446"/>
      <c r="J53" s="446"/>
      <c r="M53" s="411"/>
      <c r="N53" s="411"/>
      <c r="O53" s="411"/>
      <c r="P53" s="411"/>
      <c r="Q53" s="411"/>
      <c r="R53" s="411"/>
    </row>
    <row r="54" spans="1:18" ht="14.25" customHeight="1">
      <c r="A54" s="548" t="s">
        <v>595</v>
      </c>
      <c r="B54" s="550">
        <v>4.813000382307797E-3</v>
      </c>
      <c r="C54" s="550">
        <v>3.9867745434386519E-3</v>
      </c>
      <c r="D54" s="550">
        <v>8.799774925746448E-3</v>
      </c>
      <c r="E54" s="1799"/>
      <c r="F54" s="446"/>
      <c r="G54" s="446"/>
      <c r="H54" s="446"/>
      <c r="I54" s="446"/>
      <c r="J54" s="446"/>
    </row>
    <row r="55" spans="1:18" ht="14.25" customHeight="1">
      <c r="A55" s="414"/>
      <c r="B55" s="203"/>
      <c r="C55" s="203"/>
      <c r="D55" s="203"/>
      <c r="E55" s="413"/>
    </row>
    <row r="56" spans="1:18">
      <c r="E56" s="449"/>
    </row>
    <row r="57" spans="1:18">
      <c r="E57" s="449"/>
    </row>
  </sheetData>
  <mergeCells count="9">
    <mergeCell ref="A21:A22"/>
    <mergeCell ref="A23:A24"/>
    <mergeCell ref="D47:D48"/>
    <mergeCell ref="K37:K38"/>
    <mergeCell ref="B37:B38"/>
    <mergeCell ref="C37:C38"/>
    <mergeCell ref="D37:D38"/>
    <mergeCell ref="B47:B48"/>
    <mergeCell ref="C47:C48"/>
  </mergeCells>
  <printOptions horizontalCentered="1"/>
  <pageMargins left="0.70866141732283472" right="0.70866141732283472" top="0.74803149606299213" bottom="0.74803149606299213" header="0.31496062992125984" footer="0.31496062992125984"/>
  <pageSetup paperSize="9" scale="70" fitToWidth="0" fitToHeight="0" orientation="portrait" r:id="rId1"/>
  <customProperties>
    <customPr name="_pios_id" r:id="rId2"/>
  </customPropertie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EC45D-B45A-49E8-A677-A7FA906BB773}">
  <sheetPr>
    <tabColor theme="4" tint="0.39997558519241921"/>
  </sheetPr>
  <dimension ref="A1:M390"/>
  <sheetViews>
    <sheetView showWhiteSpace="0" view="pageBreakPreview" topLeftCell="A63" zoomScale="60" zoomScaleNormal="100" zoomScalePageLayoutView="140" workbookViewId="0">
      <selection activeCell="A111" sqref="A111:J111"/>
    </sheetView>
  </sheetViews>
  <sheetFormatPr defaultColWidth="9.109375" defaultRowHeight="13.2"/>
  <cols>
    <col min="1" max="1" width="15.5546875" style="217" customWidth="1"/>
    <col min="2" max="2" width="21" style="217" customWidth="1"/>
    <col min="3" max="3" width="19.5546875" style="217" customWidth="1"/>
    <col min="4" max="5" width="7.6640625" style="217" customWidth="1"/>
    <col min="6" max="6" width="8.5546875" style="217" customWidth="1"/>
    <col min="7" max="9" width="8.44140625" style="217" customWidth="1"/>
    <col min="10" max="16384" width="9.109375" style="217"/>
  </cols>
  <sheetData>
    <row r="1" spans="1:12" ht="18" customHeight="1">
      <c r="A1" s="996" t="s">
        <v>942</v>
      </c>
      <c r="B1" s="996"/>
      <c r="C1" s="995" t="s">
        <v>58</v>
      </c>
      <c r="D1" s="995" t="s">
        <v>58</v>
      </c>
      <c r="E1" s="995" t="s">
        <v>58</v>
      </c>
      <c r="F1" s="995"/>
      <c r="G1" s="995" t="s">
        <v>58</v>
      </c>
      <c r="H1" s="995" t="s">
        <v>58</v>
      </c>
      <c r="I1" s="995" t="s">
        <v>58</v>
      </c>
    </row>
    <row r="2" spans="1:12" ht="8.25" customHeight="1">
      <c r="A2" s="496"/>
      <c r="B2" s="470"/>
      <c r="C2" s="994"/>
      <c r="D2" s="994"/>
      <c r="E2" s="994"/>
      <c r="F2" s="994"/>
      <c r="G2" s="994"/>
      <c r="H2" s="2043" t="s">
        <v>262</v>
      </c>
      <c r="I2" s="2043"/>
      <c r="J2" s="2043"/>
      <c r="K2" s="469"/>
      <c r="L2" s="469"/>
    </row>
    <row r="3" spans="1:12" ht="8.25" customHeight="1">
      <c r="A3" s="470"/>
      <c r="B3" s="470"/>
      <c r="C3" s="471"/>
      <c r="D3" s="471"/>
      <c r="E3" s="471"/>
      <c r="F3" s="471"/>
      <c r="G3" s="471"/>
      <c r="H3" s="982" t="s">
        <v>1524</v>
      </c>
      <c r="I3" s="982" t="s">
        <v>943</v>
      </c>
      <c r="J3" s="982" t="s">
        <v>1524</v>
      </c>
      <c r="K3" s="469"/>
      <c r="L3" s="469"/>
    </row>
    <row r="4" spans="1:12" ht="8.25" customHeight="1">
      <c r="A4" s="472"/>
      <c r="B4" s="472"/>
      <c r="C4" s="473"/>
      <c r="D4" s="473"/>
      <c r="E4" s="473"/>
      <c r="F4" s="473"/>
      <c r="G4" s="473"/>
      <c r="H4" s="497">
        <v>2020</v>
      </c>
      <c r="I4" s="497">
        <v>2019</v>
      </c>
      <c r="J4" s="497">
        <v>2019</v>
      </c>
      <c r="K4" s="469"/>
      <c r="L4" s="469"/>
    </row>
    <row r="5" spans="1:12" ht="8.25" customHeight="1">
      <c r="A5" s="1239" t="s">
        <v>696</v>
      </c>
      <c r="B5" s="1243"/>
      <c r="C5" s="1242"/>
      <c r="D5" s="1242"/>
      <c r="E5" s="1242"/>
      <c r="F5" s="1242"/>
      <c r="G5" s="1242"/>
      <c r="H5" s="1241"/>
      <c r="I5" s="1241"/>
      <c r="J5" s="1241"/>
      <c r="K5" s="469"/>
      <c r="L5" s="469"/>
    </row>
    <row r="6" spans="1:12" ht="8.25" customHeight="1">
      <c r="A6" s="2034" t="s">
        <v>947</v>
      </c>
      <c r="B6" s="2034" t="s">
        <v>58</v>
      </c>
      <c r="C6" s="2034" t="s">
        <v>58</v>
      </c>
      <c r="D6" s="2034" t="s">
        <v>58</v>
      </c>
      <c r="E6" s="2034" t="s">
        <v>58</v>
      </c>
      <c r="F6" s="1677"/>
      <c r="G6" s="474"/>
      <c r="H6" s="475">
        <v>87515</v>
      </c>
      <c r="I6" s="475">
        <v>83624</v>
      </c>
      <c r="J6" s="475">
        <v>100200</v>
      </c>
      <c r="K6" s="469"/>
      <c r="L6" s="469"/>
    </row>
    <row r="7" spans="1:12" ht="10.8" customHeight="1">
      <c r="A7" s="2040" t="s">
        <v>1612</v>
      </c>
      <c r="B7" s="2035" t="s">
        <v>58</v>
      </c>
      <c r="C7" s="2035" t="s">
        <v>58</v>
      </c>
      <c r="D7" s="1678"/>
      <c r="E7" s="1678"/>
      <c r="F7" s="1678"/>
      <c r="G7" s="476"/>
      <c r="H7" s="980">
        <v>245777</v>
      </c>
      <c r="I7" s="980">
        <v>254412</v>
      </c>
      <c r="J7" s="980">
        <v>253808</v>
      </c>
      <c r="K7" s="469"/>
      <c r="L7" s="469"/>
    </row>
    <row r="8" spans="1:12" ht="8.25" customHeight="1">
      <c r="A8" s="2035" t="s">
        <v>948</v>
      </c>
      <c r="B8" s="2035" t="s">
        <v>58</v>
      </c>
      <c r="C8" s="2035" t="s">
        <v>58</v>
      </c>
      <c r="D8" s="2035" t="s">
        <v>58</v>
      </c>
      <c r="E8" s="2035" t="s">
        <v>58</v>
      </c>
      <c r="F8" s="1678"/>
      <c r="G8" s="476"/>
      <c r="H8" s="980">
        <v>4219</v>
      </c>
      <c r="I8" s="980">
        <v>4610</v>
      </c>
      <c r="J8" s="980">
        <v>4678</v>
      </c>
      <c r="K8" s="469"/>
      <c r="L8" s="469"/>
    </row>
    <row r="9" spans="1:12" ht="8.25" customHeight="1">
      <c r="A9" s="2044" t="s">
        <v>949</v>
      </c>
      <c r="B9" s="2039" t="s">
        <v>58</v>
      </c>
      <c r="C9" s="2039" t="s">
        <v>58</v>
      </c>
      <c r="D9" s="2039" t="s">
        <v>58</v>
      </c>
      <c r="E9" s="2039" t="s">
        <v>58</v>
      </c>
      <c r="F9" s="1681"/>
      <c r="G9" s="476"/>
      <c r="H9" s="980">
        <v>1740</v>
      </c>
      <c r="I9" s="980">
        <v>2312</v>
      </c>
      <c r="J9" s="980">
        <v>2175</v>
      </c>
      <c r="K9" s="469"/>
      <c r="L9" s="469"/>
    </row>
    <row r="10" spans="1:12" ht="8.25" customHeight="1">
      <c r="A10" s="2044" t="s">
        <v>950</v>
      </c>
      <c r="B10" s="2039" t="s">
        <v>58</v>
      </c>
      <c r="C10" s="2039" t="s">
        <v>58</v>
      </c>
      <c r="D10" s="2039" t="s">
        <v>58</v>
      </c>
      <c r="E10" s="2039" t="s">
        <v>58</v>
      </c>
      <c r="F10" s="1681"/>
      <c r="G10" s="476"/>
      <c r="H10" s="980">
        <v>2479</v>
      </c>
      <c r="I10" s="980">
        <v>2298</v>
      </c>
      <c r="J10" s="980">
        <v>2503</v>
      </c>
      <c r="K10" s="469"/>
      <c r="L10" s="469"/>
    </row>
    <row r="11" spans="1:12" ht="8.25" customHeight="1">
      <c r="A11" s="2036" t="s">
        <v>951</v>
      </c>
      <c r="B11" s="2036" t="s">
        <v>58</v>
      </c>
      <c r="C11" s="2036" t="s">
        <v>58</v>
      </c>
      <c r="D11" s="2036" t="s">
        <v>58</v>
      </c>
      <c r="E11" s="2036" t="s">
        <v>58</v>
      </c>
      <c r="F11" s="1682"/>
      <c r="G11" s="992"/>
      <c r="H11" s="993">
        <v>337511</v>
      </c>
      <c r="I11" s="993">
        <v>342646</v>
      </c>
      <c r="J11" s="993">
        <v>358686</v>
      </c>
      <c r="K11" s="469"/>
      <c r="L11" s="469"/>
    </row>
    <row r="12" spans="1:12" ht="8.25" customHeight="1">
      <c r="A12" s="2037" t="s">
        <v>952</v>
      </c>
      <c r="B12" s="2038" t="s">
        <v>58</v>
      </c>
      <c r="C12" s="2038" t="s">
        <v>58</v>
      </c>
      <c r="D12" s="2038" t="s">
        <v>58</v>
      </c>
      <c r="E12" s="2038" t="s">
        <v>58</v>
      </c>
      <c r="F12" s="1683"/>
      <c r="G12" s="470"/>
      <c r="H12" s="991">
        <v>14802</v>
      </c>
      <c r="I12" s="991">
        <v>17737</v>
      </c>
      <c r="J12" s="991">
        <v>28235</v>
      </c>
      <c r="K12" s="469"/>
      <c r="L12" s="469"/>
    </row>
    <row r="13" spans="1:12" ht="4.5" customHeight="1">
      <c r="A13" s="1676"/>
      <c r="B13" s="1676"/>
      <c r="C13" s="1676"/>
      <c r="D13" s="1676"/>
      <c r="E13" s="1676"/>
      <c r="F13" s="1676"/>
      <c r="G13" s="988"/>
      <c r="H13" s="989"/>
      <c r="I13" s="988"/>
      <c r="J13" s="989"/>
      <c r="K13" s="469"/>
      <c r="L13" s="469"/>
    </row>
    <row r="14" spans="1:12" ht="8.25" customHeight="1">
      <c r="A14" s="2035" t="s">
        <v>953</v>
      </c>
      <c r="B14" s="2035" t="s">
        <v>58</v>
      </c>
      <c r="C14" s="2035" t="s">
        <v>58</v>
      </c>
      <c r="D14" s="2035" t="s">
        <v>58</v>
      </c>
      <c r="E14" s="2035" t="s">
        <v>58</v>
      </c>
      <c r="F14" s="1678"/>
      <c r="G14" s="470"/>
      <c r="H14" s="980">
        <v>-1816</v>
      </c>
      <c r="I14" s="980">
        <v>-1686</v>
      </c>
      <c r="J14" s="980">
        <v>-1702</v>
      </c>
      <c r="K14" s="469"/>
      <c r="L14" s="469"/>
    </row>
    <row r="15" spans="1:12" ht="8.25" customHeight="1">
      <c r="A15" s="2039" t="s">
        <v>954</v>
      </c>
      <c r="B15" s="2039" t="s">
        <v>58</v>
      </c>
      <c r="C15" s="2039" t="s">
        <v>58</v>
      </c>
      <c r="D15" s="2039" t="s">
        <v>58</v>
      </c>
      <c r="E15" s="2039" t="s">
        <v>58</v>
      </c>
      <c r="F15" s="1681"/>
      <c r="G15" s="470"/>
      <c r="H15" s="980">
        <v>-732</v>
      </c>
      <c r="I15" s="980">
        <v>-783</v>
      </c>
      <c r="J15" s="980">
        <v>-798</v>
      </c>
      <c r="K15" s="469"/>
      <c r="L15" s="469"/>
    </row>
    <row r="16" spans="1:12" ht="8.25" customHeight="1">
      <c r="A16" s="2039" t="s">
        <v>955</v>
      </c>
      <c r="B16" s="2039" t="s">
        <v>58</v>
      </c>
      <c r="C16" s="2039" t="s">
        <v>58</v>
      </c>
      <c r="D16" s="2039" t="s">
        <v>58</v>
      </c>
      <c r="E16" s="2039" t="s">
        <v>58</v>
      </c>
      <c r="F16" s="1681"/>
      <c r="G16" s="470"/>
      <c r="H16" s="980">
        <v>-1084</v>
      </c>
      <c r="I16" s="980">
        <v>-903</v>
      </c>
      <c r="J16" s="980">
        <v>-904</v>
      </c>
      <c r="K16" s="469"/>
      <c r="L16" s="469"/>
    </row>
    <row r="17" spans="1:12" ht="10.199999999999999" customHeight="1">
      <c r="A17" s="2040" t="s">
        <v>1613</v>
      </c>
      <c r="B17" s="2035" t="s">
        <v>58</v>
      </c>
      <c r="C17" s="2035" t="s">
        <v>58</v>
      </c>
      <c r="D17" s="2035" t="s">
        <v>58</v>
      </c>
      <c r="E17" s="2035" t="s">
        <v>58</v>
      </c>
      <c r="F17" s="1678"/>
      <c r="G17" s="470"/>
      <c r="H17" s="980">
        <v>-718</v>
      </c>
      <c r="I17" s="980">
        <v>-497</v>
      </c>
      <c r="J17" s="980">
        <v>-496</v>
      </c>
      <c r="K17" s="469"/>
      <c r="L17" s="469"/>
    </row>
    <row r="18" spans="1:12" ht="8.25" customHeight="1">
      <c r="A18" s="2046" t="s">
        <v>1128</v>
      </c>
      <c r="B18" s="2036" t="s">
        <v>58</v>
      </c>
      <c r="C18" s="2036" t="s">
        <v>58</v>
      </c>
      <c r="D18" s="2036" t="s">
        <v>58</v>
      </c>
      <c r="E18" s="2036" t="s">
        <v>58</v>
      </c>
      <c r="F18" s="1682"/>
      <c r="G18" s="992"/>
      <c r="H18" s="993">
        <v>-2534</v>
      </c>
      <c r="I18" s="993">
        <v>-2183</v>
      </c>
      <c r="J18" s="993">
        <v>-2198</v>
      </c>
      <c r="K18" s="469"/>
      <c r="L18" s="469"/>
    </row>
    <row r="19" spans="1:12" ht="8.25" customHeight="1">
      <c r="A19" s="2037" t="s">
        <v>952</v>
      </c>
      <c r="B19" s="2038" t="s">
        <v>58</v>
      </c>
      <c r="C19" s="2038" t="s">
        <v>58</v>
      </c>
      <c r="D19" s="2038" t="s">
        <v>58</v>
      </c>
      <c r="E19" s="2038" t="s">
        <v>58</v>
      </c>
      <c r="F19" s="1683"/>
      <c r="G19" s="470"/>
      <c r="H19" s="991">
        <v>-11</v>
      </c>
      <c r="I19" s="991">
        <v>-14</v>
      </c>
      <c r="J19" s="991">
        <v>-15</v>
      </c>
      <c r="K19" s="469"/>
      <c r="L19" s="469"/>
    </row>
    <row r="20" spans="1:12" ht="4.5" customHeight="1">
      <c r="A20" s="1676"/>
      <c r="B20" s="1676"/>
      <c r="C20" s="1676"/>
      <c r="D20" s="1676"/>
      <c r="E20" s="1676"/>
      <c r="F20" s="1676"/>
      <c r="G20" s="988"/>
      <c r="H20" s="989"/>
      <c r="I20" s="988"/>
      <c r="J20" s="989"/>
      <c r="K20" s="469"/>
      <c r="L20" s="469"/>
    </row>
    <row r="21" spans="1:12" ht="8.25" customHeight="1">
      <c r="A21" s="2042" t="s">
        <v>956</v>
      </c>
      <c r="B21" s="2042" t="s">
        <v>58</v>
      </c>
      <c r="C21" s="2042" t="s">
        <v>58</v>
      </c>
      <c r="D21" s="2042" t="s">
        <v>58</v>
      </c>
      <c r="E21" s="2042" t="s">
        <v>58</v>
      </c>
      <c r="F21" s="1679"/>
      <c r="G21" s="477"/>
      <c r="H21" s="993">
        <v>334977</v>
      </c>
      <c r="I21" s="993">
        <v>340463</v>
      </c>
      <c r="J21" s="478">
        <v>356488</v>
      </c>
      <c r="K21" s="469"/>
      <c r="L21" s="469"/>
    </row>
    <row r="22" spans="1:12" ht="6" customHeight="1">
      <c r="A22" s="2047"/>
      <c r="B22" s="2047"/>
      <c r="C22" s="2047"/>
      <c r="D22" s="2047"/>
      <c r="E22" s="2047"/>
      <c r="F22" s="2047"/>
      <c r="G22" s="2047"/>
      <c r="H22" s="2047"/>
      <c r="I22" s="2047"/>
      <c r="J22" s="469"/>
      <c r="K22" s="469"/>
    </row>
    <row r="23" spans="1:12" ht="12" customHeight="1">
      <c r="A23" s="2048"/>
      <c r="B23" s="2048"/>
      <c r="C23" s="2048"/>
      <c r="D23" s="2048"/>
      <c r="E23" s="2048"/>
      <c r="F23" s="2048"/>
      <c r="G23" s="2048"/>
      <c r="H23" s="2048"/>
      <c r="I23" s="2048"/>
      <c r="J23" s="2048"/>
      <c r="K23" s="469"/>
    </row>
    <row r="24" spans="1:12" ht="9" customHeight="1">
      <c r="A24" s="2048"/>
      <c r="B24" s="2048"/>
      <c r="C24" s="2048"/>
      <c r="D24" s="2048"/>
      <c r="E24" s="2048"/>
      <c r="F24" s="2048"/>
      <c r="G24" s="2048"/>
      <c r="H24" s="2048"/>
      <c r="I24" s="2048"/>
      <c r="J24" s="2048"/>
      <c r="K24" s="469"/>
    </row>
    <row r="25" spans="1:12" ht="4.2" customHeight="1">
      <c r="A25" s="987"/>
      <c r="B25" s="987"/>
      <c r="C25" s="845"/>
      <c r="D25" s="845"/>
      <c r="E25" s="845"/>
      <c r="F25" s="845"/>
      <c r="G25" s="986"/>
      <c r="H25" s="985"/>
      <c r="I25" s="985"/>
      <c r="J25" s="1237"/>
      <c r="K25" s="469"/>
    </row>
    <row r="26" spans="1:12" ht="9.6" customHeight="1">
      <c r="A26" s="2045" t="s">
        <v>699</v>
      </c>
      <c r="B26" s="2045" t="s">
        <v>58</v>
      </c>
      <c r="C26" s="2045" t="s">
        <v>58</v>
      </c>
      <c r="D26" s="2045" t="s">
        <v>58</v>
      </c>
      <c r="E26" s="2045" t="s">
        <v>58</v>
      </c>
      <c r="F26" s="2045" t="s">
        <v>58</v>
      </c>
      <c r="G26" s="2045" t="s">
        <v>58</v>
      </c>
      <c r="H26" s="2045" t="s">
        <v>58</v>
      </c>
      <c r="I26" s="2045" t="s">
        <v>58</v>
      </c>
      <c r="J26" s="1237"/>
      <c r="K26" s="469"/>
    </row>
    <row r="27" spans="1:12" ht="9" customHeight="1">
      <c r="A27" s="470"/>
      <c r="B27" s="470"/>
      <c r="C27" s="470"/>
      <c r="D27" s="470"/>
      <c r="E27" s="470"/>
      <c r="F27" s="984"/>
      <c r="G27" s="2033" t="s">
        <v>1520</v>
      </c>
      <c r="H27" s="2033" t="s">
        <v>58</v>
      </c>
      <c r="I27" s="2033" t="s">
        <v>58</v>
      </c>
      <c r="J27" s="469"/>
      <c r="K27" s="469"/>
    </row>
    <row r="28" spans="1:12" ht="9.6" customHeight="1">
      <c r="A28" s="472"/>
      <c r="B28" s="472"/>
      <c r="C28" s="472"/>
      <c r="D28" s="472"/>
      <c r="E28" s="472"/>
      <c r="F28" s="479"/>
      <c r="G28" s="1240" t="s">
        <v>944</v>
      </c>
      <c r="H28" s="1240" t="s">
        <v>945</v>
      </c>
      <c r="I28" s="1240" t="s">
        <v>946</v>
      </c>
      <c r="J28" s="1240" t="s">
        <v>262</v>
      </c>
      <c r="K28" s="469"/>
    </row>
    <row r="29" spans="1:12" ht="8.25" customHeight="1">
      <c r="A29" s="1239" t="s">
        <v>696</v>
      </c>
      <c r="B29" s="1239"/>
      <c r="C29" s="1239"/>
      <c r="D29" s="1239"/>
      <c r="E29" s="1239"/>
      <c r="F29" s="1239"/>
      <c r="G29" s="1238"/>
      <c r="H29" s="1238"/>
      <c r="I29" s="1238"/>
      <c r="J29" s="469"/>
      <c r="K29" s="469"/>
    </row>
    <row r="30" spans="1:12" ht="8.25" customHeight="1">
      <c r="A30" s="2034" t="s">
        <v>957</v>
      </c>
      <c r="B30" s="2034" t="s">
        <v>58</v>
      </c>
      <c r="C30" s="2034" t="s">
        <v>58</v>
      </c>
      <c r="D30" s="2034" t="s">
        <v>58</v>
      </c>
      <c r="E30" s="2034" t="s">
        <v>58</v>
      </c>
      <c r="F30" s="475"/>
      <c r="G30" s="475">
        <v>232201</v>
      </c>
      <c r="H30" s="475">
        <v>13576</v>
      </c>
      <c r="I30" s="475">
        <v>4219</v>
      </c>
      <c r="J30" s="475">
        <v>249996</v>
      </c>
      <c r="K30" s="469"/>
    </row>
    <row r="31" spans="1:12" ht="9" customHeight="1">
      <c r="A31" s="2035" t="s">
        <v>958</v>
      </c>
      <c r="B31" s="2035" t="s">
        <v>58</v>
      </c>
      <c r="C31" s="1678"/>
      <c r="D31" s="1678"/>
      <c r="E31" s="1678"/>
      <c r="F31" s="980"/>
      <c r="G31" s="980">
        <v>37640</v>
      </c>
      <c r="H31" s="980" t="s">
        <v>1114</v>
      </c>
      <c r="I31" s="980" t="s">
        <v>1114</v>
      </c>
      <c r="J31" s="980">
        <v>37640</v>
      </c>
      <c r="K31" s="469"/>
    </row>
    <row r="32" spans="1:12" ht="8.25" customHeight="1">
      <c r="A32" s="2042" t="s">
        <v>248</v>
      </c>
      <c r="B32" s="2042" t="s">
        <v>58</v>
      </c>
      <c r="C32" s="2042" t="s">
        <v>58</v>
      </c>
      <c r="D32" s="2042" t="s">
        <v>58</v>
      </c>
      <c r="E32" s="2042" t="s">
        <v>58</v>
      </c>
      <c r="F32" s="478"/>
      <c r="G32" s="993">
        <v>269841</v>
      </c>
      <c r="H32" s="993">
        <v>13576</v>
      </c>
      <c r="I32" s="478">
        <v>4219</v>
      </c>
      <c r="J32" s="478">
        <v>287636</v>
      </c>
      <c r="K32" s="469"/>
    </row>
    <row r="33" spans="1:11" ht="3" customHeight="1">
      <c r="A33" s="480"/>
      <c r="B33" s="480"/>
      <c r="C33" s="480"/>
      <c r="D33" s="480"/>
      <c r="E33" s="480"/>
      <c r="F33" s="481"/>
      <c r="G33" s="2032" t="s">
        <v>0</v>
      </c>
      <c r="H33" s="2032" t="s">
        <v>58</v>
      </c>
      <c r="I33" s="2032" t="s">
        <v>58</v>
      </c>
      <c r="J33" s="469"/>
      <c r="K33" s="469"/>
    </row>
    <row r="34" spans="1:11" ht="9" customHeight="1">
      <c r="A34" s="470"/>
      <c r="B34" s="470"/>
      <c r="C34" s="470"/>
      <c r="D34" s="470"/>
      <c r="E34" s="470"/>
      <c r="F34" s="984"/>
      <c r="G34" s="2033" t="s">
        <v>1529</v>
      </c>
      <c r="H34" s="2033" t="s">
        <v>58</v>
      </c>
      <c r="I34" s="2033" t="s">
        <v>58</v>
      </c>
      <c r="J34" s="1237"/>
      <c r="K34" s="469"/>
    </row>
    <row r="35" spans="1:11" ht="9" customHeight="1">
      <c r="A35" s="472"/>
      <c r="B35" s="472"/>
      <c r="C35" s="472"/>
      <c r="D35" s="472"/>
      <c r="E35" s="472"/>
      <c r="F35" s="479"/>
      <c r="G35" s="1240" t="s">
        <v>944</v>
      </c>
      <c r="H35" s="1240" t="s">
        <v>945</v>
      </c>
      <c r="I35" s="1240" t="s">
        <v>946</v>
      </c>
      <c r="J35" s="1240" t="s">
        <v>262</v>
      </c>
      <c r="K35" s="469"/>
    </row>
    <row r="36" spans="1:11" ht="8.25" customHeight="1">
      <c r="A36" s="1239" t="s">
        <v>696</v>
      </c>
      <c r="B36" s="1239"/>
      <c r="C36" s="1239"/>
      <c r="D36" s="1239"/>
      <c r="E36" s="1239"/>
      <c r="F36" s="1239"/>
      <c r="G36" s="1238"/>
      <c r="H36" s="1238"/>
      <c r="I36" s="1238"/>
      <c r="J36" s="1238"/>
      <c r="K36" s="469"/>
    </row>
    <row r="37" spans="1:11" ht="10.5" customHeight="1">
      <c r="A37" s="2034" t="s">
        <v>957</v>
      </c>
      <c r="B37" s="2034" t="s">
        <v>58</v>
      </c>
      <c r="C37" s="2034" t="s">
        <v>58</v>
      </c>
      <c r="D37" s="2034" t="s">
        <v>58</v>
      </c>
      <c r="E37" s="2034" t="s">
        <v>58</v>
      </c>
      <c r="F37" s="475"/>
      <c r="G37" s="475">
        <v>242819</v>
      </c>
      <c r="H37" s="475">
        <v>10989</v>
      </c>
      <c r="I37" s="475">
        <v>4678</v>
      </c>
      <c r="J37" s="475">
        <v>258486</v>
      </c>
      <c r="K37" s="469"/>
    </row>
    <row r="38" spans="1:11" ht="9.6" customHeight="1">
      <c r="A38" s="2035" t="s">
        <v>958</v>
      </c>
      <c r="B38" s="2035" t="s">
        <v>58</v>
      </c>
      <c r="C38" s="1678"/>
      <c r="D38" s="1678"/>
      <c r="E38" s="1678"/>
      <c r="F38" s="980"/>
      <c r="G38" s="980">
        <v>29579</v>
      </c>
      <c r="H38" s="980" t="s">
        <v>1528</v>
      </c>
      <c r="I38" s="980" t="s">
        <v>1528</v>
      </c>
      <c r="J38" s="980">
        <v>29579</v>
      </c>
      <c r="K38" s="469"/>
    </row>
    <row r="39" spans="1:11" ht="8.25" customHeight="1">
      <c r="A39" s="2042" t="s">
        <v>248</v>
      </c>
      <c r="B39" s="2042" t="s">
        <v>58</v>
      </c>
      <c r="C39" s="2042" t="s">
        <v>58</v>
      </c>
      <c r="D39" s="2042" t="s">
        <v>58</v>
      </c>
      <c r="E39" s="2042" t="s">
        <v>58</v>
      </c>
      <c r="F39" s="478"/>
      <c r="G39" s="993">
        <v>272398</v>
      </c>
      <c r="H39" s="993">
        <v>10989</v>
      </c>
      <c r="I39" s="478">
        <v>4678</v>
      </c>
      <c r="J39" s="478">
        <v>288065</v>
      </c>
      <c r="K39" s="469"/>
    </row>
    <row r="40" spans="1:11" ht="6" customHeight="1">
      <c r="A40" s="482"/>
      <c r="B40" s="482"/>
      <c r="C40" s="483"/>
      <c r="D40" s="483"/>
      <c r="E40" s="483"/>
      <c r="F40" s="483"/>
      <c r="G40" s="484"/>
      <c r="H40" s="484"/>
      <c r="I40" s="484"/>
      <c r="J40" s="469"/>
      <c r="K40" s="469"/>
    </row>
    <row r="41" spans="1:11" ht="9" customHeight="1">
      <c r="A41" s="2045" t="s">
        <v>698</v>
      </c>
      <c r="B41" s="2045" t="s">
        <v>58</v>
      </c>
      <c r="C41" s="2045" t="s">
        <v>58</v>
      </c>
      <c r="D41" s="2045" t="s">
        <v>58</v>
      </c>
      <c r="E41" s="2045" t="s">
        <v>58</v>
      </c>
      <c r="F41" s="2045" t="s">
        <v>58</v>
      </c>
      <c r="G41" s="2045" t="s">
        <v>58</v>
      </c>
      <c r="H41" s="2045" t="s">
        <v>58</v>
      </c>
      <c r="I41" s="2045" t="s">
        <v>58</v>
      </c>
      <c r="J41" s="1237"/>
      <c r="K41" s="469"/>
    </row>
    <row r="42" spans="1:11" ht="9" customHeight="1">
      <c r="A42" s="470"/>
      <c r="B42" s="470"/>
      <c r="C42" s="470"/>
      <c r="D42" s="470"/>
      <c r="E42" s="470"/>
      <c r="F42" s="984"/>
      <c r="G42" s="2033" t="s">
        <v>1520</v>
      </c>
      <c r="H42" s="2033" t="s">
        <v>58</v>
      </c>
      <c r="I42" s="2033" t="s">
        <v>58</v>
      </c>
      <c r="J42" s="1237"/>
      <c r="K42" s="469"/>
    </row>
    <row r="43" spans="1:11" ht="9" customHeight="1">
      <c r="A43" s="472"/>
      <c r="B43" s="472"/>
      <c r="C43" s="472"/>
      <c r="D43" s="472"/>
      <c r="E43" s="472"/>
      <c r="F43" s="479"/>
      <c r="G43" s="488" t="s">
        <v>944</v>
      </c>
      <c r="H43" s="488" t="s">
        <v>945</v>
      </c>
      <c r="I43" s="488" t="s">
        <v>946</v>
      </c>
      <c r="J43" s="1240" t="s">
        <v>262</v>
      </c>
      <c r="K43" s="469"/>
    </row>
    <row r="44" spans="1:11" ht="8.25" customHeight="1">
      <c r="A44" s="1239" t="s">
        <v>696</v>
      </c>
      <c r="B44" s="1239"/>
      <c r="C44" s="1239"/>
      <c r="D44" s="1239"/>
      <c r="E44" s="1239"/>
      <c r="F44" s="1239"/>
      <c r="G44" s="1238"/>
      <c r="H44" s="1238"/>
      <c r="I44" s="1238"/>
      <c r="J44" s="469"/>
      <c r="K44" s="469"/>
    </row>
    <row r="45" spans="1:11" ht="8.25" customHeight="1">
      <c r="A45" s="2034" t="s">
        <v>957</v>
      </c>
      <c r="B45" s="2034" t="s">
        <v>58</v>
      </c>
      <c r="C45" s="2034" t="s">
        <v>58</v>
      </c>
      <c r="D45" s="2034" t="s">
        <v>58</v>
      </c>
      <c r="E45" s="2034" t="s">
        <v>58</v>
      </c>
      <c r="F45" s="480"/>
      <c r="G45" s="475">
        <v>-255</v>
      </c>
      <c r="H45" s="475">
        <v>-463</v>
      </c>
      <c r="I45" s="475">
        <v>-1816</v>
      </c>
      <c r="J45" s="475">
        <v>-2534</v>
      </c>
      <c r="K45" s="469"/>
    </row>
    <row r="46" spans="1:11" ht="10.8" customHeight="1">
      <c r="A46" s="2035" t="s">
        <v>958</v>
      </c>
      <c r="B46" s="2035" t="s">
        <v>58</v>
      </c>
      <c r="C46" s="1678"/>
      <c r="D46" s="1678"/>
      <c r="E46" s="1678"/>
      <c r="F46" s="470"/>
      <c r="G46" s="980">
        <v>-2</v>
      </c>
      <c r="H46" s="980" t="s">
        <v>1114</v>
      </c>
      <c r="I46" s="980" t="s">
        <v>1114</v>
      </c>
      <c r="J46" s="980">
        <v>-2</v>
      </c>
      <c r="K46" s="469"/>
    </row>
    <row r="47" spans="1:11" ht="9" customHeight="1">
      <c r="A47" s="2035" t="s">
        <v>959</v>
      </c>
      <c r="B47" s="2035" t="s">
        <v>58</v>
      </c>
      <c r="C47" s="2035" t="s">
        <v>58</v>
      </c>
      <c r="D47" s="2035" t="s">
        <v>58</v>
      </c>
      <c r="E47" s="2035" t="s">
        <v>58</v>
      </c>
      <c r="F47" s="470"/>
      <c r="G47" s="980">
        <v>-74</v>
      </c>
      <c r="H47" s="980">
        <v>-149</v>
      </c>
      <c r="I47" s="980">
        <v>-31</v>
      </c>
      <c r="J47" s="980">
        <v>-254</v>
      </c>
      <c r="K47" s="469"/>
    </row>
    <row r="48" spans="1:11" ht="9" customHeight="1">
      <c r="A48" s="2042" t="s">
        <v>960</v>
      </c>
      <c r="B48" s="2042" t="s">
        <v>58</v>
      </c>
      <c r="C48" s="2042" t="s">
        <v>58</v>
      </c>
      <c r="D48" s="2042" t="s">
        <v>58</v>
      </c>
      <c r="E48" s="2042" t="s">
        <v>58</v>
      </c>
      <c r="F48" s="478"/>
      <c r="G48" s="993">
        <v>-331</v>
      </c>
      <c r="H48" s="993">
        <v>-612</v>
      </c>
      <c r="I48" s="478">
        <v>-1847</v>
      </c>
      <c r="J48" s="478">
        <v>-2790</v>
      </c>
      <c r="K48" s="469"/>
    </row>
    <row r="49" spans="1:12" ht="6" customHeight="1">
      <c r="A49" s="485"/>
      <c r="B49" s="485"/>
      <c r="C49" s="485"/>
      <c r="D49" s="485"/>
      <c r="E49" s="485"/>
      <c r="F49" s="486"/>
      <c r="G49" s="486"/>
      <c r="H49" s="486"/>
      <c r="I49" s="486"/>
      <c r="J49" s="469"/>
      <c r="K49" s="469"/>
    </row>
    <row r="50" spans="1:12" ht="10.5" customHeight="1">
      <c r="A50" s="470"/>
      <c r="B50" s="470"/>
      <c r="C50" s="470"/>
      <c r="D50" s="470"/>
      <c r="E50" s="470"/>
      <c r="F50" s="984"/>
      <c r="G50" s="2033" t="s">
        <v>1529</v>
      </c>
      <c r="H50" s="2033" t="s">
        <v>58</v>
      </c>
      <c r="I50" s="2033" t="s">
        <v>58</v>
      </c>
      <c r="J50" s="1237"/>
      <c r="K50" s="469"/>
    </row>
    <row r="51" spans="1:12" ht="9.75" customHeight="1">
      <c r="A51" s="472"/>
      <c r="B51" s="472"/>
      <c r="C51" s="472"/>
      <c r="D51" s="472"/>
      <c r="E51" s="472"/>
      <c r="F51" s="479"/>
      <c r="G51" s="488" t="s">
        <v>944</v>
      </c>
      <c r="H51" s="488" t="s">
        <v>945</v>
      </c>
      <c r="I51" s="488" t="s">
        <v>946</v>
      </c>
      <c r="J51" s="1240" t="s">
        <v>262</v>
      </c>
      <c r="K51" s="469"/>
    </row>
    <row r="52" spans="1:12" ht="8.25" customHeight="1">
      <c r="A52" s="1239" t="s">
        <v>696</v>
      </c>
      <c r="B52" s="1239"/>
      <c r="C52" s="1239"/>
      <c r="D52" s="1239"/>
      <c r="E52" s="1239"/>
      <c r="F52" s="1239"/>
      <c r="G52" s="1238"/>
      <c r="H52" s="1238"/>
      <c r="I52" s="1238"/>
      <c r="J52" s="469"/>
      <c r="K52" s="469"/>
    </row>
    <row r="53" spans="1:12" ht="8.25" customHeight="1">
      <c r="A53" s="2034" t="s">
        <v>957</v>
      </c>
      <c r="B53" s="2034" t="s">
        <v>58</v>
      </c>
      <c r="C53" s="2034" t="s">
        <v>58</v>
      </c>
      <c r="D53" s="2034" t="s">
        <v>58</v>
      </c>
      <c r="E53" s="2034" t="s">
        <v>58</v>
      </c>
      <c r="F53" s="480"/>
      <c r="G53" s="475">
        <v>-160</v>
      </c>
      <c r="H53" s="475">
        <v>-336</v>
      </c>
      <c r="I53" s="475">
        <v>-1702</v>
      </c>
      <c r="J53" s="475">
        <v>-2198</v>
      </c>
      <c r="K53" s="469"/>
    </row>
    <row r="54" spans="1:12" ht="12.6" customHeight="1">
      <c r="A54" s="2035" t="s">
        <v>958</v>
      </c>
      <c r="B54" s="2035" t="s">
        <v>58</v>
      </c>
      <c r="C54" s="1678"/>
      <c r="D54" s="1678"/>
      <c r="E54" s="1678"/>
      <c r="F54" s="470"/>
      <c r="G54" s="980">
        <v>-2</v>
      </c>
      <c r="H54" s="980" t="s">
        <v>1528</v>
      </c>
      <c r="I54" s="980" t="s">
        <v>1528</v>
      </c>
      <c r="J54" s="980">
        <v>-2</v>
      </c>
      <c r="K54" s="469"/>
    </row>
    <row r="55" spans="1:12" ht="9.6" customHeight="1">
      <c r="A55" s="2035" t="s">
        <v>959</v>
      </c>
      <c r="B55" s="2035" t="s">
        <v>58</v>
      </c>
      <c r="C55" s="2035" t="s">
        <v>58</v>
      </c>
      <c r="D55" s="2035" t="s">
        <v>58</v>
      </c>
      <c r="E55" s="2035" t="s">
        <v>58</v>
      </c>
      <c r="F55" s="470"/>
      <c r="G55" s="980">
        <v>-30</v>
      </c>
      <c r="H55" s="980">
        <v>-67</v>
      </c>
      <c r="I55" s="980">
        <v>-61</v>
      </c>
      <c r="J55" s="980">
        <v>-158</v>
      </c>
      <c r="K55" s="469"/>
    </row>
    <row r="56" spans="1:12" ht="8.25" customHeight="1">
      <c r="A56" s="2042" t="s">
        <v>960</v>
      </c>
      <c r="B56" s="2042" t="s">
        <v>58</v>
      </c>
      <c r="C56" s="2042" t="s">
        <v>58</v>
      </c>
      <c r="D56" s="2042" t="s">
        <v>58</v>
      </c>
      <c r="E56" s="2042" t="s">
        <v>58</v>
      </c>
      <c r="F56" s="478"/>
      <c r="G56" s="993">
        <v>-192</v>
      </c>
      <c r="H56" s="993">
        <v>-403</v>
      </c>
      <c r="I56" s="478">
        <v>-1763</v>
      </c>
      <c r="J56" s="478">
        <v>-2358</v>
      </c>
      <c r="K56" s="469"/>
    </row>
    <row r="57" spans="1:12" ht="6" customHeight="1">
      <c r="A57" s="485"/>
      <c r="B57" s="485"/>
      <c r="C57" s="485"/>
      <c r="D57" s="485"/>
      <c r="E57" s="485"/>
      <c r="F57" s="487"/>
      <c r="G57" s="486"/>
      <c r="H57" s="486"/>
      <c r="I57" s="486"/>
      <c r="J57" s="469"/>
      <c r="K57" s="469"/>
    </row>
    <row r="58" spans="1:12" ht="12.75" customHeight="1">
      <c r="A58" s="2045" t="s">
        <v>697</v>
      </c>
      <c r="B58" s="2045" t="s">
        <v>58</v>
      </c>
      <c r="C58" s="2045" t="s">
        <v>58</v>
      </c>
      <c r="D58" s="2045" t="s">
        <v>58</v>
      </c>
      <c r="E58" s="2045" t="s">
        <v>58</v>
      </c>
      <c r="F58" s="2045" t="s">
        <v>58</v>
      </c>
      <c r="G58" s="2045" t="s">
        <v>58</v>
      </c>
      <c r="H58" s="2045" t="s">
        <v>58</v>
      </c>
      <c r="I58" s="2045" t="s">
        <v>58</v>
      </c>
      <c r="J58" s="1237"/>
      <c r="K58" s="469"/>
    </row>
    <row r="59" spans="1:12" ht="9" customHeight="1">
      <c r="A59" s="472"/>
      <c r="B59" s="472"/>
      <c r="C59" s="472"/>
      <c r="D59" s="472"/>
      <c r="E59" s="472"/>
      <c r="F59" s="472"/>
      <c r="G59" s="488" t="s">
        <v>944</v>
      </c>
      <c r="H59" s="488" t="s">
        <v>945</v>
      </c>
      <c r="I59" s="488" t="s">
        <v>946</v>
      </c>
      <c r="J59" s="488" t="s">
        <v>262</v>
      </c>
      <c r="K59" s="469"/>
      <c r="L59" s="469"/>
    </row>
    <row r="60" spans="1:12" ht="8.25" customHeight="1">
      <c r="A60" s="1239" t="s">
        <v>696</v>
      </c>
      <c r="B60" s="1239"/>
      <c r="C60" s="1239"/>
      <c r="D60" s="1239"/>
      <c r="E60" s="1239"/>
      <c r="F60" s="1239"/>
      <c r="G60" s="1239"/>
      <c r="H60" s="1238"/>
      <c r="I60" s="1238"/>
      <c r="J60" s="1238"/>
      <c r="K60" s="469"/>
      <c r="L60" s="469"/>
    </row>
    <row r="61" spans="1:12" ht="9" customHeight="1">
      <c r="A61" s="2049" t="s">
        <v>1127</v>
      </c>
      <c r="B61" s="2050" t="s">
        <v>58</v>
      </c>
      <c r="C61" s="2050" t="s">
        <v>58</v>
      </c>
      <c r="D61" s="2050" t="s">
        <v>58</v>
      </c>
      <c r="E61" s="2050" t="s">
        <v>58</v>
      </c>
      <c r="F61" s="1684"/>
      <c r="G61" s="489">
        <v>-153</v>
      </c>
      <c r="H61" s="490">
        <v>-344</v>
      </c>
      <c r="I61" s="490">
        <v>-1686</v>
      </c>
      <c r="J61" s="490">
        <v>-2183</v>
      </c>
      <c r="K61" s="469"/>
      <c r="L61" s="469"/>
    </row>
    <row r="62" spans="1:12" ht="9" customHeight="1">
      <c r="A62" s="2035" t="s">
        <v>1124</v>
      </c>
      <c r="B62" s="2035" t="s">
        <v>58</v>
      </c>
      <c r="C62" s="2035" t="s">
        <v>58</v>
      </c>
      <c r="D62" s="2035" t="s">
        <v>58</v>
      </c>
      <c r="E62" s="2035" t="s">
        <v>58</v>
      </c>
      <c r="F62" s="1678"/>
      <c r="G62" s="980">
        <v>-47</v>
      </c>
      <c r="H62" s="980">
        <v>-18</v>
      </c>
      <c r="I62" s="980">
        <v>-10</v>
      </c>
      <c r="J62" s="980">
        <v>-75</v>
      </c>
      <c r="K62" s="469"/>
      <c r="L62" s="469"/>
    </row>
    <row r="63" spans="1:12" ht="9" customHeight="1">
      <c r="A63" s="2035" t="s">
        <v>1123</v>
      </c>
      <c r="B63" s="2035" t="s">
        <v>58</v>
      </c>
      <c r="C63" s="2035" t="s">
        <v>58</v>
      </c>
      <c r="D63" s="2035" t="s">
        <v>58</v>
      </c>
      <c r="E63" s="2035" t="s">
        <v>58</v>
      </c>
      <c r="F63" s="1678"/>
      <c r="G63" s="980">
        <v>7</v>
      </c>
      <c r="H63" s="980">
        <v>-137</v>
      </c>
      <c r="I63" s="980" t="s">
        <v>1114</v>
      </c>
      <c r="J63" s="980">
        <v>-130</v>
      </c>
      <c r="K63" s="469"/>
      <c r="L63" s="469"/>
    </row>
    <row r="64" spans="1:12" ht="9" customHeight="1">
      <c r="A64" s="2035" t="s">
        <v>1122</v>
      </c>
      <c r="B64" s="2035" t="s">
        <v>58</v>
      </c>
      <c r="C64" s="2035" t="s">
        <v>58</v>
      </c>
      <c r="D64" s="2035" t="s">
        <v>58</v>
      </c>
      <c r="E64" s="2035" t="s">
        <v>58</v>
      </c>
      <c r="F64" s="1678"/>
      <c r="G64" s="980">
        <v>1</v>
      </c>
      <c r="H64" s="980" t="s">
        <v>1114</v>
      </c>
      <c r="I64" s="980">
        <v>-77</v>
      </c>
      <c r="J64" s="980">
        <v>-76</v>
      </c>
      <c r="K64" s="469"/>
      <c r="L64" s="469"/>
    </row>
    <row r="65" spans="1:12" ht="9" customHeight="1">
      <c r="A65" s="2035" t="s">
        <v>1121</v>
      </c>
      <c r="B65" s="2035" t="s">
        <v>58</v>
      </c>
      <c r="C65" s="2035" t="s">
        <v>58</v>
      </c>
      <c r="D65" s="2035" t="s">
        <v>58</v>
      </c>
      <c r="E65" s="2035" t="s">
        <v>58</v>
      </c>
      <c r="F65" s="1678"/>
      <c r="G65" s="980">
        <v>-19</v>
      </c>
      <c r="H65" s="980">
        <v>48</v>
      </c>
      <c r="I65" s="980" t="s">
        <v>1114</v>
      </c>
      <c r="J65" s="980">
        <v>29</v>
      </c>
      <c r="K65" s="469"/>
      <c r="L65" s="469"/>
    </row>
    <row r="66" spans="1:12" ht="9" customHeight="1">
      <c r="A66" s="2035" t="s">
        <v>1120</v>
      </c>
      <c r="B66" s="2035" t="s">
        <v>58</v>
      </c>
      <c r="C66" s="2035" t="s">
        <v>58</v>
      </c>
      <c r="D66" s="2035" t="s">
        <v>58</v>
      </c>
      <c r="E66" s="2035" t="s">
        <v>58</v>
      </c>
      <c r="F66" s="1678"/>
      <c r="G66" s="980" t="s">
        <v>1114</v>
      </c>
      <c r="H66" s="980">
        <v>16</v>
      </c>
      <c r="I66" s="980">
        <v>-45</v>
      </c>
      <c r="J66" s="980">
        <v>-29</v>
      </c>
      <c r="K66" s="469"/>
      <c r="L66" s="469"/>
    </row>
    <row r="67" spans="1:12" ht="9" customHeight="1">
      <c r="A67" s="2035" t="s">
        <v>1119</v>
      </c>
      <c r="B67" s="2035" t="s">
        <v>58</v>
      </c>
      <c r="C67" s="2035" t="s">
        <v>58</v>
      </c>
      <c r="D67" s="2035" t="s">
        <v>58</v>
      </c>
      <c r="E67" s="2035" t="s">
        <v>58</v>
      </c>
      <c r="F67" s="1678"/>
      <c r="G67" s="980">
        <v>-1</v>
      </c>
      <c r="H67" s="980" t="s">
        <v>1114</v>
      </c>
      <c r="I67" s="980">
        <v>6</v>
      </c>
      <c r="J67" s="980">
        <v>5</v>
      </c>
      <c r="K67" s="469"/>
      <c r="L67" s="469"/>
    </row>
    <row r="68" spans="1:12" ht="9" customHeight="1">
      <c r="A68" s="2035" t="s">
        <v>1118</v>
      </c>
      <c r="B68" s="2035" t="s">
        <v>58</v>
      </c>
      <c r="C68" s="2035" t="s">
        <v>58</v>
      </c>
      <c r="D68" s="2035" t="s">
        <v>58</v>
      </c>
      <c r="E68" s="2035" t="s">
        <v>58</v>
      </c>
      <c r="F68" s="1678"/>
      <c r="G68" s="980" t="s">
        <v>1114</v>
      </c>
      <c r="H68" s="980">
        <v>-28</v>
      </c>
      <c r="I68" s="980">
        <v>35</v>
      </c>
      <c r="J68" s="980">
        <v>7</v>
      </c>
      <c r="K68" s="469"/>
      <c r="L68" s="469"/>
    </row>
    <row r="69" spans="1:12" ht="9" customHeight="1">
      <c r="A69" s="2035" t="s">
        <v>1117</v>
      </c>
      <c r="B69" s="2035" t="s">
        <v>58</v>
      </c>
      <c r="C69" s="2035" t="s">
        <v>58</v>
      </c>
      <c r="D69" s="2035" t="s">
        <v>58</v>
      </c>
      <c r="E69" s="2035" t="s">
        <v>58</v>
      </c>
      <c r="F69" s="1678"/>
      <c r="G69" s="980">
        <v>-60</v>
      </c>
      <c r="H69" s="980">
        <v>-26</v>
      </c>
      <c r="I69" s="980">
        <v>-327</v>
      </c>
      <c r="J69" s="980">
        <v>-413</v>
      </c>
      <c r="K69" s="469"/>
      <c r="L69" s="469"/>
    </row>
    <row r="70" spans="1:12" ht="9" customHeight="1">
      <c r="A70" s="2035" t="s">
        <v>1116</v>
      </c>
      <c r="B70" s="2035" t="s">
        <v>58</v>
      </c>
      <c r="C70" s="2035" t="s">
        <v>58</v>
      </c>
      <c r="D70" s="2035" t="s">
        <v>58</v>
      </c>
      <c r="E70" s="2035" t="s">
        <v>58</v>
      </c>
      <c r="F70" s="1678"/>
      <c r="G70" s="980">
        <v>12</v>
      </c>
      <c r="H70" s="980">
        <v>20</v>
      </c>
      <c r="I70" s="980">
        <v>28</v>
      </c>
      <c r="J70" s="980">
        <v>60</v>
      </c>
      <c r="K70" s="469"/>
      <c r="L70" s="469"/>
    </row>
    <row r="71" spans="1:12" ht="9" customHeight="1">
      <c r="A71" s="2035" t="s">
        <v>1126</v>
      </c>
      <c r="B71" s="2035"/>
      <c r="C71" s="2035"/>
      <c r="D71" s="2035"/>
      <c r="E71" s="2035"/>
      <c r="F71" s="1678"/>
      <c r="G71" s="980" t="s">
        <v>1114</v>
      </c>
      <c r="H71" s="980" t="s">
        <v>1114</v>
      </c>
      <c r="I71" s="980">
        <v>190</v>
      </c>
      <c r="J71" s="980">
        <v>190</v>
      </c>
      <c r="K71" s="469"/>
      <c r="L71" s="469"/>
    </row>
    <row r="72" spans="1:12" ht="9" customHeight="1">
      <c r="A72" s="2035" t="s">
        <v>1112</v>
      </c>
      <c r="B72" s="2035" t="s">
        <v>58</v>
      </c>
      <c r="C72" s="2035" t="s">
        <v>58</v>
      </c>
      <c r="D72" s="2035" t="s">
        <v>58</v>
      </c>
      <c r="E72" s="2035" t="s">
        <v>58</v>
      </c>
      <c r="F72" s="1678"/>
      <c r="G72" s="980">
        <v>5</v>
      </c>
      <c r="H72" s="980">
        <v>6</v>
      </c>
      <c r="I72" s="980">
        <v>70</v>
      </c>
      <c r="J72" s="980">
        <v>81</v>
      </c>
      <c r="K72" s="469"/>
      <c r="L72" s="469"/>
    </row>
    <row r="73" spans="1:12" ht="9" customHeight="1">
      <c r="A73" s="2041" t="s">
        <v>1527</v>
      </c>
      <c r="B73" s="2042" t="s">
        <v>58</v>
      </c>
      <c r="C73" s="2042" t="s">
        <v>58</v>
      </c>
      <c r="D73" s="2042" t="s">
        <v>58</v>
      </c>
      <c r="E73" s="2042" t="s">
        <v>58</v>
      </c>
      <c r="F73" s="1679"/>
      <c r="G73" s="993">
        <v>-255</v>
      </c>
      <c r="H73" s="993">
        <v>-463</v>
      </c>
      <c r="I73" s="478">
        <v>-1816</v>
      </c>
      <c r="J73" s="478">
        <v>-2534</v>
      </c>
      <c r="K73" s="469"/>
      <c r="L73" s="469"/>
    </row>
    <row r="74" spans="1:12" ht="12.75" customHeight="1">
      <c r="A74" s="2054"/>
      <c r="B74" s="2054"/>
      <c r="C74" s="2054"/>
      <c r="D74" s="2054"/>
      <c r="E74" s="2054"/>
      <c r="F74" s="2054"/>
      <c r="G74" s="2054"/>
      <c r="H74" s="2054"/>
      <c r="I74" s="2054"/>
      <c r="J74" s="2055"/>
      <c r="K74" s="469"/>
    </row>
    <row r="75" spans="1:12" ht="9" customHeight="1">
      <c r="A75" s="2056"/>
      <c r="B75" s="2056"/>
      <c r="C75" s="2056"/>
      <c r="D75" s="2056"/>
      <c r="E75" s="2056"/>
      <c r="F75" s="2056"/>
      <c r="G75" s="2056"/>
      <c r="H75" s="2056"/>
      <c r="I75" s="2056"/>
      <c r="J75" s="1237"/>
      <c r="K75" s="469"/>
    </row>
    <row r="76" spans="1:12" ht="4.5" customHeight="1">
      <c r="A76" s="1071"/>
      <c r="B76" s="1676"/>
      <c r="C76" s="1676"/>
      <c r="D76" s="1676"/>
      <c r="E76" s="1676"/>
      <c r="F76" s="1070"/>
      <c r="G76" s="1070"/>
      <c r="H76" s="1070"/>
      <c r="I76" s="1070"/>
      <c r="J76" s="1237"/>
      <c r="K76" s="469"/>
    </row>
    <row r="77" spans="1:12" ht="4.5" customHeight="1">
      <c r="A77" s="1676"/>
      <c r="B77" s="1676"/>
      <c r="C77" s="1676"/>
      <c r="D77" s="1676"/>
      <c r="E77" s="1676"/>
      <c r="F77" s="988"/>
      <c r="G77" s="1344"/>
      <c r="H77" s="1344"/>
      <c r="I77" s="1344"/>
      <c r="J77" s="1345"/>
      <c r="K77" s="469"/>
    </row>
    <row r="78" spans="1:12" ht="10.199999999999999" customHeight="1">
      <c r="A78" s="493"/>
      <c r="B78" s="493"/>
      <c r="C78" s="493"/>
      <c r="D78" s="493"/>
      <c r="E78" s="493"/>
      <c r="F78" s="493"/>
      <c r="G78" s="494" t="s">
        <v>944</v>
      </c>
      <c r="H78" s="494" t="s">
        <v>945</v>
      </c>
      <c r="I78" s="494" t="s">
        <v>946</v>
      </c>
      <c r="J78" s="494" t="s">
        <v>262</v>
      </c>
      <c r="K78" s="469"/>
      <c r="L78" s="469"/>
    </row>
    <row r="79" spans="1:12" ht="9" customHeight="1">
      <c r="A79" s="1239" t="s">
        <v>696</v>
      </c>
      <c r="B79" s="1239"/>
      <c r="C79" s="1239"/>
      <c r="D79" s="1239"/>
      <c r="E79" s="1239"/>
      <c r="F79" s="1239"/>
      <c r="G79" s="1239"/>
      <c r="H79" s="1238"/>
      <c r="I79" s="1238"/>
      <c r="J79" s="1238"/>
      <c r="K79" s="469"/>
      <c r="L79" s="469"/>
    </row>
    <row r="80" spans="1:12" ht="12.75" customHeight="1">
      <c r="A80" s="2049" t="s">
        <v>1125</v>
      </c>
      <c r="B80" s="2050" t="s">
        <v>58</v>
      </c>
      <c r="C80" s="2050" t="s">
        <v>58</v>
      </c>
      <c r="D80" s="2050" t="s">
        <v>58</v>
      </c>
      <c r="E80" s="2050" t="s">
        <v>58</v>
      </c>
      <c r="F80" s="1684"/>
      <c r="G80" s="489">
        <v>-146</v>
      </c>
      <c r="H80" s="490">
        <v>-295</v>
      </c>
      <c r="I80" s="490">
        <v>-1599</v>
      </c>
      <c r="J80" s="490">
        <v>-2040</v>
      </c>
      <c r="K80" s="469"/>
      <c r="L80" s="469"/>
    </row>
    <row r="81" spans="1:12" ht="8.25" customHeight="1">
      <c r="A81" s="2035" t="s">
        <v>1124</v>
      </c>
      <c r="B81" s="2035" t="s">
        <v>58</v>
      </c>
      <c r="C81" s="2035" t="s">
        <v>58</v>
      </c>
      <c r="D81" s="2035" t="s">
        <v>58</v>
      </c>
      <c r="E81" s="2035" t="s">
        <v>58</v>
      </c>
      <c r="F81" s="1678"/>
      <c r="G81" s="980">
        <v>-25</v>
      </c>
      <c r="H81" s="980">
        <v>-2</v>
      </c>
      <c r="I81" s="980">
        <v>1</v>
      </c>
      <c r="J81" s="980">
        <v>-26</v>
      </c>
      <c r="K81" s="469"/>
      <c r="L81" s="469"/>
    </row>
    <row r="82" spans="1:12" ht="8.25" customHeight="1">
      <c r="A82" s="2035" t="s">
        <v>1123</v>
      </c>
      <c r="B82" s="2035" t="s">
        <v>58</v>
      </c>
      <c r="C82" s="2035" t="s">
        <v>58</v>
      </c>
      <c r="D82" s="2035" t="s">
        <v>58</v>
      </c>
      <c r="E82" s="2035" t="s">
        <v>58</v>
      </c>
      <c r="F82" s="1678"/>
      <c r="G82" s="980">
        <v>5</v>
      </c>
      <c r="H82" s="980">
        <v>-64</v>
      </c>
      <c r="I82" s="980" t="s">
        <v>1114</v>
      </c>
      <c r="J82" s="980">
        <v>-59</v>
      </c>
      <c r="K82" s="469"/>
      <c r="L82" s="469"/>
    </row>
    <row r="83" spans="1:12" ht="8.25" customHeight="1">
      <c r="A83" s="2035" t="s">
        <v>1122</v>
      </c>
      <c r="B83" s="2035" t="s">
        <v>58</v>
      </c>
      <c r="C83" s="2035" t="s">
        <v>58</v>
      </c>
      <c r="D83" s="2035" t="s">
        <v>58</v>
      </c>
      <c r="E83" s="2035" t="s">
        <v>58</v>
      </c>
      <c r="F83" s="1678"/>
      <c r="G83" s="980">
        <v>1</v>
      </c>
      <c r="H83" s="980" t="s">
        <v>1114</v>
      </c>
      <c r="I83" s="980">
        <v>-31</v>
      </c>
      <c r="J83" s="980">
        <v>-30</v>
      </c>
      <c r="K83" s="469"/>
      <c r="L83" s="469"/>
    </row>
    <row r="84" spans="1:12" ht="8.25" customHeight="1">
      <c r="A84" s="2035" t="s">
        <v>1121</v>
      </c>
      <c r="B84" s="2035" t="s">
        <v>58</v>
      </c>
      <c r="C84" s="2035" t="s">
        <v>58</v>
      </c>
      <c r="D84" s="2035" t="s">
        <v>58</v>
      </c>
      <c r="E84" s="2035" t="s">
        <v>58</v>
      </c>
      <c r="F84" s="1678"/>
      <c r="G84" s="980">
        <v>-17</v>
      </c>
      <c r="H84" s="980">
        <v>54</v>
      </c>
      <c r="I84" s="980" t="s">
        <v>1114</v>
      </c>
      <c r="J84" s="980">
        <v>37</v>
      </c>
      <c r="K84" s="469"/>
      <c r="L84" s="469"/>
    </row>
    <row r="85" spans="1:12" ht="8.25" customHeight="1">
      <c r="A85" s="2035" t="s">
        <v>1120</v>
      </c>
      <c r="B85" s="2035" t="s">
        <v>58</v>
      </c>
      <c r="C85" s="2035" t="s">
        <v>58</v>
      </c>
      <c r="D85" s="2035" t="s">
        <v>58</v>
      </c>
      <c r="E85" s="2035" t="s">
        <v>58</v>
      </c>
      <c r="F85" s="1678"/>
      <c r="G85" s="980" t="s">
        <v>1114</v>
      </c>
      <c r="H85" s="980">
        <v>15</v>
      </c>
      <c r="I85" s="980">
        <v>-86</v>
      </c>
      <c r="J85" s="980">
        <v>-71</v>
      </c>
      <c r="K85" s="469"/>
      <c r="L85" s="469"/>
    </row>
    <row r="86" spans="1:12" ht="8.25" customHeight="1">
      <c r="A86" s="2035" t="s">
        <v>1119</v>
      </c>
      <c r="B86" s="2035" t="s">
        <v>58</v>
      </c>
      <c r="C86" s="2035" t="s">
        <v>58</v>
      </c>
      <c r="D86" s="2035" t="s">
        <v>58</v>
      </c>
      <c r="E86" s="2035" t="s">
        <v>58</v>
      </c>
      <c r="F86" s="1678"/>
      <c r="G86" s="980">
        <v>-8</v>
      </c>
      <c r="H86" s="980" t="s">
        <v>1114</v>
      </c>
      <c r="I86" s="980">
        <v>28</v>
      </c>
      <c r="J86" s="980">
        <v>20</v>
      </c>
      <c r="K86" s="469"/>
      <c r="L86" s="469"/>
    </row>
    <row r="87" spans="1:12" ht="8.25" customHeight="1">
      <c r="A87" s="2035" t="s">
        <v>1118</v>
      </c>
      <c r="B87" s="2035" t="s">
        <v>58</v>
      </c>
      <c r="C87" s="2035" t="s">
        <v>58</v>
      </c>
      <c r="D87" s="2035" t="s">
        <v>58</v>
      </c>
      <c r="E87" s="2035" t="s">
        <v>58</v>
      </c>
      <c r="F87" s="1678"/>
      <c r="G87" s="980" t="s">
        <v>1114</v>
      </c>
      <c r="H87" s="980">
        <v>-20</v>
      </c>
      <c r="I87" s="980">
        <v>21</v>
      </c>
      <c r="J87" s="980">
        <v>1</v>
      </c>
      <c r="K87" s="469"/>
      <c r="L87" s="469"/>
    </row>
    <row r="88" spans="1:12" ht="8.25" customHeight="1">
      <c r="A88" s="2035" t="s">
        <v>1117</v>
      </c>
      <c r="B88" s="2035" t="s">
        <v>58</v>
      </c>
      <c r="C88" s="2035" t="s">
        <v>58</v>
      </c>
      <c r="D88" s="2035" t="s">
        <v>58</v>
      </c>
      <c r="E88" s="2035" t="s">
        <v>58</v>
      </c>
      <c r="F88" s="1678"/>
      <c r="G88" s="980">
        <v>15</v>
      </c>
      <c r="H88" s="980">
        <v>-4</v>
      </c>
      <c r="I88" s="980">
        <v>-260</v>
      </c>
      <c r="J88" s="980">
        <v>-249</v>
      </c>
      <c r="K88" s="469"/>
      <c r="L88" s="469"/>
    </row>
    <row r="89" spans="1:12" ht="8.25" customHeight="1">
      <c r="A89" s="2035" t="s">
        <v>1116</v>
      </c>
      <c r="B89" s="2035" t="s">
        <v>58</v>
      </c>
      <c r="C89" s="2035" t="s">
        <v>58</v>
      </c>
      <c r="D89" s="2035" t="s">
        <v>58</v>
      </c>
      <c r="E89" s="2035" t="s">
        <v>58</v>
      </c>
      <c r="F89" s="1678"/>
      <c r="G89" s="980">
        <v>19</v>
      </c>
      <c r="H89" s="980">
        <v>25</v>
      </c>
      <c r="I89" s="980">
        <v>48</v>
      </c>
      <c r="J89" s="980">
        <v>92</v>
      </c>
      <c r="K89" s="469"/>
      <c r="L89" s="469"/>
    </row>
    <row r="90" spans="1:12" ht="8.25" customHeight="1">
      <c r="A90" s="2035" t="s">
        <v>1115</v>
      </c>
      <c r="B90" s="2035" t="s">
        <v>58</v>
      </c>
      <c r="C90" s="2035" t="s">
        <v>58</v>
      </c>
      <c r="D90" s="2035" t="s">
        <v>58</v>
      </c>
      <c r="E90" s="2035" t="s">
        <v>58</v>
      </c>
      <c r="F90" s="1678"/>
      <c r="G90" s="980" t="s">
        <v>1114</v>
      </c>
      <c r="H90" s="980" t="s">
        <v>1114</v>
      </c>
      <c r="I90" s="980">
        <v>216</v>
      </c>
      <c r="J90" s="980">
        <v>216</v>
      </c>
      <c r="K90" s="469"/>
      <c r="L90" s="469"/>
    </row>
    <row r="91" spans="1:12" ht="8.25" customHeight="1">
      <c r="A91" s="2035" t="s">
        <v>1526</v>
      </c>
      <c r="B91" s="2035" t="s">
        <v>58</v>
      </c>
      <c r="C91" s="2035" t="s">
        <v>58</v>
      </c>
      <c r="D91" s="2035" t="s">
        <v>58</v>
      </c>
      <c r="E91" s="2035" t="s">
        <v>58</v>
      </c>
      <c r="F91" s="1678"/>
      <c r="G91" s="980" t="s">
        <v>1114</v>
      </c>
      <c r="H91" s="980">
        <v>-40</v>
      </c>
      <c r="I91" s="980">
        <v>-13</v>
      </c>
      <c r="J91" s="980">
        <v>-53</v>
      </c>
      <c r="K91" s="469"/>
      <c r="L91" s="469"/>
    </row>
    <row r="92" spans="1:12" ht="8.25" customHeight="1">
      <c r="A92" s="2035" t="s">
        <v>1113</v>
      </c>
      <c r="B92" s="2035" t="s">
        <v>58</v>
      </c>
      <c r="C92" s="1678"/>
      <c r="D92" s="1678"/>
      <c r="E92" s="1678"/>
      <c r="F92" s="1678"/>
      <c r="G92" s="980">
        <v>-5</v>
      </c>
      <c r="H92" s="980">
        <v>-5</v>
      </c>
      <c r="I92" s="980">
        <v>-28</v>
      </c>
      <c r="J92" s="980">
        <v>-38</v>
      </c>
      <c r="K92" s="469"/>
      <c r="L92" s="469"/>
    </row>
    <row r="93" spans="1:12" ht="8.25" customHeight="1">
      <c r="A93" s="2035" t="s">
        <v>1112</v>
      </c>
      <c r="B93" s="2035" t="s">
        <v>58</v>
      </c>
      <c r="C93" s="2035" t="s">
        <v>58</v>
      </c>
      <c r="D93" s="2035" t="s">
        <v>58</v>
      </c>
      <c r="E93" s="2035" t="s">
        <v>58</v>
      </c>
      <c r="F93" s="1678"/>
      <c r="G93" s="980">
        <v>1</v>
      </c>
      <c r="H93" s="980" t="s">
        <v>1111</v>
      </c>
      <c r="I93" s="980">
        <v>1</v>
      </c>
      <c r="J93" s="980">
        <v>2</v>
      </c>
      <c r="K93" s="469"/>
      <c r="L93" s="469"/>
    </row>
    <row r="94" spans="1:12" ht="8.25" customHeight="1">
      <c r="A94" s="2041" t="s">
        <v>1525</v>
      </c>
      <c r="B94" s="2042" t="s">
        <v>58</v>
      </c>
      <c r="C94" s="2042" t="s">
        <v>58</v>
      </c>
      <c r="D94" s="2042" t="s">
        <v>58</v>
      </c>
      <c r="E94" s="2042" t="s">
        <v>58</v>
      </c>
      <c r="F94" s="1679"/>
      <c r="G94" s="993">
        <v>-160</v>
      </c>
      <c r="H94" s="993">
        <v>-336</v>
      </c>
      <c r="I94" s="478">
        <v>-1702</v>
      </c>
      <c r="J94" s="478">
        <v>-2198</v>
      </c>
      <c r="K94" s="469"/>
      <c r="L94" s="469"/>
    </row>
    <row r="95" spans="1:12" ht="8.25" customHeight="1">
      <c r="A95" s="485"/>
      <c r="B95" s="485"/>
      <c r="C95" s="485"/>
      <c r="D95" s="485"/>
      <c r="E95" s="485"/>
      <c r="F95" s="492"/>
      <c r="G95" s="492"/>
      <c r="H95" s="492"/>
      <c r="I95" s="492"/>
      <c r="J95" s="1237"/>
      <c r="K95" s="469"/>
    </row>
    <row r="96" spans="1:12" ht="6" customHeight="1">
      <c r="A96" s="495"/>
      <c r="B96" s="495"/>
      <c r="C96" s="495"/>
      <c r="D96" s="496"/>
      <c r="E96" s="495"/>
      <c r="F96" s="496"/>
      <c r="G96" s="983"/>
      <c r="H96" s="983"/>
      <c r="I96" s="983"/>
      <c r="J96" s="1237"/>
      <c r="K96" s="469"/>
    </row>
    <row r="97" spans="1:12">
      <c r="A97" s="2057" t="s">
        <v>941</v>
      </c>
      <c r="B97" s="2057" t="s">
        <v>58</v>
      </c>
      <c r="C97" s="495"/>
      <c r="D97" s="495"/>
      <c r="E97" s="470"/>
      <c r="F97" s="470"/>
      <c r="G97" s="470"/>
      <c r="H97" s="982" t="s">
        <v>1524</v>
      </c>
      <c r="I97" s="982" t="s">
        <v>943</v>
      </c>
      <c r="J97" s="982" t="s">
        <v>1524</v>
      </c>
      <c r="K97" s="469"/>
      <c r="L97" s="469"/>
    </row>
    <row r="98" spans="1:12" ht="9" customHeight="1">
      <c r="A98" s="493"/>
      <c r="B98" s="493"/>
      <c r="C98" s="493"/>
      <c r="D98" s="493"/>
      <c r="E98" s="493"/>
      <c r="F98" s="493"/>
      <c r="G98" s="493"/>
      <c r="H98" s="497">
        <v>2020</v>
      </c>
      <c r="I98" s="497">
        <v>2019</v>
      </c>
      <c r="J98" s="497">
        <v>2019</v>
      </c>
      <c r="K98" s="469"/>
      <c r="L98" s="469"/>
    </row>
    <row r="99" spans="1:12" ht="9" customHeight="1">
      <c r="A99" s="2061" t="s">
        <v>961</v>
      </c>
      <c r="B99" s="2061" t="s">
        <v>58</v>
      </c>
      <c r="C99" s="2061" t="s">
        <v>58</v>
      </c>
      <c r="D99" s="2061" t="s">
        <v>58</v>
      </c>
      <c r="E99" s="2061" t="s">
        <v>58</v>
      </c>
      <c r="F99" s="1684"/>
      <c r="G99" s="1684"/>
      <c r="H99" s="1700">
        <v>169</v>
      </c>
      <c r="I99" s="1700">
        <v>178</v>
      </c>
      <c r="J99" s="1700">
        <v>181</v>
      </c>
      <c r="K99" s="469"/>
      <c r="L99" s="469"/>
    </row>
    <row r="100" spans="1:12" ht="9.75" customHeight="1">
      <c r="A100" s="2035" t="s">
        <v>962</v>
      </c>
      <c r="B100" s="2035" t="s">
        <v>58</v>
      </c>
      <c r="C100" s="2035" t="s">
        <v>58</v>
      </c>
      <c r="D100" s="2035" t="s">
        <v>58</v>
      </c>
      <c r="E100" s="2035" t="s">
        <v>58</v>
      </c>
      <c r="F100" s="981"/>
      <c r="G100" s="981"/>
      <c r="H100" s="1674">
        <v>96</v>
      </c>
      <c r="I100" s="1674">
        <v>113</v>
      </c>
      <c r="J100" s="1674">
        <v>115</v>
      </c>
      <c r="K100" s="469"/>
      <c r="L100" s="469"/>
    </row>
    <row r="101" spans="1:12" ht="9.75" customHeight="1">
      <c r="A101" s="2062" t="s">
        <v>1614</v>
      </c>
      <c r="B101" s="2063" t="s">
        <v>58</v>
      </c>
      <c r="C101" s="2063" t="s">
        <v>58</v>
      </c>
      <c r="D101" s="2063" t="s">
        <v>58</v>
      </c>
      <c r="E101" s="2063" t="s">
        <v>58</v>
      </c>
      <c r="F101" s="498"/>
      <c r="G101" s="498"/>
      <c r="H101" s="1699">
        <v>101</v>
      </c>
      <c r="I101" s="1699">
        <v>84</v>
      </c>
      <c r="J101" s="1699">
        <v>85</v>
      </c>
      <c r="K101" s="469"/>
      <c r="L101" s="469"/>
    </row>
    <row r="102" spans="1:12" ht="9.75" customHeight="1">
      <c r="A102" s="2064" t="s">
        <v>963</v>
      </c>
      <c r="B102" s="2064" t="s">
        <v>58</v>
      </c>
      <c r="C102" s="2064" t="s">
        <v>58</v>
      </c>
      <c r="D102" s="2064" t="s">
        <v>58</v>
      </c>
      <c r="E102" s="2064" t="s">
        <v>58</v>
      </c>
      <c r="F102" s="1685"/>
      <c r="G102" s="1685"/>
      <c r="H102" s="980">
        <v>43</v>
      </c>
      <c r="I102" s="980">
        <v>37</v>
      </c>
      <c r="J102" s="980">
        <v>36</v>
      </c>
      <c r="K102" s="469"/>
      <c r="L102" s="469"/>
    </row>
    <row r="103" spans="1:12" ht="9.75" customHeight="1">
      <c r="A103" s="2051" t="s">
        <v>1615</v>
      </c>
      <c r="B103" s="2052" t="s">
        <v>58</v>
      </c>
      <c r="C103" s="2052" t="s">
        <v>58</v>
      </c>
      <c r="D103" s="2052" t="s">
        <v>58</v>
      </c>
      <c r="E103" s="2052" t="s">
        <v>58</v>
      </c>
      <c r="F103" s="499"/>
      <c r="G103" s="499"/>
      <c r="H103" s="1698">
        <v>29</v>
      </c>
      <c r="I103" s="1698">
        <v>20</v>
      </c>
      <c r="J103" s="1698">
        <v>20</v>
      </c>
      <c r="K103" s="469"/>
      <c r="L103" s="469"/>
    </row>
    <row r="104" spans="1:12" ht="9.75" customHeight="1">
      <c r="A104" s="2053" t="s">
        <v>964</v>
      </c>
      <c r="B104" s="2053" t="s">
        <v>58</v>
      </c>
      <c r="C104" s="2053" t="s">
        <v>58</v>
      </c>
      <c r="D104" s="2053" t="s">
        <v>58</v>
      </c>
      <c r="E104" s="2053" t="s">
        <v>58</v>
      </c>
      <c r="F104" s="2053" t="s">
        <v>58</v>
      </c>
      <c r="G104" s="2053" t="s">
        <v>58</v>
      </c>
      <c r="H104" s="2053" t="s">
        <v>58</v>
      </c>
      <c r="I104" s="2053" t="s">
        <v>58</v>
      </c>
      <c r="J104" s="469"/>
      <c r="K104" s="469"/>
    </row>
    <row r="105" spans="1:12" ht="12.75" customHeight="1">
      <c r="A105" s="2045" t="s">
        <v>1285</v>
      </c>
      <c r="B105" s="2045" t="s">
        <v>58</v>
      </c>
      <c r="C105" s="2045" t="s">
        <v>58</v>
      </c>
      <c r="D105" s="2045" t="s">
        <v>58</v>
      </c>
      <c r="E105" s="2045" t="s">
        <v>58</v>
      </c>
      <c r="F105" s="2045" t="s">
        <v>58</v>
      </c>
      <c r="G105" s="2045" t="s">
        <v>58</v>
      </c>
      <c r="H105" s="2045" t="s">
        <v>58</v>
      </c>
      <c r="I105" s="2045" t="s">
        <v>58</v>
      </c>
      <c r="J105" s="2045" t="s">
        <v>58</v>
      </c>
    </row>
    <row r="106" spans="1:12" ht="4.5" customHeight="1">
      <c r="A106" s="1680"/>
      <c r="B106" s="1680"/>
      <c r="C106" s="1680"/>
      <c r="D106" s="1680"/>
      <c r="E106" s="1680"/>
      <c r="F106" s="1680"/>
      <c r="G106" s="1680"/>
      <c r="H106" s="1680"/>
      <c r="I106" s="1680"/>
      <c r="J106" s="1680"/>
    </row>
    <row r="107" spans="1:12" ht="138" customHeight="1">
      <c r="A107" s="2059" t="s">
        <v>1616</v>
      </c>
      <c r="B107" s="2060" t="s">
        <v>58</v>
      </c>
      <c r="C107" s="2060" t="s">
        <v>58</v>
      </c>
      <c r="D107" s="2060" t="s">
        <v>58</v>
      </c>
      <c r="E107" s="2060" t="s">
        <v>58</v>
      </c>
      <c r="F107" s="2060" t="s">
        <v>58</v>
      </c>
      <c r="G107" s="2060" t="s">
        <v>58</v>
      </c>
      <c r="H107" s="2060" t="s">
        <v>58</v>
      </c>
      <c r="I107" s="2060" t="s">
        <v>58</v>
      </c>
      <c r="J107" s="2060" t="s">
        <v>58</v>
      </c>
    </row>
    <row r="108" spans="1:12" ht="9" customHeight="1">
      <c r="A108" s="496"/>
      <c r="B108" s="496"/>
      <c r="C108" s="994"/>
      <c r="D108" s="994"/>
      <c r="E108" s="994"/>
      <c r="F108" s="994"/>
      <c r="G108" s="994"/>
      <c r="H108" s="2065"/>
      <c r="I108" s="2065" t="s">
        <v>58</v>
      </c>
      <c r="J108" s="2065" t="s">
        <v>58</v>
      </c>
    </row>
    <row r="109" spans="1:12" ht="3" customHeight="1">
      <c r="A109" s="2045"/>
      <c r="B109" s="2045" t="s">
        <v>58</v>
      </c>
      <c r="C109" s="2045" t="s">
        <v>58</v>
      </c>
      <c r="D109" s="2045" t="s">
        <v>58</v>
      </c>
      <c r="E109" s="2045" t="s">
        <v>58</v>
      </c>
      <c r="F109" s="2045" t="s">
        <v>58</v>
      </c>
      <c r="G109" s="470"/>
      <c r="H109" s="991"/>
      <c r="I109" s="990"/>
      <c r="J109" s="991"/>
    </row>
    <row r="110" spans="1:12" ht="11.4" customHeight="1">
      <c r="A110" s="2045" t="s">
        <v>1258</v>
      </c>
      <c r="B110" s="2045" t="s">
        <v>58</v>
      </c>
      <c r="C110" s="2045" t="s">
        <v>58</v>
      </c>
      <c r="D110" s="2045" t="s">
        <v>58</v>
      </c>
      <c r="E110" s="2045" t="s">
        <v>58</v>
      </c>
      <c r="F110" s="2045" t="s">
        <v>58</v>
      </c>
      <c r="G110" s="2045" t="s">
        <v>58</v>
      </c>
      <c r="H110" s="2045" t="s">
        <v>58</v>
      </c>
      <c r="I110" s="2045" t="s">
        <v>58</v>
      </c>
      <c r="J110" s="2045" t="s">
        <v>58</v>
      </c>
    </row>
    <row r="111" spans="1:12" ht="55.5" customHeight="1">
      <c r="A111" s="2066" t="s">
        <v>1617</v>
      </c>
      <c r="B111" s="2067" t="s">
        <v>58</v>
      </c>
      <c r="C111" s="2067" t="s">
        <v>58</v>
      </c>
      <c r="D111" s="2067" t="s">
        <v>58</v>
      </c>
      <c r="E111" s="2067" t="s">
        <v>58</v>
      </c>
      <c r="F111" s="2067" t="s">
        <v>58</v>
      </c>
      <c r="G111" s="2067" t="s">
        <v>58</v>
      </c>
      <c r="H111" s="2067" t="s">
        <v>58</v>
      </c>
      <c r="I111" s="2067" t="s">
        <v>58</v>
      </c>
      <c r="J111" s="2067" t="s">
        <v>58</v>
      </c>
    </row>
    <row r="112" spans="1:12" ht="5.25" customHeight="1">
      <c r="A112" s="2068"/>
      <c r="B112" s="2068" t="s">
        <v>58</v>
      </c>
      <c r="C112" s="2068" t="s">
        <v>58</v>
      </c>
      <c r="D112" s="2068" t="s">
        <v>58</v>
      </c>
      <c r="E112" s="2068" t="s">
        <v>58</v>
      </c>
      <c r="F112" s="2068" t="s">
        <v>58</v>
      </c>
      <c r="G112" s="2068" t="s">
        <v>58</v>
      </c>
      <c r="H112" s="2068" t="s">
        <v>58</v>
      </c>
      <c r="I112" s="2068" t="s">
        <v>58</v>
      </c>
      <c r="J112" s="2068" t="s">
        <v>58</v>
      </c>
    </row>
    <row r="113" spans="1:10" ht="9" customHeight="1">
      <c r="A113" s="470"/>
      <c r="B113" s="470"/>
      <c r="C113" s="2033" t="s">
        <v>1520</v>
      </c>
      <c r="D113" s="2033" t="s">
        <v>58</v>
      </c>
      <c r="E113" s="2033" t="s">
        <v>58</v>
      </c>
      <c r="F113" s="2033" t="s">
        <v>58</v>
      </c>
      <c r="G113" s="2033" t="s">
        <v>1298</v>
      </c>
      <c r="H113" s="2033" t="s">
        <v>58</v>
      </c>
      <c r="I113" s="2033" t="s">
        <v>58</v>
      </c>
      <c r="J113" s="2033" t="s">
        <v>58</v>
      </c>
    </row>
    <row r="114" spans="1:10" ht="18.75" customHeight="1">
      <c r="A114" s="472"/>
      <c r="B114" s="472"/>
      <c r="C114" s="2058" t="s">
        <v>1299</v>
      </c>
      <c r="D114" s="2058" t="s">
        <v>58</v>
      </c>
      <c r="E114" s="2058" t="s">
        <v>1300</v>
      </c>
      <c r="F114" s="2058" t="s">
        <v>58</v>
      </c>
      <c r="G114" s="2058" t="s">
        <v>1299</v>
      </c>
      <c r="H114" s="2058" t="s">
        <v>58</v>
      </c>
      <c r="I114" s="2058" t="s">
        <v>1301</v>
      </c>
      <c r="J114" s="2058" t="s">
        <v>58</v>
      </c>
    </row>
    <row r="115" spans="1:10" ht="10.5" customHeight="1">
      <c r="A115" s="1239" t="s">
        <v>696</v>
      </c>
      <c r="B115" s="1239"/>
      <c r="C115" s="1239"/>
      <c r="D115" s="1239"/>
      <c r="E115" s="1239"/>
      <c r="F115" s="1239"/>
      <c r="G115" s="1239"/>
      <c r="H115" s="1238"/>
      <c r="I115" s="1238"/>
      <c r="J115" s="1238"/>
    </row>
    <row r="116" spans="1:10" ht="10.199999999999999" customHeight="1">
      <c r="A116" s="2034" t="s">
        <v>1302</v>
      </c>
      <c r="B116" s="2072" t="s">
        <v>58</v>
      </c>
      <c r="C116" s="1677"/>
      <c r="D116" s="475">
        <v>539</v>
      </c>
      <c r="E116" s="475"/>
      <c r="F116" s="475">
        <v>703</v>
      </c>
      <c r="G116" s="475"/>
      <c r="H116" s="475">
        <v>412</v>
      </c>
      <c r="I116" s="475"/>
      <c r="J116" s="475">
        <v>566</v>
      </c>
    </row>
    <row r="117" spans="1:10" ht="10.199999999999999" customHeight="1">
      <c r="A117" s="2035" t="s">
        <v>1303</v>
      </c>
      <c r="B117" s="2073" t="s">
        <v>58</v>
      </c>
      <c r="C117" s="1678"/>
      <c r="D117" s="980">
        <v>1259</v>
      </c>
      <c r="E117" s="980"/>
      <c r="F117" s="980">
        <v>1410</v>
      </c>
      <c r="G117" s="980"/>
      <c r="H117" s="980">
        <v>1038</v>
      </c>
      <c r="I117" s="980"/>
      <c r="J117" s="980">
        <v>1184</v>
      </c>
    </row>
    <row r="118" spans="1:10" ht="10.199999999999999" customHeight="1">
      <c r="A118" s="2035" t="s">
        <v>1304</v>
      </c>
      <c r="B118" s="2073" t="s">
        <v>58</v>
      </c>
      <c r="C118" s="1678"/>
      <c r="D118" s="980">
        <v>990</v>
      </c>
      <c r="E118" s="980"/>
      <c r="F118" s="980">
        <v>1064</v>
      </c>
      <c r="G118" s="980"/>
      <c r="H118" s="980">
        <v>868</v>
      </c>
      <c r="I118" s="980"/>
      <c r="J118" s="980">
        <v>945</v>
      </c>
    </row>
    <row r="119" spans="1:10" ht="10.199999999999999" customHeight="1">
      <c r="A119" s="2035" t="s">
        <v>254</v>
      </c>
      <c r="B119" s="2073" t="s">
        <v>58</v>
      </c>
      <c r="C119" s="1678"/>
      <c r="D119" s="980">
        <v>2</v>
      </c>
      <c r="E119" s="980"/>
      <c r="F119" s="980">
        <v>17</v>
      </c>
      <c r="G119" s="980"/>
      <c r="H119" s="980">
        <v>10</v>
      </c>
      <c r="I119" s="980"/>
      <c r="J119" s="980">
        <v>20</v>
      </c>
    </row>
    <row r="120" spans="1:10" ht="12.6" customHeight="1">
      <c r="A120" s="2042" t="s">
        <v>1305</v>
      </c>
      <c r="B120" s="2074" t="s">
        <v>58</v>
      </c>
      <c r="C120" s="1679"/>
      <c r="D120" s="478">
        <v>2790</v>
      </c>
      <c r="E120" s="478"/>
      <c r="F120" s="478">
        <v>3194</v>
      </c>
      <c r="G120" s="478"/>
      <c r="H120" s="478">
        <v>2328</v>
      </c>
      <c r="I120" s="478"/>
      <c r="J120" s="478">
        <v>2715</v>
      </c>
    </row>
    <row r="121" spans="1:10" ht="8.25" customHeight="1">
      <c r="A121" s="482"/>
      <c r="B121" s="482"/>
      <c r="C121" s="483"/>
      <c r="D121" s="483"/>
      <c r="E121" s="483"/>
      <c r="F121" s="483"/>
      <c r="G121" s="483"/>
      <c r="H121" s="484"/>
      <c r="I121" s="484"/>
      <c r="J121" s="484"/>
    </row>
    <row r="122" spans="1:10" ht="13.5" customHeight="1">
      <c r="A122" s="845"/>
      <c r="B122" s="845"/>
      <c r="C122" s="856"/>
      <c r="D122" s="856"/>
      <c r="E122" s="856"/>
      <c r="F122" s="856"/>
      <c r="G122" s="856"/>
      <c r="H122" s="1287"/>
      <c r="I122" s="1287"/>
      <c r="J122" s="1287"/>
    </row>
    <row r="123" spans="1:10" ht="18" customHeight="1">
      <c r="A123" s="2075" t="s">
        <v>1259</v>
      </c>
      <c r="B123" s="2075" t="s">
        <v>58</v>
      </c>
      <c r="C123" s="2075" t="s">
        <v>58</v>
      </c>
      <c r="D123" s="2075" t="s">
        <v>58</v>
      </c>
      <c r="E123" s="2075" t="s">
        <v>58</v>
      </c>
      <c r="F123" s="2075" t="s">
        <v>58</v>
      </c>
      <c r="G123" s="2075" t="s">
        <v>58</v>
      </c>
      <c r="H123" s="2075" t="s">
        <v>58</v>
      </c>
      <c r="I123" s="2075" t="s">
        <v>58</v>
      </c>
      <c r="J123" s="2075" t="s">
        <v>58</v>
      </c>
    </row>
    <row r="124" spans="1:10" ht="91.5" customHeight="1">
      <c r="A124" s="2059" t="s">
        <v>1618</v>
      </c>
      <c r="B124" s="2060" t="s">
        <v>58</v>
      </c>
      <c r="C124" s="2060" t="s">
        <v>58</v>
      </c>
      <c r="D124" s="2060" t="s">
        <v>58</v>
      </c>
      <c r="E124" s="2060" t="s">
        <v>58</v>
      </c>
      <c r="F124" s="2060" t="s">
        <v>58</v>
      </c>
      <c r="G124" s="2060" t="s">
        <v>58</v>
      </c>
      <c r="H124" s="2060" t="s">
        <v>58</v>
      </c>
      <c r="I124" s="2060" t="s">
        <v>58</v>
      </c>
      <c r="J124" s="2060" t="s">
        <v>58</v>
      </c>
    </row>
    <row r="125" spans="1:10" ht="101.25" customHeight="1">
      <c r="A125" s="2059" t="s">
        <v>1619</v>
      </c>
      <c r="B125" s="2060" t="s">
        <v>58</v>
      </c>
      <c r="C125" s="2060" t="s">
        <v>58</v>
      </c>
      <c r="D125" s="2060" t="s">
        <v>58</v>
      </c>
      <c r="E125" s="2060" t="s">
        <v>58</v>
      </c>
      <c r="F125" s="2060" t="s">
        <v>58</v>
      </c>
      <c r="G125" s="2060" t="s">
        <v>58</v>
      </c>
      <c r="H125" s="2060" t="s">
        <v>58</v>
      </c>
      <c r="I125" s="2060" t="s">
        <v>58</v>
      </c>
      <c r="J125" s="2060" t="s">
        <v>58</v>
      </c>
    </row>
    <row r="126" spans="1:10" ht="125.25" customHeight="1">
      <c r="A126" s="2059" t="s">
        <v>1620</v>
      </c>
      <c r="B126" s="2060" t="s">
        <v>58</v>
      </c>
      <c r="C126" s="2060" t="s">
        <v>58</v>
      </c>
      <c r="D126" s="2060" t="s">
        <v>58</v>
      </c>
      <c r="E126" s="2060" t="s">
        <v>58</v>
      </c>
      <c r="F126" s="2060" t="s">
        <v>58</v>
      </c>
      <c r="G126" s="2060" t="s">
        <v>58</v>
      </c>
      <c r="H126" s="2060" t="s">
        <v>58</v>
      </c>
      <c r="I126" s="2060" t="s">
        <v>58</v>
      </c>
      <c r="J126" s="2060" t="s">
        <v>58</v>
      </c>
    </row>
    <row r="127" spans="1:10" ht="84" customHeight="1">
      <c r="A127" s="2059" t="s">
        <v>1621</v>
      </c>
      <c r="B127" s="2060" t="s">
        <v>58</v>
      </c>
      <c r="C127" s="2060" t="s">
        <v>58</v>
      </c>
      <c r="D127" s="2060" t="s">
        <v>58</v>
      </c>
      <c r="E127" s="2060" t="s">
        <v>58</v>
      </c>
      <c r="F127" s="2060" t="s">
        <v>58</v>
      </c>
      <c r="G127" s="2060" t="s">
        <v>58</v>
      </c>
      <c r="H127" s="2060" t="s">
        <v>58</v>
      </c>
      <c r="I127" s="2060" t="s">
        <v>58</v>
      </c>
      <c r="J127" s="2060" t="s">
        <v>58</v>
      </c>
    </row>
    <row r="140" spans="1:13" ht="7.5" customHeight="1">
      <c r="A140" s="1680"/>
      <c r="B140" s="1680"/>
      <c r="C140" s="1680"/>
      <c r="D140" s="1236"/>
      <c r="E140" s="1236"/>
      <c r="F140" s="1236"/>
      <c r="G140" s="1236"/>
      <c r="H140" s="1236"/>
      <c r="I140" s="1236"/>
      <c r="J140" s="1236"/>
      <c r="K140" s="1236"/>
      <c r="L140" s="1236"/>
      <c r="M140" s="1236"/>
    </row>
    <row r="141" spans="1:13" ht="12.75" customHeight="1">
      <c r="A141" s="2071" t="s">
        <v>1522</v>
      </c>
      <c r="B141" s="2071" t="s">
        <v>58</v>
      </c>
      <c r="C141" s="2071" t="s">
        <v>58</v>
      </c>
      <c r="D141" s="987"/>
      <c r="E141" s="987"/>
      <c r="F141" s="987"/>
      <c r="G141" s="987"/>
      <c r="H141" s="987"/>
      <c r="I141" s="987"/>
      <c r="J141" s="987"/>
      <c r="K141" s="987"/>
      <c r="L141" s="987"/>
      <c r="M141" s="987"/>
    </row>
    <row r="142" spans="1:13" ht="9" customHeight="1">
      <c r="A142" s="496"/>
      <c r="B142" s="496"/>
      <c r="C142" s="994"/>
      <c r="D142" s="994"/>
      <c r="E142" s="994"/>
      <c r="F142" s="994"/>
      <c r="G142" s="994"/>
      <c r="H142" s="994"/>
      <c r="I142" s="994"/>
      <c r="J142" s="470"/>
      <c r="L142" s="470"/>
      <c r="M142" s="470"/>
    </row>
    <row r="143" spans="1:13" ht="9" customHeight="1">
      <c r="A143" s="1349" t="s">
        <v>1520</v>
      </c>
      <c r="B143" s="1288"/>
      <c r="C143" s="471"/>
      <c r="D143" s="471"/>
      <c r="E143" s="471"/>
      <c r="F143" s="471"/>
      <c r="G143" s="1689"/>
      <c r="H143" s="491"/>
      <c r="I143" s="491"/>
      <c r="J143" s="1689"/>
      <c r="K143" s="491" t="s">
        <v>1306</v>
      </c>
      <c r="L143" s="1697" t="s">
        <v>0</v>
      </c>
    </row>
    <row r="144" spans="1:13" ht="9" customHeight="1">
      <c r="A144" s="1349"/>
      <c r="B144" s="1288"/>
      <c r="C144" s="471"/>
      <c r="D144" s="471"/>
      <c r="E144" s="471"/>
      <c r="F144" s="471"/>
      <c r="G144" s="1689"/>
      <c r="H144" s="491"/>
      <c r="I144" s="491"/>
      <c r="J144" s="1697" t="s">
        <v>1623</v>
      </c>
      <c r="K144" s="1697" t="s">
        <v>1624</v>
      </c>
      <c r="L144" s="491" t="s">
        <v>1308</v>
      </c>
      <c r="M144" s="491" t="s">
        <v>1309</v>
      </c>
    </row>
    <row r="145" spans="1:13" ht="9" customHeight="1">
      <c r="A145" s="1349"/>
      <c r="B145" s="1288"/>
      <c r="C145" s="471"/>
      <c r="D145" s="471"/>
      <c r="E145" s="471"/>
      <c r="F145" s="471"/>
      <c r="G145" s="491" t="s">
        <v>1307</v>
      </c>
      <c r="H145" s="491"/>
      <c r="I145" s="491"/>
      <c r="J145" s="491" t="s">
        <v>1521</v>
      </c>
      <c r="K145" s="491" t="s">
        <v>1521</v>
      </c>
      <c r="L145" s="491" t="s">
        <v>1521</v>
      </c>
      <c r="M145" s="491" t="s">
        <v>1521</v>
      </c>
    </row>
    <row r="146" spans="1:13" ht="9" customHeight="1">
      <c r="A146" s="470"/>
      <c r="B146" s="470"/>
      <c r="C146" s="471"/>
      <c r="D146" s="471"/>
      <c r="E146" s="471"/>
      <c r="F146" s="471"/>
      <c r="G146" s="491" t="s">
        <v>1310</v>
      </c>
      <c r="H146" s="491" t="s">
        <v>1311</v>
      </c>
      <c r="I146" s="1689"/>
      <c r="J146" s="491" t="s">
        <v>1312</v>
      </c>
      <c r="K146" s="1696" t="s">
        <v>1523</v>
      </c>
      <c r="L146" s="491" t="s">
        <v>1312</v>
      </c>
      <c r="M146" s="491" t="s">
        <v>1312</v>
      </c>
    </row>
    <row r="147" spans="1:13" ht="10.5" customHeight="1">
      <c r="A147" s="493" t="s">
        <v>1313</v>
      </c>
      <c r="B147" s="1289"/>
      <c r="C147" s="472"/>
      <c r="D147" s="472">
        <v>2021</v>
      </c>
      <c r="E147" s="472">
        <v>2022</v>
      </c>
      <c r="F147" s="472">
        <v>2023</v>
      </c>
      <c r="G147" s="1290" t="s">
        <v>247</v>
      </c>
      <c r="H147" s="1290" t="s">
        <v>1314</v>
      </c>
      <c r="I147" s="1689"/>
      <c r="J147" s="1290" t="s">
        <v>247</v>
      </c>
      <c r="K147" s="1290" t="s">
        <v>247</v>
      </c>
      <c r="L147" s="1290" t="s">
        <v>247</v>
      </c>
      <c r="M147" s="1290" t="s">
        <v>247</v>
      </c>
    </row>
    <row r="148" spans="1:13" ht="12" customHeight="1">
      <c r="A148" s="1291"/>
      <c r="B148" s="1292"/>
      <c r="C148" s="482" t="s">
        <v>1315</v>
      </c>
      <c r="D148" s="1293">
        <v>4.7</v>
      </c>
      <c r="E148" s="1293">
        <v>2.4</v>
      </c>
      <c r="F148" s="1293">
        <v>1.9</v>
      </c>
      <c r="G148" s="1294">
        <v>235</v>
      </c>
      <c r="H148" s="1350" t="s">
        <v>922</v>
      </c>
      <c r="I148" s="482"/>
      <c r="J148" s="1294"/>
      <c r="K148" s="1294"/>
      <c r="L148" s="1294"/>
      <c r="M148" s="1294"/>
    </row>
    <row r="149" spans="1:13" ht="12" customHeight="1">
      <c r="A149" s="2068" t="s">
        <v>1316</v>
      </c>
      <c r="B149" s="2068" t="s">
        <v>58</v>
      </c>
      <c r="C149" s="845" t="s">
        <v>1317</v>
      </c>
      <c r="D149" s="1295">
        <v>4.3</v>
      </c>
      <c r="E149" s="1295">
        <v>3.9</v>
      </c>
      <c r="F149" s="1295">
        <v>3.5</v>
      </c>
      <c r="G149" s="1296"/>
      <c r="H149" s="53"/>
      <c r="I149" s="845"/>
      <c r="J149" s="1296"/>
      <c r="K149" s="1296"/>
      <c r="L149" s="1296"/>
      <c r="M149" s="1296"/>
    </row>
    <row r="150" spans="1:13" ht="21">
      <c r="A150" s="845"/>
      <c r="B150" s="845"/>
      <c r="C150" s="1675" t="s">
        <v>1318</v>
      </c>
      <c r="D150" s="1295">
        <v>5.8</v>
      </c>
      <c r="E150" s="1295">
        <v>1.5</v>
      </c>
      <c r="F150" s="1295">
        <v>1.2</v>
      </c>
      <c r="G150" s="1296"/>
      <c r="H150" s="53"/>
      <c r="I150" s="845"/>
      <c r="J150" s="1296"/>
      <c r="K150" s="1296"/>
      <c r="L150" s="1296"/>
      <c r="M150" s="1296"/>
    </row>
    <row r="151" spans="1:13" ht="12" customHeight="1">
      <c r="A151" s="1297"/>
      <c r="B151" s="1297"/>
      <c r="C151" s="1297" t="s">
        <v>1319</v>
      </c>
      <c r="D151" s="1298">
        <v>-0.7</v>
      </c>
      <c r="E151" s="1298">
        <v>0.2</v>
      </c>
      <c r="F151" s="1298">
        <v>2.4</v>
      </c>
      <c r="G151" s="1299"/>
      <c r="H151" s="1695"/>
      <c r="I151" s="1297"/>
      <c r="J151" s="1299"/>
      <c r="K151" s="1299"/>
      <c r="L151" s="1299"/>
      <c r="M151" s="1299"/>
    </row>
    <row r="152" spans="1:13" ht="12" customHeight="1">
      <c r="A152" s="482"/>
      <c r="B152" s="482"/>
      <c r="C152" s="482" t="s">
        <v>1315</v>
      </c>
      <c r="D152" s="1293">
        <v>3</v>
      </c>
      <c r="E152" s="1293">
        <v>2.5</v>
      </c>
      <c r="F152" s="1293">
        <v>2.5</v>
      </c>
      <c r="G152" s="1294">
        <v>245</v>
      </c>
      <c r="H152" s="1350" t="s">
        <v>1459</v>
      </c>
      <c r="I152" s="482"/>
      <c r="J152" s="1294">
        <v>252</v>
      </c>
      <c r="K152" s="1294">
        <v>198</v>
      </c>
      <c r="L152" s="1294">
        <v>397</v>
      </c>
      <c r="M152" s="1294">
        <v>847</v>
      </c>
    </row>
    <row r="153" spans="1:13" ht="12" customHeight="1">
      <c r="A153" s="2080" t="s">
        <v>1622</v>
      </c>
      <c r="B153" s="2080" t="s">
        <v>58</v>
      </c>
      <c r="C153" s="845" t="s">
        <v>1317</v>
      </c>
      <c r="D153" s="1295">
        <v>5.6</v>
      </c>
      <c r="E153" s="1295">
        <v>4.8</v>
      </c>
      <c r="F153" s="1295">
        <v>4.2</v>
      </c>
      <c r="G153" s="1296"/>
      <c r="H153" s="53"/>
      <c r="I153" s="845"/>
      <c r="J153" s="1296"/>
      <c r="K153" s="1296"/>
      <c r="L153" s="1296"/>
      <c r="M153" s="1296"/>
    </row>
    <row r="154" spans="1:13" ht="21">
      <c r="A154" s="845"/>
      <c r="B154" s="845"/>
      <c r="C154" s="858" t="s">
        <v>1318</v>
      </c>
      <c r="D154" s="1295">
        <v>4.3</v>
      </c>
      <c r="E154" s="1295">
        <v>1</v>
      </c>
      <c r="F154" s="1295">
        <v>1.3</v>
      </c>
      <c r="G154" s="1296"/>
      <c r="H154" s="53"/>
      <c r="I154" s="845"/>
      <c r="J154" s="1296"/>
      <c r="K154" s="1296"/>
      <c r="L154" s="1296"/>
      <c r="M154" s="1296"/>
    </row>
    <row r="155" spans="1:13" ht="12" customHeight="1">
      <c r="A155" s="1297"/>
      <c r="B155" s="1297"/>
      <c r="C155" s="1297" t="s">
        <v>1319</v>
      </c>
      <c r="D155" s="1298">
        <v>-2.8</v>
      </c>
      <c r="E155" s="1298">
        <v>0.5</v>
      </c>
      <c r="F155" s="1298">
        <v>2.7</v>
      </c>
      <c r="G155" s="1299"/>
      <c r="H155" s="1695"/>
      <c r="I155" s="1297"/>
      <c r="J155" s="1296"/>
      <c r="K155" s="1296"/>
      <c r="L155" s="1296"/>
      <c r="M155" s="1296"/>
    </row>
    <row r="156" spans="1:13" ht="12" customHeight="1">
      <c r="A156" s="482"/>
      <c r="B156" s="482"/>
      <c r="C156" s="482" t="s">
        <v>1315</v>
      </c>
      <c r="D156" s="1694" t="s">
        <v>1111</v>
      </c>
      <c r="E156" s="1293">
        <v>3.6</v>
      </c>
      <c r="F156" s="1293">
        <v>4</v>
      </c>
      <c r="G156" s="1294">
        <v>262</v>
      </c>
      <c r="H156" s="1350" t="s">
        <v>1492</v>
      </c>
      <c r="I156" s="482"/>
      <c r="J156" s="1296"/>
      <c r="K156" s="1296"/>
      <c r="L156" s="1296"/>
      <c r="M156" s="1296"/>
    </row>
    <row r="157" spans="1:13" ht="12" customHeight="1">
      <c r="A157" s="2068" t="s">
        <v>1320</v>
      </c>
      <c r="B157" s="2068" t="s">
        <v>58</v>
      </c>
      <c r="C157" s="845" t="s">
        <v>1317</v>
      </c>
      <c r="D157" s="1295">
        <v>7.5</v>
      </c>
      <c r="E157" s="1295">
        <v>6.8</v>
      </c>
      <c r="F157" s="1295">
        <v>6</v>
      </c>
      <c r="G157" s="1296"/>
      <c r="H157" s="53"/>
      <c r="I157" s="845"/>
      <c r="J157" s="1296"/>
      <c r="K157" s="1296"/>
      <c r="L157" s="1296"/>
      <c r="M157" s="1296"/>
    </row>
    <row r="158" spans="1:13" ht="21">
      <c r="A158" s="2069"/>
      <c r="B158" s="2069" t="s">
        <v>58</v>
      </c>
      <c r="C158" s="858" t="s">
        <v>1318</v>
      </c>
      <c r="D158" s="1295">
        <v>2.4</v>
      </c>
      <c r="E158" s="1295">
        <v>2.2000000000000002</v>
      </c>
      <c r="F158" s="1295">
        <v>2.5</v>
      </c>
      <c r="G158" s="1296"/>
      <c r="H158" s="53"/>
      <c r="I158" s="845"/>
      <c r="J158" s="1296"/>
      <c r="K158" s="1296"/>
      <c r="L158" s="1296"/>
      <c r="M158" s="1296"/>
    </row>
    <row r="159" spans="1:13" ht="12" customHeight="1">
      <c r="A159" s="2069"/>
      <c r="B159" s="2069" t="s">
        <v>58</v>
      </c>
      <c r="C159" s="858" t="s">
        <v>1319</v>
      </c>
      <c r="D159" s="1295">
        <v>-6</v>
      </c>
      <c r="E159" s="1295">
        <v>-4.7</v>
      </c>
      <c r="F159" s="1295">
        <v>2.7</v>
      </c>
      <c r="G159" s="476"/>
      <c r="H159" s="491"/>
      <c r="I159" s="470"/>
      <c r="J159" s="476"/>
      <c r="K159" s="476"/>
      <c r="L159" s="476"/>
      <c r="M159" s="980"/>
    </row>
    <row r="160" spans="1:13" ht="12" customHeight="1">
      <c r="A160" s="2069"/>
      <c r="B160" s="2069" t="s">
        <v>58</v>
      </c>
      <c r="C160" s="470"/>
      <c r="D160" s="1300"/>
      <c r="E160" s="1300"/>
      <c r="F160" s="1300"/>
      <c r="G160" s="476"/>
      <c r="H160" s="491"/>
      <c r="I160" s="470"/>
      <c r="J160" s="476"/>
      <c r="K160" s="476"/>
      <c r="L160" s="476"/>
      <c r="M160" s="980"/>
    </row>
    <row r="161" spans="1:13" ht="12" customHeight="1">
      <c r="A161" s="493" t="s">
        <v>715</v>
      </c>
      <c r="B161" s="493"/>
      <c r="C161" s="472"/>
      <c r="D161" s="1301"/>
      <c r="E161" s="1301"/>
      <c r="F161" s="1301"/>
      <c r="G161" s="1302"/>
      <c r="H161" s="1290"/>
      <c r="I161" s="472"/>
      <c r="J161" s="476"/>
      <c r="K161" s="476"/>
      <c r="L161" s="476"/>
      <c r="M161" s="980"/>
    </row>
    <row r="162" spans="1:13" ht="12" customHeight="1">
      <c r="A162" s="2070"/>
      <c r="B162" s="2070" t="s">
        <v>58</v>
      </c>
      <c r="C162" s="1303" t="s">
        <v>1315</v>
      </c>
      <c r="D162" s="1304">
        <v>3.5</v>
      </c>
      <c r="E162" s="1304">
        <v>2.4</v>
      </c>
      <c r="F162" s="1304">
        <v>1.8</v>
      </c>
      <c r="G162" s="1305">
        <v>201</v>
      </c>
      <c r="H162" s="1351" t="s">
        <v>922</v>
      </c>
      <c r="I162" s="482"/>
      <c r="J162" s="1296"/>
      <c r="K162" s="1296"/>
      <c r="L162" s="1296"/>
      <c r="M162" s="856"/>
    </row>
    <row r="163" spans="1:13" ht="12" customHeight="1">
      <c r="A163" s="2068" t="s">
        <v>1316</v>
      </c>
      <c r="B163" s="2068" t="s">
        <v>58</v>
      </c>
      <c r="C163" s="858" t="s">
        <v>1317</v>
      </c>
      <c r="D163" s="1306">
        <v>7.2</v>
      </c>
      <c r="E163" s="1306">
        <v>6.7</v>
      </c>
      <c r="F163" s="1306">
        <v>6.3</v>
      </c>
      <c r="G163" s="1307"/>
      <c r="H163" s="1693"/>
      <c r="I163" s="858"/>
      <c r="J163" s="1307"/>
      <c r="K163" s="1307"/>
      <c r="L163" s="1307"/>
      <c r="M163" s="1307"/>
    </row>
    <row r="164" spans="1:13" ht="21">
      <c r="A164" s="2069"/>
      <c r="B164" s="2069" t="s">
        <v>58</v>
      </c>
      <c r="C164" s="858" t="s">
        <v>1318</v>
      </c>
      <c r="D164" s="1306">
        <v>2.5</v>
      </c>
      <c r="E164" s="1306">
        <v>1.9</v>
      </c>
      <c r="F164" s="1306">
        <v>2.1</v>
      </c>
      <c r="G164" s="1307"/>
      <c r="H164" s="1693"/>
      <c r="I164" s="858"/>
      <c r="J164" s="1307"/>
      <c r="K164" s="1307"/>
      <c r="L164" s="1307"/>
      <c r="M164" s="1307"/>
    </row>
    <row r="165" spans="1:13" ht="12" customHeight="1">
      <c r="A165" s="2076"/>
      <c r="B165" s="2076" t="s">
        <v>58</v>
      </c>
      <c r="C165" s="1297" t="s">
        <v>1319</v>
      </c>
      <c r="D165" s="1308">
        <v>-1</v>
      </c>
      <c r="E165" s="1308">
        <v>-0.2</v>
      </c>
      <c r="F165" s="1308">
        <v>2.2999999999999998</v>
      </c>
      <c r="G165" s="1309"/>
      <c r="H165" s="1692"/>
      <c r="I165" s="1310"/>
      <c r="J165" s="1309"/>
      <c r="K165" s="1309"/>
      <c r="L165" s="1309"/>
      <c r="M165" s="1309"/>
    </row>
    <row r="166" spans="1:13" ht="12" customHeight="1">
      <c r="A166" s="2070"/>
      <c r="B166" s="2070" t="s">
        <v>58</v>
      </c>
      <c r="C166" s="1303" t="s">
        <v>1315</v>
      </c>
      <c r="D166" s="1304">
        <v>2.5</v>
      </c>
      <c r="E166" s="1304">
        <v>2</v>
      </c>
      <c r="F166" s="1304">
        <v>2.2000000000000002</v>
      </c>
      <c r="G166" s="1305">
        <v>220</v>
      </c>
      <c r="H166" s="1351" t="s">
        <v>1459</v>
      </c>
      <c r="I166" s="1303"/>
      <c r="J166" s="1305">
        <v>236</v>
      </c>
      <c r="K166" s="1305">
        <v>174</v>
      </c>
      <c r="L166" s="1305">
        <v>262</v>
      </c>
      <c r="M166" s="1305">
        <v>672</v>
      </c>
    </row>
    <row r="167" spans="1:13" ht="12" customHeight="1">
      <c r="A167" s="2079" t="s">
        <v>1625</v>
      </c>
      <c r="B167" s="2069" t="s">
        <v>58</v>
      </c>
      <c r="C167" s="858" t="s">
        <v>1317</v>
      </c>
      <c r="D167" s="1306">
        <v>8</v>
      </c>
      <c r="E167" s="1306">
        <v>7.7</v>
      </c>
      <c r="F167" s="1306">
        <v>7.2</v>
      </c>
      <c r="G167" s="1307"/>
      <c r="H167" s="1693"/>
      <c r="I167" s="858"/>
      <c r="J167" s="1307"/>
      <c r="K167" s="1307"/>
      <c r="L167" s="1307"/>
      <c r="M167" s="1307"/>
    </row>
    <row r="168" spans="1:13" ht="21">
      <c r="A168" s="2069"/>
      <c r="B168" s="2069" t="s">
        <v>58</v>
      </c>
      <c r="C168" s="858" t="s">
        <v>1318</v>
      </c>
      <c r="D168" s="1306">
        <v>1.9</v>
      </c>
      <c r="E168" s="1306">
        <v>1</v>
      </c>
      <c r="F168" s="1306">
        <v>1.9</v>
      </c>
      <c r="G168" s="1307"/>
      <c r="H168" s="1693"/>
      <c r="I168" s="858"/>
      <c r="J168" s="1307"/>
      <c r="K168" s="1307"/>
      <c r="L168" s="1307"/>
      <c r="M168" s="1307"/>
    </row>
    <row r="169" spans="1:13" ht="12" customHeight="1">
      <c r="A169" s="2076"/>
      <c r="B169" s="2076" t="s">
        <v>58</v>
      </c>
      <c r="C169" s="1297" t="s">
        <v>1319</v>
      </c>
      <c r="D169" s="1308">
        <v>-2.7</v>
      </c>
      <c r="E169" s="1701" t="s">
        <v>1111</v>
      </c>
      <c r="F169" s="1308">
        <v>2.5</v>
      </c>
      <c r="G169" s="1309"/>
      <c r="H169" s="1692"/>
      <c r="I169" s="1310"/>
      <c r="J169" s="1307"/>
      <c r="K169" s="1307"/>
      <c r="L169" s="1307"/>
      <c r="M169" s="1307"/>
    </row>
    <row r="170" spans="1:13" ht="12" customHeight="1">
      <c r="A170" s="2070"/>
      <c r="B170" s="2070" t="s">
        <v>58</v>
      </c>
      <c r="C170" s="1303" t="s">
        <v>1315</v>
      </c>
      <c r="D170" s="1304">
        <v>-1.9</v>
      </c>
      <c r="E170" s="1304">
        <v>3.4</v>
      </c>
      <c r="F170" s="1304">
        <v>3.3</v>
      </c>
      <c r="G170" s="1305">
        <v>258</v>
      </c>
      <c r="H170" s="1351" t="s">
        <v>1492</v>
      </c>
      <c r="I170" s="1303"/>
      <c r="J170" s="1307"/>
      <c r="K170" s="1307"/>
      <c r="L170" s="1307"/>
      <c r="M170" s="1307"/>
    </row>
    <row r="171" spans="1:13" ht="12" customHeight="1">
      <c r="A171" s="2068" t="s">
        <v>1320</v>
      </c>
      <c r="B171" s="2068" t="s">
        <v>58</v>
      </c>
      <c r="C171" s="858" t="s">
        <v>1317</v>
      </c>
      <c r="D171" s="1306">
        <v>10</v>
      </c>
      <c r="E171" s="1306">
        <v>9.1999999999999993</v>
      </c>
      <c r="F171" s="1306">
        <v>8.5</v>
      </c>
      <c r="G171" s="1307"/>
      <c r="H171" s="1693"/>
      <c r="I171" s="858"/>
      <c r="J171" s="1307"/>
      <c r="K171" s="1307"/>
      <c r="L171" s="1307"/>
      <c r="M171" s="1307"/>
    </row>
    <row r="172" spans="1:13" ht="21">
      <c r="A172" s="2069"/>
      <c r="B172" s="2069" t="s">
        <v>58</v>
      </c>
      <c r="C172" s="858" t="s">
        <v>1318</v>
      </c>
      <c r="D172" s="1306">
        <v>-1.5</v>
      </c>
      <c r="E172" s="1306">
        <v>2.2000000000000002</v>
      </c>
      <c r="F172" s="1306">
        <v>2.2000000000000002</v>
      </c>
      <c r="G172" s="1307"/>
      <c r="H172" s="1693"/>
      <c r="I172" s="858"/>
      <c r="J172" s="1307"/>
      <c r="K172" s="1307"/>
      <c r="L172" s="1307"/>
      <c r="M172" s="1307"/>
    </row>
    <row r="173" spans="1:13" ht="12" customHeight="1">
      <c r="A173" s="2069"/>
      <c r="B173" s="2069" t="s">
        <v>58</v>
      </c>
      <c r="C173" s="845" t="s">
        <v>1319</v>
      </c>
      <c r="D173" s="1306">
        <v>-6.7</v>
      </c>
      <c r="E173" s="1306">
        <v>-5.7</v>
      </c>
      <c r="F173" s="1306">
        <v>2.5</v>
      </c>
      <c r="G173" s="1307"/>
      <c r="H173" s="1693"/>
      <c r="I173" s="858"/>
      <c r="J173" s="1307"/>
      <c r="K173" s="1307"/>
      <c r="L173" s="1307"/>
      <c r="M173" s="1307"/>
    </row>
    <row r="174" spans="1:13" ht="12" customHeight="1">
      <c r="A174" s="2069"/>
      <c r="B174" s="2069" t="s">
        <v>58</v>
      </c>
      <c r="C174" s="858"/>
      <c r="D174" s="1306"/>
      <c r="E174" s="1306"/>
      <c r="F174" s="1306"/>
      <c r="G174" s="1307"/>
      <c r="H174" s="1693"/>
      <c r="I174" s="858"/>
      <c r="J174" s="1307"/>
      <c r="K174" s="1307"/>
      <c r="L174" s="1307"/>
      <c r="M174" s="1307"/>
    </row>
    <row r="175" spans="1:13" ht="12" customHeight="1">
      <c r="A175" s="493" t="s">
        <v>714</v>
      </c>
      <c r="B175" s="493"/>
      <c r="C175" s="1310"/>
      <c r="D175" s="1308"/>
      <c r="E175" s="1308"/>
      <c r="F175" s="1308"/>
      <c r="G175" s="1309"/>
      <c r="H175" s="1692"/>
      <c r="I175" s="1310"/>
      <c r="J175" s="1307"/>
      <c r="K175" s="1307"/>
      <c r="L175" s="1307"/>
      <c r="M175" s="1307"/>
    </row>
    <row r="176" spans="1:13" ht="12" customHeight="1">
      <c r="A176" s="2070"/>
      <c r="B176" s="2070" t="s">
        <v>58</v>
      </c>
      <c r="C176" s="1303" t="s">
        <v>1315</v>
      </c>
      <c r="D176" s="1304">
        <v>2.9</v>
      </c>
      <c r="E176" s="1304">
        <v>3.6</v>
      </c>
      <c r="F176" s="1304">
        <v>2.8</v>
      </c>
      <c r="G176" s="1305">
        <v>74</v>
      </c>
      <c r="H176" s="1351" t="s">
        <v>922</v>
      </c>
      <c r="I176" s="1303"/>
      <c r="J176" s="1307"/>
      <c r="K176" s="1307"/>
      <c r="L176" s="1307"/>
      <c r="M176" s="1307"/>
    </row>
    <row r="177" spans="1:13" ht="12" customHeight="1">
      <c r="A177" s="2068" t="s">
        <v>1316</v>
      </c>
      <c r="B177" s="2068" t="s">
        <v>58</v>
      </c>
      <c r="C177" s="858" t="s">
        <v>1317</v>
      </c>
      <c r="D177" s="1306">
        <v>5.0999999999999996</v>
      </c>
      <c r="E177" s="1306">
        <v>4.2</v>
      </c>
      <c r="F177" s="1306">
        <v>3.9</v>
      </c>
      <c r="G177" s="1307"/>
      <c r="H177" s="1693"/>
      <c r="I177" s="858"/>
      <c r="J177" s="1307"/>
      <c r="K177" s="1307"/>
      <c r="L177" s="1307"/>
      <c r="M177" s="1307"/>
    </row>
    <row r="178" spans="1:13" ht="21">
      <c r="A178" s="2069"/>
      <c r="B178" s="2069" t="s">
        <v>58</v>
      </c>
      <c r="C178" s="858" t="s">
        <v>1318</v>
      </c>
      <c r="D178" s="1306">
        <v>2.4</v>
      </c>
      <c r="E178" s="1306">
        <v>2.9</v>
      </c>
      <c r="F178" s="1306">
        <v>2.4</v>
      </c>
      <c r="G178" s="1307"/>
      <c r="H178" s="1693"/>
      <c r="I178" s="858"/>
      <c r="J178" s="1307"/>
      <c r="K178" s="1307"/>
      <c r="L178" s="1307"/>
      <c r="M178" s="1307"/>
    </row>
    <row r="179" spans="1:13" ht="12" customHeight="1">
      <c r="A179" s="2076"/>
      <c r="B179" s="2076" t="s">
        <v>58</v>
      </c>
      <c r="C179" s="1297" t="s">
        <v>1319</v>
      </c>
      <c r="D179" s="1308">
        <v>-0.7</v>
      </c>
      <c r="E179" s="1308">
        <v>-0.2</v>
      </c>
      <c r="F179" s="1308">
        <v>2.6</v>
      </c>
      <c r="G179" s="1309"/>
      <c r="H179" s="1692"/>
      <c r="I179" s="1310"/>
      <c r="J179" s="1309"/>
      <c r="K179" s="1309"/>
      <c r="L179" s="1309"/>
      <c r="M179" s="1309"/>
    </row>
    <row r="180" spans="1:13" ht="12" customHeight="1">
      <c r="A180" s="2070"/>
      <c r="B180" s="2070" t="s">
        <v>58</v>
      </c>
      <c r="C180" s="1303" t="s">
        <v>1315</v>
      </c>
      <c r="D180" s="1304">
        <v>1.9</v>
      </c>
      <c r="E180" s="1304">
        <v>4</v>
      </c>
      <c r="F180" s="1304">
        <v>2.9</v>
      </c>
      <c r="G180" s="1305">
        <v>78</v>
      </c>
      <c r="H180" s="1351" t="s">
        <v>1459</v>
      </c>
      <c r="I180" s="1303"/>
      <c r="J180" s="1305">
        <v>82</v>
      </c>
      <c r="K180" s="1305">
        <v>179</v>
      </c>
      <c r="L180" s="1305">
        <v>363</v>
      </c>
      <c r="M180" s="1305">
        <v>624</v>
      </c>
    </row>
    <row r="181" spans="1:13" ht="12" customHeight="1">
      <c r="A181" s="2079" t="s">
        <v>1625</v>
      </c>
      <c r="B181" s="2069" t="s">
        <v>58</v>
      </c>
      <c r="C181" s="858" t="s">
        <v>1317</v>
      </c>
      <c r="D181" s="1306">
        <v>6.1</v>
      </c>
      <c r="E181" s="1306">
        <v>5.0999999999999996</v>
      </c>
      <c r="F181" s="1306">
        <v>4.3</v>
      </c>
      <c r="G181" s="1307"/>
      <c r="H181" s="1693"/>
      <c r="I181" s="858"/>
      <c r="J181" s="1307"/>
      <c r="K181" s="1307"/>
      <c r="L181" s="1307"/>
      <c r="M181" s="1307"/>
    </row>
    <row r="182" spans="1:13" ht="21">
      <c r="A182" s="2069"/>
      <c r="B182" s="2069" t="s">
        <v>58</v>
      </c>
      <c r="C182" s="858" t="s">
        <v>1318</v>
      </c>
      <c r="D182" s="1306">
        <v>1.8</v>
      </c>
      <c r="E182" s="1306">
        <v>3.1</v>
      </c>
      <c r="F182" s="1306">
        <v>1.9</v>
      </c>
      <c r="G182" s="1307"/>
      <c r="H182" s="1693"/>
      <c r="I182" s="858"/>
      <c r="J182" s="1307"/>
      <c r="K182" s="1307"/>
      <c r="L182" s="1307"/>
      <c r="M182" s="1307"/>
    </row>
    <row r="183" spans="1:13" ht="12" customHeight="1">
      <c r="A183" s="2076"/>
      <c r="B183" s="2076" t="s">
        <v>58</v>
      </c>
      <c r="C183" s="1297" t="s">
        <v>1319</v>
      </c>
      <c r="D183" s="1308">
        <v>-2.9</v>
      </c>
      <c r="E183" s="1308">
        <v>0.2</v>
      </c>
      <c r="F183" s="1308">
        <v>3</v>
      </c>
      <c r="G183" s="1309"/>
      <c r="H183" s="1692"/>
      <c r="I183" s="1310"/>
      <c r="J183" s="1307"/>
      <c r="K183" s="1307"/>
      <c r="L183" s="1307"/>
      <c r="M183" s="1307"/>
    </row>
    <row r="184" spans="1:13" ht="12" customHeight="1">
      <c r="A184" s="2070"/>
      <c r="B184" s="2070" t="s">
        <v>58</v>
      </c>
      <c r="C184" s="1303" t="s">
        <v>1315</v>
      </c>
      <c r="D184" s="1304">
        <v>-0.3</v>
      </c>
      <c r="E184" s="1304">
        <v>3.1</v>
      </c>
      <c r="F184" s="1304">
        <v>3.7</v>
      </c>
      <c r="G184" s="1305">
        <v>88</v>
      </c>
      <c r="H184" s="1351" t="s">
        <v>1492</v>
      </c>
      <c r="I184" s="1303"/>
      <c r="J184" s="1307"/>
      <c r="K184" s="1307"/>
      <c r="L184" s="1307"/>
      <c r="M184" s="1307"/>
    </row>
    <row r="185" spans="1:13" ht="12" customHeight="1">
      <c r="A185" s="2068" t="s">
        <v>1320</v>
      </c>
      <c r="B185" s="2068" t="s">
        <v>58</v>
      </c>
      <c r="C185" s="858" t="s">
        <v>1317</v>
      </c>
      <c r="D185" s="1306">
        <v>7.1</v>
      </c>
      <c r="E185" s="1306">
        <v>6.7</v>
      </c>
      <c r="F185" s="1306">
        <v>5.8</v>
      </c>
      <c r="G185" s="1307"/>
      <c r="H185" s="1693"/>
      <c r="I185" s="858"/>
      <c r="J185" s="1307"/>
      <c r="K185" s="1307"/>
      <c r="L185" s="1307"/>
      <c r="M185" s="1307"/>
    </row>
    <row r="186" spans="1:13" ht="21">
      <c r="A186" s="2069"/>
      <c r="B186" s="2069" t="s">
        <v>58</v>
      </c>
      <c r="C186" s="858" t="s">
        <v>1318</v>
      </c>
      <c r="D186" s="1306">
        <v>0.7</v>
      </c>
      <c r="E186" s="1306">
        <v>2.2000000000000002</v>
      </c>
      <c r="F186" s="1306">
        <v>2.4</v>
      </c>
      <c r="G186" s="1307"/>
      <c r="H186" s="1693"/>
      <c r="I186" s="858"/>
      <c r="J186" s="1307"/>
      <c r="K186" s="1307"/>
      <c r="L186" s="1307"/>
      <c r="M186" s="1307"/>
    </row>
    <row r="187" spans="1:13" ht="12" customHeight="1">
      <c r="A187" s="2069"/>
      <c r="B187" s="2069" t="s">
        <v>58</v>
      </c>
      <c r="C187" s="845" t="s">
        <v>1319</v>
      </c>
      <c r="D187" s="1306">
        <v>-10.199999999999999</v>
      </c>
      <c r="E187" s="1306">
        <v>-9.3000000000000007</v>
      </c>
      <c r="F187" s="1306">
        <v>3.2</v>
      </c>
      <c r="G187" s="1307"/>
      <c r="H187" s="1693"/>
      <c r="I187" s="858"/>
      <c r="J187" s="1307"/>
      <c r="K187" s="1307"/>
      <c r="L187" s="1307"/>
      <c r="M187" s="1307"/>
    </row>
    <row r="188" spans="1:13" ht="12" customHeight="1">
      <c r="A188" s="2069"/>
      <c r="B188" s="2069" t="s">
        <v>58</v>
      </c>
      <c r="C188" s="858"/>
      <c r="D188" s="1306"/>
      <c r="E188" s="1306"/>
      <c r="F188" s="1306"/>
      <c r="G188" s="1307"/>
      <c r="H188" s="1693"/>
      <c r="I188" s="858"/>
      <c r="J188" s="1307"/>
      <c r="K188" s="1307"/>
      <c r="L188" s="1307"/>
      <c r="M188" s="1307"/>
    </row>
    <row r="189" spans="1:13" ht="12" customHeight="1">
      <c r="A189" s="493" t="s">
        <v>713</v>
      </c>
      <c r="B189" s="493"/>
      <c r="C189" s="1310"/>
      <c r="D189" s="1308"/>
      <c r="E189" s="1308"/>
      <c r="F189" s="1308"/>
      <c r="G189" s="1309"/>
      <c r="H189" s="1692"/>
      <c r="I189" s="1310"/>
      <c r="J189" s="1307"/>
      <c r="K189" s="1307"/>
      <c r="L189" s="1307"/>
      <c r="M189" s="1307"/>
    </row>
    <row r="190" spans="1:13" ht="12" customHeight="1">
      <c r="A190" s="2070"/>
      <c r="B190" s="2070" t="s">
        <v>58</v>
      </c>
      <c r="C190" s="1303" t="s">
        <v>1315</v>
      </c>
      <c r="D190" s="1304">
        <v>4.0999999999999996</v>
      </c>
      <c r="E190" s="1304">
        <v>2.4</v>
      </c>
      <c r="F190" s="1304">
        <v>2.2999999999999998</v>
      </c>
      <c r="G190" s="1305">
        <v>103</v>
      </c>
      <c r="H190" s="1351" t="s">
        <v>922</v>
      </c>
      <c r="I190" s="1303"/>
      <c r="J190" s="1307"/>
      <c r="K190" s="1307"/>
      <c r="L190" s="1307"/>
      <c r="M190" s="1307"/>
    </row>
    <row r="191" spans="1:13" ht="12" customHeight="1">
      <c r="A191" s="2068" t="s">
        <v>1316</v>
      </c>
      <c r="B191" s="2068" t="s">
        <v>58</v>
      </c>
      <c r="C191" s="858" t="s">
        <v>1317</v>
      </c>
      <c r="D191" s="1306">
        <v>8.3000000000000007</v>
      </c>
      <c r="E191" s="1306">
        <v>7.7</v>
      </c>
      <c r="F191" s="1306">
        <v>6.8</v>
      </c>
      <c r="G191" s="1307"/>
      <c r="H191" s="1693"/>
      <c r="I191" s="858"/>
      <c r="J191" s="1307"/>
      <c r="K191" s="1307"/>
      <c r="L191" s="1307"/>
      <c r="M191" s="1307"/>
    </row>
    <row r="192" spans="1:13" ht="21">
      <c r="A192" s="2069"/>
      <c r="B192" s="2069" t="s">
        <v>58</v>
      </c>
      <c r="C192" s="858" t="s">
        <v>1318</v>
      </c>
      <c r="D192" s="1306">
        <v>2.8</v>
      </c>
      <c r="E192" s="1306">
        <v>2.2999999999999998</v>
      </c>
      <c r="F192" s="1306">
        <v>2.1</v>
      </c>
      <c r="G192" s="1307"/>
      <c r="H192" s="1693"/>
      <c r="I192" s="858"/>
      <c r="J192" s="1307"/>
      <c r="K192" s="1307"/>
      <c r="L192" s="1307"/>
      <c r="M192" s="1307"/>
    </row>
    <row r="193" spans="1:13" ht="12" customHeight="1">
      <c r="A193" s="2076"/>
      <c r="B193" s="2076" t="s">
        <v>58</v>
      </c>
      <c r="C193" s="1297" t="s">
        <v>1319</v>
      </c>
      <c r="D193" s="1308">
        <v>-2.5</v>
      </c>
      <c r="E193" s="1308">
        <v>-0.2</v>
      </c>
      <c r="F193" s="1308">
        <v>2.7</v>
      </c>
      <c r="G193" s="1309"/>
      <c r="H193" s="1692"/>
      <c r="I193" s="1310"/>
      <c r="J193" s="1309"/>
      <c r="K193" s="1309"/>
      <c r="L193" s="1309"/>
      <c r="M193" s="1309"/>
    </row>
    <row r="194" spans="1:13" ht="12" customHeight="1">
      <c r="A194" s="2070"/>
      <c r="B194" s="2070" t="s">
        <v>58</v>
      </c>
      <c r="C194" s="1303" t="s">
        <v>1315</v>
      </c>
      <c r="D194" s="1304">
        <v>1.8</v>
      </c>
      <c r="E194" s="1304">
        <v>5.4</v>
      </c>
      <c r="F194" s="1304">
        <v>3</v>
      </c>
      <c r="G194" s="1305">
        <v>112</v>
      </c>
      <c r="H194" s="1351" t="s">
        <v>1459</v>
      </c>
      <c r="I194" s="1303"/>
      <c r="J194" s="1305">
        <v>117</v>
      </c>
      <c r="K194" s="1305">
        <v>113</v>
      </c>
      <c r="L194" s="1305">
        <v>108</v>
      </c>
      <c r="M194" s="1305">
        <v>338</v>
      </c>
    </row>
    <row r="195" spans="1:13" ht="12" customHeight="1">
      <c r="A195" s="2079" t="s">
        <v>1625</v>
      </c>
      <c r="B195" s="2069" t="s">
        <v>58</v>
      </c>
      <c r="C195" s="858" t="s">
        <v>1317</v>
      </c>
      <c r="D195" s="1306">
        <v>10</v>
      </c>
      <c r="E195" s="1306">
        <v>8.1</v>
      </c>
      <c r="F195" s="1306">
        <v>7.3</v>
      </c>
      <c r="G195" s="1307"/>
      <c r="H195" s="1693"/>
      <c r="I195" s="858"/>
      <c r="J195" s="1307"/>
      <c r="K195" s="1307"/>
      <c r="L195" s="1307"/>
      <c r="M195" s="1307"/>
    </row>
    <row r="196" spans="1:13" ht="21">
      <c r="A196" s="2069"/>
      <c r="B196" s="2069" t="s">
        <v>58</v>
      </c>
      <c r="C196" s="858" t="s">
        <v>1318</v>
      </c>
      <c r="D196" s="1306">
        <v>0.6</v>
      </c>
      <c r="E196" s="1306">
        <v>5</v>
      </c>
      <c r="F196" s="1306">
        <v>2.5</v>
      </c>
      <c r="G196" s="1307"/>
      <c r="H196" s="1693"/>
      <c r="I196" s="858"/>
      <c r="J196" s="1307"/>
      <c r="K196" s="1307"/>
      <c r="L196" s="1307"/>
      <c r="M196" s="1307"/>
    </row>
    <row r="197" spans="1:13" ht="12" customHeight="1">
      <c r="A197" s="2076"/>
      <c r="B197" s="2076" t="s">
        <v>58</v>
      </c>
      <c r="C197" s="1297" t="s">
        <v>1319</v>
      </c>
      <c r="D197" s="1308">
        <v>-4.5999999999999996</v>
      </c>
      <c r="E197" s="1308">
        <v>-0.1</v>
      </c>
      <c r="F197" s="1308">
        <v>3.3</v>
      </c>
      <c r="G197" s="1309"/>
      <c r="H197" s="1692"/>
      <c r="I197" s="1310"/>
      <c r="J197" s="1307"/>
      <c r="K197" s="1307"/>
      <c r="L197" s="1307"/>
      <c r="M197" s="1307"/>
    </row>
    <row r="198" spans="1:13" ht="12" customHeight="1">
      <c r="A198" s="2070"/>
      <c r="B198" s="2070" t="s">
        <v>58</v>
      </c>
      <c r="C198" s="1303" t="s">
        <v>1315</v>
      </c>
      <c r="D198" s="1304">
        <v>-1.9</v>
      </c>
      <c r="E198" s="1304">
        <v>3.8</v>
      </c>
      <c r="F198" s="1304">
        <v>3.7</v>
      </c>
      <c r="G198" s="1305">
        <v>124</v>
      </c>
      <c r="H198" s="1351" t="s">
        <v>1492</v>
      </c>
      <c r="I198" s="1303"/>
      <c r="J198" s="1307"/>
      <c r="K198" s="1307"/>
      <c r="L198" s="1307"/>
      <c r="M198" s="1307"/>
    </row>
    <row r="199" spans="1:13" ht="12" customHeight="1">
      <c r="A199" s="2068" t="s">
        <v>1320</v>
      </c>
      <c r="B199" s="2068" t="s">
        <v>58</v>
      </c>
      <c r="C199" s="858" t="s">
        <v>1317</v>
      </c>
      <c r="D199" s="1306">
        <v>11.5</v>
      </c>
      <c r="E199" s="1306">
        <v>11.1</v>
      </c>
      <c r="F199" s="1306">
        <v>10.199999999999999</v>
      </c>
      <c r="G199" s="1307"/>
      <c r="H199" s="1693"/>
      <c r="I199" s="858"/>
      <c r="J199" s="1307"/>
      <c r="K199" s="1307"/>
      <c r="L199" s="1307"/>
      <c r="M199" s="1307"/>
    </row>
    <row r="200" spans="1:13" ht="21">
      <c r="A200" s="2069"/>
      <c r="B200" s="2069" t="s">
        <v>58</v>
      </c>
      <c r="C200" s="858" t="s">
        <v>1318</v>
      </c>
      <c r="D200" s="1306">
        <v>-2.4</v>
      </c>
      <c r="E200" s="1306">
        <v>2.5</v>
      </c>
      <c r="F200" s="1306">
        <v>2.1</v>
      </c>
      <c r="G200" s="1307"/>
      <c r="H200" s="1693"/>
      <c r="I200" s="858"/>
      <c r="J200" s="1307"/>
      <c r="K200" s="1307"/>
      <c r="L200" s="1307"/>
      <c r="M200" s="1307"/>
    </row>
    <row r="201" spans="1:13" ht="12" customHeight="1">
      <c r="A201" s="2076"/>
      <c r="B201" s="2076" t="s">
        <v>58</v>
      </c>
      <c r="C201" s="1297" t="s">
        <v>1319</v>
      </c>
      <c r="D201" s="1308">
        <v>-13.1</v>
      </c>
      <c r="E201" s="1308">
        <v>-11.1</v>
      </c>
      <c r="F201" s="1308">
        <v>3.9</v>
      </c>
      <c r="G201" s="1309"/>
      <c r="H201" s="1692"/>
      <c r="I201" s="1310"/>
      <c r="J201" s="1309"/>
      <c r="K201" s="1309"/>
      <c r="L201" s="1309"/>
      <c r="M201" s="1309"/>
    </row>
    <row r="202" spans="1:13" ht="12" customHeight="1">
      <c r="A202" s="2077" t="s">
        <v>1321</v>
      </c>
      <c r="B202" s="2077" t="s">
        <v>58</v>
      </c>
      <c r="C202" s="1311"/>
      <c r="D202" s="1311"/>
      <c r="E202" s="1311"/>
      <c r="F202" s="1311"/>
      <c r="G202" s="1312"/>
      <c r="H202" s="1311"/>
      <c r="I202" s="1311"/>
      <c r="J202" s="1312">
        <v>9</v>
      </c>
      <c r="K202" s="1329">
        <v>5</v>
      </c>
      <c r="L202" s="1312">
        <v>295</v>
      </c>
      <c r="M202" s="1312">
        <v>309</v>
      </c>
    </row>
    <row r="203" spans="1:13" ht="12" customHeight="1">
      <c r="A203" s="2078" t="s">
        <v>248</v>
      </c>
      <c r="B203" s="2078" t="s">
        <v>58</v>
      </c>
      <c r="C203" s="1342"/>
      <c r="D203" s="1342"/>
      <c r="E203" s="1342"/>
      <c r="F203" s="1342"/>
      <c r="G203" s="1343"/>
      <c r="H203" s="1342"/>
      <c r="I203" s="1342"/>
      <c r="J203" s="1343">
        <v>696</v>
      </c>
      <c r="K203" s="1343">
        <v>669</v>
      </c>
      <c r="L203" s="1343">
        <v>1425</v>
      </c>
      <c r="M203" s="1343">
        <v>2790</v>
      </c>
    </row>
    <row r="204" spans="1:13" ht="9.75" customHeight="1">
      <c r="A204" s="2081" t="s">
        <v>1626</v>
      </c>
      <c r="B204" s="2082" t="s">
        <v>58</v>
      </c>
      <c r="C204" s="2082" t="s">
        <v>58</v>
      </c>
      <c r="D204" s="2082" t="s">
        <v>58</v>
      </c>
      <c r="E204" s="2082" t="s">
        <v>58</v>
      </c>
      <c r="F204" s="2082" t="s">
        <v>58</v>
      </c>
      <c r="G204" s="2082" t="s">
        <v>58</v>
      </c>
      <c r="H204" s="2082" t="s">
        <v>58</v>
      </c>
      <c r="I204" s="2082" t="s">
        <v>58</v>
      </c>
      <c r="J204" s="2082" t="s">
        <v>58</v>
      </c>
      <c r="K204" s="1313"/>
      <c r="L204" s="1313"/>
      <c r="M204" s="1314"/>
    </row>
    <row r="205" spans="1:13">
      <c r="A205" s="469"/>
      <c r="B205" s="469"/>
      <c r="C205" s="469"/>
      <c r="D205" s="469"/>
      <c r="E205" s="469"/>
      <c r="F205" s="469"/>
      <c r="G205" s="469"/>
      <c r="H205" s="469"/>
      <c r="I205" s="469"/>
      <c r="J205" s="469"/>
      <c r="K205" s="469"/>
      <c r="L205" s="469"/>
      <c r="M205" s="469"/>
    </row>
    <row r="213" spans="1:13" ht="7.2" customHeight="1">
      <c r="A213" s="1680"/>
      <c r="B213" s="1680"/>
      <c r="C213" s="1680"/>
      <c r="D213" s="1236"/>
      <c r="E213" s="1236"/>
      <c r="F213" s="1236"/>
      <c r="G213" s="1236"/>
      <c r="H213" s="1236"/>
      <c r="I213" s="1236"/>
      <c r="J213" s="1236"/>
      <c r="K213" s="1236"/>
      <c r="L213" s="1236"/>
      <c r="M213" s="1236"/>
    </row>
    <row r="214" spans="1:13" ht="12.75" customHeight="1">
      <c r="A214" s="2071" t="s">
        <v>1522</v>
      </c>
      <c r="B214" s="2071" t="s">
        <v>58</v>
      </c>
      <c r="C214" s="2071" t="s">
        <v>58</v>
      </c>
      <c r="D214" s="987"/>
      <c r="E214" s="987"/>
      <c r="F214" s="987"/>
      <c r="G214" s="987"/>
      <c r="H214" s="987"/>
      <c r="I214" s="987"/>
      <c r="J214" s="987"/>
      <c r="K214" s="987"/>
      <c r="L214" s="987"/>
      <c r="M214" s="987"/>
    </row>
    <row r="215" spans="1:13" ht="9" customHeight="1">
      <c r="A215" s="496"/>
      <c r="B215" s="496"/>
      <c r="C215" s="994"/>
      <c r="D215" s="994"/>
      <c r="E215" s="994"/>
      <c r="F215" s="994"/>
      <c r="G215" s="994"/>
      <c r="H215" s="994"/>
      <c r="I215" s="994"/>
      <c r="J215" s="470"/>
      <c r="L215" s="470"/>
      <c r="M215" s="470"/>
    </row>
    <row r="216" spans="1:13" ht="9" customHeight="1">
      <c r="A216" s="1349" t="s">
        <v>1298</v>
      </c>
      <c r="B216" s="1288"/>
      <c r="C216" s="471"/>
      <c r="D216" s="471"/>
      <c r="E216" s="471"/>
      <c r="F216" s="471"/>
      <c r="H216" s="491"/>
      <c r="I216" s="491"/>
      <c r="K216" s="491" t="s">
        <v>1306</v>
      </c>
      <c r="L216" s="1689"/>
      <c r="M216" s="1689"/>
    </row>
    <row r="217" spans="1:13" ht="9" customHeight="1">
      <c r="A217" s="1349"/>
      <c r="B217" s="1288"/>
      <c r="C217" s="471"/>
      <c r="D217" s="471"/>
      <c r="E217" s="471"/>
      <c r="F217" s="471"/>
      <c r="G217" s="491"/>
      <c r="H217" s="491"/>
      <c r="I217" s="491"/>
      <c r="J217" s="1697" t="s">
        <v>1623</v>
      </c>
      <c r="K217" s="1697" t="s">
        <v>1624</v>
      </c>
      <c r="L217" s="491" t="s">
        <v>1322</v>
      </c>
      <c r="M217" s="491" t="s">
        <v>1309</v>
      </c>
    </row>
    <row r="218" spans="1:13" ht="9" customHeight="1">
      <c r="A218" s="1349"/>
      <c r="B218" s="1288"/>
      <c r="C218" s="471"/>
      <c r="D218" s="471"/>
      <c r="E218" s="471"/>
      <c r="F218" s="471"/>
      <c r="G218" s="491" t="s">
        <v>1307</v>
      </c>
      <c r="H218" s="491"/>
      <c r="I218" s="491"/>
      <c r="J218" s="491" t="s">
        <v>1521</v>
      </c>
      <c r="K218" s="491" t="s">
        <v>1521</v>
      </c>
      <c r="L218" s="491" t="s">
        <v>1521</v>
      </c>
      <c r="M218" s="491" t="s">
        <v>1521</v>
      </c>
    </row>
    <row r="219" spans="1:13" ht="9" customHeight="1">
      <c r="A219" s="470"/>
      <c r="B219" s="470"/>
      <c r="C219" s="471"/>
      <c r="D219" s="471"/>
      <c r="E219" s="471"/>
      <c r="F219" s="471"/>
      <c r="G219" s="491" t="s">
        <v>1310</v>
      </c>
      <c r="H219" s="491" t="s">
        <v>1311</v>
      </c>
      <c r="I219" s="491"/>
      <c r="J219" s="491" t="s">
        <v>1312</v>
      </c>
      <c r="K219" s="491" t="s">
        <v>1312</v>
      </c>
      <c r="L219" s="491" t="s">
        <v>1312</v>
      </c>
      <c r="M219" s="491" t="s">
        <v>1312</v>
      </c>
    </row>
    <row r="220" spans="1:13" ht="10.5" customHeight="1">
      <c r="A220" s="493" t="s">
        <v>1313</v>
      </c>
      <c r="B220" s="1289"/>
      <c r="C220" s="472"/>
      <c r="D220" s="472">
        <v>2020</v>
      </c>
      <c r="E220" s="472">
        <v>2021</v>
      </c>
      <c r="F220" s="472">
        <v>2022</v>
      </c>
      <c r="G220" s="1290" t="s">
        <v>247</v>
      </c>
      <c r="H220" s="1290" t="s">
        <v>1314</v>
      </c>
      <c r="I220" s="1290"/>
      <c r="J220" s="1290" t="s">
        <v>247</v>
      </c>
      <c r="K220" s="1290" t="s">
        <v>247</v>
      </c>
      <c r="L220" s="1290" t="s">
        <v>247</v>
      </c>
      <c r="M220" s="1290" t="s">
        <v>247</v>
      </c>
    </row>
    <row r="221" spans="1:13" ht="12.6" customHeight="1">
      <c r="A221" s="1291"/>
      <c r="B221" s="1292"/>
      <c r="C221" s="482" t="s">
        <v>1323</v>
      </c>
      <c r="D221" s="1293">
        <v>2.1</v>
      </c>
      <c r="E221" s="1293">
        <v>2.1</v>
      </c>
      <c r="F221" s="1293">
        <v>2.1</v>
      </c>
      <c r="G221" s="482">
        <v>237</v>
      </c>
      <c r="H221" s="1350" t="s">
        <v>1256</v>
      </c>
      <c r="I221" s="482"/>
      <c r="J221" s="482"/>
      <c r="K221" s="482"/>
      <c r="L221" s="482"/>
      <c r="M221" s="482"/>
    </row>
    <row r="222" spans="1:13" ht="12.6" customHeight="1">
      <c r="A222" s="2068" t="s">
        <v>1316</v>
      </c>
      <c r="B222" s="2068" t="s">
        <v>58</v>
      </c>
      <c r="C222" s="845" t="s">
        <v>1324</v>
      </c>
      <c r="D222" s="1295">
        <v>3.5</v>
      </c>
      <c r="E222" s="1295">
        <v>3.2</v>
      </c>
      <c r="F222" s="1295">
        <v>3</v>
      </c>
      <c r="G222" s="845"/>
      <c r="H222" s="845"/>
      <c r="I222" s="845"/>
      <c r="J222" s="845"/>
      <c r="K222" s="845"/>
      <c r="L222" s="845"/>
      <c r="M222" s="845"/>
    </row>
    <row r="223" spans="1:13" ht="21">
      <c r="A223" s="845"/>
      <c r="B223" s="845"/>
      <c r="C223" s="1675" t="s">
        <v>1318</v>
      </c>
      <c r="D223" s="1295">
        <v>1.7</v>
      </c>
      <c r="E223" s="1295">
        <v>1.5</v>
      </c>
      <c r="F223" s="1295">
        <v>1.8</v>
      </c>
      <c r="G223" s="845"/>
      <c r="H223" s="845"/>
      <c r="I223" s="845"/>
      <c r="J223" s="845"/>
      <c r="K223" s="845"/>
      <c r="L223" s="845"/>
      <c r="M223" s="845"/>
    </row>
    <row r="224" spans="1:13" ht="12.6" customHeight="1">
      <c r="A224" s="1297"/>
      <c r="B224" s="1297"/>
      <c r="C224" s="1297" t="s">
        <v>1319</v>
      </c>
      <c r="D224" s="1298">
        <v>2.2999999999999998</v>
      </c>
      <c r="E224" s="1298">
        <v>3.8</v>
      </c>
      <c r="F224" s="1298">
        <v>3.4</v>
      </c>
      <c r="G224" s="1297"/>
      <c r="H224" s="1297"/>
      <c r="I224" s="1297"/>
      <c r="J224" s="1297"/>
      <c r="K224" s="1297"/>
      <c r="L224" s="1297"/>
      <c r="M224" s="1297"/>
    </row>
    <row r="225" spans="1:13" ht="12.6" customHeight="1">
      <c r="A225" s="482"/>
      <c r="B225" s="482"/>
      <c r="C225" s="482" t="s">
        <v>1323</v>
      </c>
      <c r="D225" s="1293">
        <v>1.4</v>
      </c>
      <c r="E225" s="1293">
        <v>1.7</v>
      </c>
      <c r="F225" s="1293">
        <v>2</v>
      </c>
      <c r="G225" s="482">
        <v>239</v>
      </c>
      <c r="H225" s="1350" t="s">
        <v>1257</v>
      </c>
      <c r="I225" s="482"/>
      <c r="J225" s="482">
        <v>240</v>
      </c>
      <c r="K225" s="482">
        <v>123</v>
      </c>
      <c r="L225" s="482">
        <v>454</v>
      </c>
      <c r="M225" s="482">
        <v>817</v>
      </c>
    </row>
    <row r="226" spans="1:13" ht="12.6" customHeight="1">
      <c r="A226" s="2080" t="s">
        <v>1622</v>
      </c>
      <c r="B226" s="2080" t="s">
        <v>58</v>
      </c>
      <c r="C226" s="845" t="s">
        <v>1324</v>
      </c>
      <c r="D226" s="1295">
        <v>3.8</v>
      </c>
      <c r="E226" s="1295">
        <v>3.8</v>
      </c>
      <c r="F226" s="1295">
        <v>3.7</v>
      </c>
      <c r="G226" s="845"/>
      <c r="H226" s="845"/>
      <c r="I226" s="845"/>
      <c r="J226" s="845"/>
      <c r="K226" s="845"/>
      <c r="L226" s="845"/>
      <c r="M226" s="845"/>
    </row>
    <row r="227" spans="1:13" ht="21">
      <c r="A227" s="845"/>
      <c r="B227" s="845"/>
      <c r="C227" s="858" t="s">
        <v>1318</v>
      </c>
      <c r="D227" s="1295">
        <v>1.4</v>
      </c>
      <c r="E227" s="1295">
        <v>1.6</v>
      </c>
      <c r="F227" s="1295">
        <v>1.9</v>
      </c>
      <c r="G227" s="845"/>
      <c r="H227" s="845"/>
      <c r="I227" s="845"/>
      <c r="J227" s="845"/>
      <c r="K227" s="845"/>
      <c r="L227" s="845"/>
      <c r="M227" s="845"/>
    </row>
    <row r="228" spans="1:13" ht="12.6" customHeight="1">
      <c r="A228" s="1297"/>
      <c r="B228" s="1297"/>
      <c r="C228" s="1297" t="s">
        <v>1319</v>
      </c>
      <c r="D228" s="1298">
        <v>2</v>
      </c>
      <c r="E228" s="1298">
        <v>2.6</v>
      </c>
      <c r="F228" s="1298">
        <v>3</v>
      </c>
      <c r="G228" s="1297"/>
      <c r="H228" s="1297"/>
      <c r="I228" s="1297"/>
      <c r="J228" s="845"/>
      <c r="K228" s="845"/>
      <c r="L228" s="845"/>
      <c r="M228" s="845"/>
    </row>
    <row r="229" spans="1:13" ht="12.6" customHeight="1">
      <c r="A229" s="482"/>
      <c r="B229" s="482"/>
      <c r="C229" s="482" t="s">
        <v>1323</v>
      </c>
      <c r="D229" s="1293">
        <v>0.9</v>
      </c>
      <c r="E229" s="1293">
        <v>0.9</v>
      </c>
      <c r="F229" s="1293">
        <v>1.4</v>
      </c>
      <c r="G229" s="482">
        <v>245</v>
      </c>
      <c r="H229" s="1350" t="s">
        <v>1256</v>
      </c>
      <c r="I229" s="482"/>
      <c r="J229" s="845"/>
      <c r="K229" s="845"/>
      <c r="L229" s="845"/>
      <c r="M229" s="845"/>
    </row>
    <row r="230" spans="1:13" ht="12.6" customHeight="1">
      <c r="A230" s="2068" t="s">
        <v>1320</v>
      </c>
      <c r="B230" s="2068" t="s">
        <v>58</v>
      </c>
      <c r="C230" s="845" t="s">
        <v>1324</v>
      </c>
      <c r="D230" s="1295">
        <v>3.9</v>
      </c>
      <c r="E230" s="1295">
        <v>4.0999999999999996</v>
      </c>
      <c r="F230" s="1295">
        <v>4.3</v>
      </c>
      <c r="G230" s="845"/>
      <c r="H230" s="845"/>
      <c r="I230" s="845"/>
      <c r="J230" s="845"/>
      <c r="K230" s="845"/>
      <c r="L230" s="845"/>
      <c r="M230" s="845"/>
    </row>
    <row r="231" spans="1:13" ht="21">
      <c r="A231" s="2069"/>
      <c r="B231" s="2069" t="s">
        <v>58</v>
      </c>
      <c r="C231" s="858" t="s">
        <v>1318</v>
      </c>
      <c r="D231" s="1295">
        <v>1.1000000000000001</v>
      </c>
      <c r="E231" s="1295">
        <v>1.3</v>
      </c>
      <c r="F231" s="1295">
        <v>1.4</v>
      </c>
      <c r="G231" s="845"/>
      <c r="H231" s="845"/>
      <c r="I231" s="845"/>
      <c r="J231" s="845"/>
      <c r="K231" s="845"/>
      <c r="L231" s="845"/>
      <c r="M231" s="845"/>
    </row>
    <row r="232" spans="1:13" ht="12.6" customHeight="1">
      <c r="A232" s="2069"/>
      <c r="B232" s="2069" t="s">
        <v>58</v>
      </c>
      <c r="C232" s="858" t="s">
        <v>1319</v>
      </c>
      <c r="D232" s="1295">
        <v>1.8</v>
      </c>
      <c r="E232" s="1295">
        <v>2.1</v>
      </c>
      <c r="F232" s="1295">
        <v>1.8</v>
      </c>
      <c r="G232" s="470"/>
      <c r="H232" s="470"/>
      <c r="I232" s="470"/>
      <c r="J232" s="470"/>
      <c r="K232" s="470"/>
      <c r="L232" s="470"/>
      <c r="M232" s="980"/>
    </row>
    <row r="233" spans="1:13" ht="12.6" customHeight="1">
      <c r="A233" s="493" t="s">
        <v>715</v>
      </c>
      <c r="B233" s="493"/>
      <c r="C233" s="472"/>
      <c r="D233" s="472"/>
      <c r="E233" s="472"/>
      <c r="F233" s="472"/>
      <c r="G233" s="472"/>
      <c r="H233" s="472"/>
      <c r="I233" s="472"/>
      <c r="J233" s="470"/>
      <c r="K233" s="470"/>
      <c r="L233" s="470"/>
      <c r="M233" s="980"/>
    </row>
    <row r="234" spans="1:13" ht="12.6" customHeight="1">
      <c r="A234" s="2070"/>
      <c r="B234" s="2070" t="s">
        <v>58</v>
      </c>
      <c r="C234" s="1303" t="s">
        <v>1323</v>
      </c>
      <c r="D234" s="1304">
        <v>1.5</v>
      </c>
      <c r="E234" s="1304">
        <v>1.7</v>
      </c>
      <c r="F234" s="1304">
        <v>1.3</v>
      </c>
      <c r="G234" s="1303">
        <v>182</v>
      </c>
      <c r="H234" s="1351" t="s">
        <v>1256</v>
      </c>
      <c r="I234" s="482"/>
      <c r="J234" s="845"/>
      <c r="K234" s="845"/>
      <c r="L234" s="845"/>
      <c r="M234" s="856"/>
    </row>
    <row r="235" spans="1:13" ht="12.6" customHeight="1">
      <c r="A235" s="2068" t="s">
        <v>1316</v>
      </c>
      <c r="B235" s="2068" t="s">
        <v>58</v>
      </c>
      <c r="C235" s="858" t="s">
        <v>1324</v>
      </c>
      <c r="D235" s="1306">
        <v>6.4</v>
      </c>
      <c r="E235" s="1306">
        <v>6.3</v>
      </c>
      <c r="F235" s="1306">
        <v>6.4</v>
      </c>
      <c r="G235" s="858"/>
      <c r="H235" s="858"/>
      <c r="I235" s="858"/>
      <c r="J235" s="858"/>
      <c r="K235" s="858"/>
      <c r="L235" s="858"/>
      <c r="M235" s="858"/>
    </row>
    <row r="236" spans="1:13" ht="21">
      <c r="A236" s="2069"/>
      <c r="B236" s="2069" t="s">
        <v>58</v>
      </c>
      <c r="C236" s="858" t="s">
        <v>1318</v>
      </c>
      <c r="D236" s="1306">
        <v>1.9</v>
      </c>
      <c r="E236" s="1306">
        <v>1.2</v>
      </c>
      <c r="F236" s="1306">
        <v>1</v>
      </c>
      <c r="G236" s="858"/>
      <c r="H236" s="858"/>
      <c r="I236" s="858"/>
      <c r="J236" s="858"/>
      <c r="K236" s="858"/>
      <c r="L236" s="858"/>
      <c r="M236" s="858"/>
    </row>
    <row r="237" spans="1:13" ht="12.6" customHeight="1">
      <c r="A237" s="2076"/>
      <c r="B237" s="2076" t="s">
        <v>58</v>
      </c>
      <c r="C237" s="1297" t="s">
        <v>1319</v>
      </c>
      <c r="D237" s="1308">
        <v>1.1000000000000001</v>
      </c>
      <c r="E237" s="1308">
        <v>1.3</v>
      </c>
      <c r="F237" s="1308">
        <v>1.5</v>
      </c>
      <c r="G237" s="1310"/>
      <c r="H237" s="1310"/>
      <c r="I237" s="1310"/>
      <c r="J237" s="1310"/>
      <c r="K237" s="1310"/>
      <c r="L237" s="1310"/>
      <c r="M237" s="1310"/>
    </row>
    <row r="238" spans="1:13" ht="12.6" customHeight="1">
      <c r="A238" s="2070"/>
      <c r="B238" s="2070" t="s">
        <v>58</v>
      </c>
      <c r="C238" s="1303" t="s">
        <v>1323</v>
      </c>
      <c r="D238" s="1304">
        <v>1.1000000000000001</v>
      </c>
      <c r="E238" s="1304">
        <v>1.1000000000000001</v>
      </c>
      <c r="F238" s="1304">
        <v>0.9</v>
      </c>
      <c r="G238" s="1303">
        <v>185</v>
      </c>
      <c r="H238" s="1351" t="s">
        <v>1257</v>
      </c>
      <c r="I238" s="1303"/>
      <c r="J238" s="1303">
        <v>185</v>
      </c>
      <c r="K238" s="1303">
        <v>26</v>
      </c>
      <c r="L238" s="1303">
        <v>262</v>
      </c>
      <c r="M238" s="1303">
        <v>473</v>
      </c>
    </row>
    <row r="239" spans="1:13" ht="12.6" customHeight="1">
      <c r="A239" s="2079" t="s">
        <v>1625</v>
      </c>
      <c r="B239" s="2069" t="s">
        <v>58</v>
      </c>
      <c r="C239" s="858" t="s">
        <v>1324</v>
      </c>
      <c r="D239" s="1306">
        <v>6.6</v>
      </c>
      <c r="E239" s="1306">
        <v>6.7</v>
      </c>
      <c r="F239" s="1306">
        <v>6.8</v>
      </c>
      <c r="G239" s="858"/>
      <c r="H239" s="858"/>
      <c r="I239" s="858"/>
      <c r="J239" s="858"/>
      <c r="K239" s="858"/>
      <c r="L239" s="858"/>
      <c r="M239" s="858"/>
    </row>
    <row r="240" spans="1:13" ht="21">
      <c r="A240" s="2069"/>
      <c r="B240" s="2069" t="s">
        <v>58</v>
      </c>
      <c r="C240" s="858" t="s">
        <v>1318</v>
      </c>
      <c r="D240" s="1306">
        <v>1.4</v>
      </c>
      <c r="E240" s="1306">
        <v>1</v>
      </c>
      <c r="F240" s="1306">
        <v>1</v>
      </c>
      <c r="G240" s="858"/>
      <c r="H240" s="858"/>
      <c r="I240" s="858"/>
      <c r="J240" s="858"/>
      <c r="K240" s="858"/>
      <c r="L240" s="858"/>
      <c r="M240" s="858"/>
    </row>
    <row r="241" spans="1:13" ht="12.6" customHeight="1">
      <c r="A241" s="2076"/>
      <c r="B241" s="2076" t="s">
        <v>58</v>
      </c>
      <c r="C241" s="1297" t="s">
        <v>1319</v>
      </c>
      <c r="D241" s="1308">
        <v>0.9</v>
      </c>
      <c r="E241" s="1308">
        <v>1.1000000000000001</v>
      </c>
      <c r="F241" s="1308">
        <v>1.1000000000000001</v>
      </c>
      <c r="G241" s="1310"/>
      <c r="H241" s="1310"/>
      <c r="I241" s="1310"/>
      <c r="J241" s="858"/>
      <c r="K241" s="858"/>
      <c r="L241" s="858"/>
      <c r="M241" s="858"/>
    </row>
    <row r="242" spans="1:13" ht="12.6" customHeight="1">
      <c r="A242" s="2070"/>
      <c r="B242" s="2070" t="s">
        <v>58</v>
      </c>
      <c r="C242" s="1303" t="s">
        <v>1323</v>
      </c>
      <c r="D242" s="1304">
        <v>0.8</v>
      </c>
      <c r="E242" s="1304">
        <v>0.5</v>
      </c>
      <c r="F242" s="1304">
        <v>0.4</v>
      </c>
      <c r="G242" s="1303">
        <v>187</v>
      </c>
      <c r="H242" s="1351" t="s">
        <v>1256</v>
      </c>
      <c r="I242" s="1303"/>
      <c r="J242" s="858"/>
      <c r="K242" s="858"/>
      <c r="L242" s="858"/>
      <c r="M242" s="858"/>
    </row>
    <row r="243" spans="1:13" ht="12.6" customHeight="1">
      <c r="A243" s="2068" t="s">
        <v>1320</v>
      </c>
      <c r="B243" s="2068" t="s">
        <v>58</v>
      </c>
      <c r="C243" s="858" t="s">
        <v>1324</v>
      </c>
      <c r="D243" s="1306">
        <v>6.6</v>
      </c>
      <c r="E243" s="1306">
        <v>6.7</v>
      </c>
      <c r="F243" s="1306">
        <v>7</v>
      </c>
      <c r="G243" s="858"/>
      <c r="H243" s="858"/>
      <c r="I243" s="858"/>
      <c r="J243" s="858"/>
      <c r="K243" s="858"/>
      <c r="L243" s="858"/>
      <c r="M243" s="858"/>
    </row>
    <row r="244" spans="1:13" ht="21">
      <c r="A244" s="2069"/>
      <c r="B244" s="2069" t="s">
        <v>58</v>
      </c>
      <c r="C244" s="858" t="s">
        <v>1318</v>
      </c>
      <c r="D244" s="1306">
        <v>1.1000000000000001</v>
      </c>
      <c r="E244" s="1306">
        <v>0.9</v>
      </c>
      <c r="F244" s="1306">
        <v>1.1000000000000001</v>
      </c>
      <c r="G244" s="858"/>
      <c r="H244" s="858"/>
      <c r="I244" s="858"/>
      <c r="J244" s="858"/>
      <c r="K244" s="858"/>
      <c r="L244" s="858"/>
      <c r="M244" s="858"/>
    </row>
    <row r="245" spans="1:13" ht="12.6" customHeight="1">
      <c r="A245" s="2069"/>
      <c r="B245" s="2069" t="s">
        <v>58</v>
      </c>
      <c r="C245" s="845" t="s">
        <v>1319</v>
      </c>
      <c r="D245" s="1306">
        <v>1</v>
      </c>
      <c r="E245" s="1306">
        <v>0.8</v>
      </c>
      <c r="F245" s="1306">
        <v>0.3</v>
      </c>
      <c r="G245" s="858"/>
      <c r="H245" s="858"/>
      <c r="I245" s="858"/>
      <c r="J245" s="858"/>
      <c r="K245" s="858"/>
      <c r="L245" s="858"/>
      <c r="M245" s="858"/>
    </row>
    <row r="246" spans="1:13" ht="12.6" customHeight="1">
      <c r="A246" s="2069"/>
      <c r="B246" s="2069" t="s">
        <v>58</v>
      </c>
      <c r="C246" s="858"/>
      <c r="D246" s="1306"/>
      <c r="E246" s="1306"/>
      <c r="F246" s="1306"/>
      <c r="G246" s="858"/>
      <c r="H246" s="858"/>
      <c r="I246" s="858"/>
      <c r="J246" s="858"/>
      <c r="K246" s="858"/>
      <c r="L246" s="858"/>
      <c r="M246" s="858"/>
    </row>
    <row r="247" spans="1:13" ht="12.6" customHeight="1">
      <c r="A247" s="493" t="s">
        <v>714</v>
      </c>
      <c r="B247" s="493"/>
      <c r="C247" s="1310"/>
      <c r="D247" s="1308"/>
      <c r="E247" s="1308"/>
      <c r="F247" s="1308"/>
      <c r="G247" s="1310"/>
      <c r="H247" s="1310"/>
      <c r="I247" s="1310"/>
      <c r="J247" s="858"/>
      <c r="K247" s="858"/>
      <c r="L247" s="858"/>
      <c r="M247" s="858"/>
    </row>
    <row r="248" spans="1:13" ht="12.6" customHeight="1">
      <c r="A248" s="2070"/>
      <c r="B248" s="2070" t="s">
        <v>58</v>
      </c>
      <c r="C248" s="1303" t="s">
        <v>1323</v>
      </c>
      <c r="D248" s="1304">
        <v>2.2000000000000002</v>
      </c>
      <c r="E248" s="1304">
        <v>2.2999999999999998</v>
      </c>
      <c r="F248" s="1304">
        <v>2</v>
      </c>
      <c r="G248" s="1303">
        <v>94</v>
      </c>
      <c r="H248" s="1351" t="s">
        <v>1256</v>
      </c>
      <c r="I248" s="1303"/>
      <c r="J248" s="858"/>
      <c r="K248" s="858"/>
      <c r="L248" s="858"/>
      <c r="M248" s="858"/>
    </row>
    <row r="249" spans="1:13" ht="12.6" customHeight="1">
      <c r="A249" s="2068" t="s">
        <v>1316</v>
      </c>
      <c r="B249" s="2068" t="s">
        <v>58</v>
      </c>
      <c r="C249" s="858" t="s">
        <v>1324</v>
      </c>
      <c r="D249" s="1306">
        <v>3.3</v>
      </c>
      <c r="E249" s="1306">
        <v>3</v>
      </c>
      <c r="F249" s="1306">
        <v>2.7</v>
      </c>
      <c r="G249" s="858"/>
      <c r="H249" s="858"/>
      <c r="I249" s="858"/>
      <c r="J249" s="858"/>
      <c r="K249" s="858"/>
      <c r="L249" s="858"/>
      <c r="M249" s="858"/>
    </row>
    <row r="250" spans="1:13" ht="21">
      <c r="A250" s="2069"/>
      <c r="B250" s="2069" t="s">
        <v>58</v>
      </c>
      <c r="C250" s="858" t="s">
        <v>1318</v>
      </c>
      <c r="D250" s="1306">
        <v>2.6</v>
      </c>
      <c r="E250" s="1306">
        <v>1.8</v>
      </c>
      <c r="F250" s="1306">
        <v>1.8</v>
      </c>
      <c r="G250" s="858"/>
      <c r="H250" s="858"/>
      <c r="I250" s="858"/>
      <c r="J250" s="858"/>
      <c r="K250" s="858"/>
      <c r="L250" s="858"/>
      <c r="M250" s="858"/>
    </row>
    <row r="251" spans="1:13" ht="12.6" customHeight="1">
      <c r="A251" s="2076"/>
      <c r="B251" s="2076" t="s">
        <v>58</v>
      </c>
      <c r="C251" s="1297" t="s">
        <v>1319</v>
      </c>
      <c r="D251" s="1308">
        <v>3.6</v>
      </c>
      <c r="E251" s="1308">
        <v>4.3</v>
      </c>
      <c r="F251" s="1308">
        <v>4</v>
      </c>
      <c r="G251" s="1310"/>
      <c r="H251" s="1310"/>
      <c r="I251" s="1310"/>
      <c r="J251" s="1310"/>
      <c r="K251" s="1310"/>
      <c r="L251" s="1310"/>
      <c r="M251" s="1310"/>
    </row>
    <row r="252" spans="1:13" ht="12.6" customHeight="1">
      <c r="A252" s="2070"/>
      <c r="B252" s="2070" t="s">
        <v>58</v>
      </c>
      <c r="C252" s="1303" t="s">
        <v>1323</v>
      </c>
      <c r="D252" s="1304">
        <v>2</v>
      </c>
      <c r="E252" s="1304">
        <v>1.8</v>
      </c>
      <c r="F252" s="1304">
        <v>1.7</v>
      </c>
      <c r="G252" s="1303">
        <v>97</v>
      </c>
      <c r="H252" s="1351" t="s">
        <v>1257</v>
      </c>
      <c r="I252" s="1303"/>
      <c r="J252" s="1303">
        <v>98</v>
      </c>
      <c r="K252" s="1303">
        <v>86</v>
      </c>
      <c r="L252" s="1303">
        <v>322</v>
      </c>
      <c r="M252" s="1303">
        <v>506</v>
      </c>
    </row>
    <row r="253" spans="1:13" ht="12.6" customHeight="1">
      <c r="A253" s="2079" t="s">
        <v>1625</v>
      </c>
      <c r="B253" s="2069" t="s">
        <v>58</v>
      </c>
      <c r="C253" s="858" t="s">
        <v>1324</v>
      </c>
      <c r="D253" s="1306">
        <v>3.4</v>
      </c>
      <c r="E253" s="1306">
        <v>3.4</v>
      </c>
      <c r="F253" s="1306">
        <v>3.3</v>
      </c>
      <c r="G253" s="858"/>
      <c r="H253" s="858"/>
      <c r="I253" s="858"/>
      <c r="J253" s="858"/>
      <c r="K253" s="858"/>
      <c r="L253" s="858"/>
      <c r="M253" s="858"/>
    </row>
    <row r="254" spans="1:13" ht="21">
      <c r="A254" s="2069"/>
      <c r="B254" s="2069" t="s">
        <v>58</v>
      </c>
      <c r="C254" s="858" t="s">
        <v>1318</v>
      </c>
      <c r="D254" s="1306">
        <v>2.2999999999999998</v>
      </c>
      <c r="E254" s="1306">
        <v>2</v>
      </c>
      <c r="F254" s="1306">
        <v>1.8</v>
      </c>
      <c r="G254" s="858"/>
      <c r="H254" s="858"/>
      <c r="I254" s="858"/>
      <c r="J254" s="858"/>
      <c r="K254" s="858"/>
      <c r="L254" s="858"/>
      <c r="M254" s="858"/>
    </row>
    <row r="255" spans="1:13" ht="12.6" customHeight="1">
      <c r="A255" s="2076"/>
      <c r="B255" s="2076" t="s">
        <v>58</v>
      </c>
      <c r="C255" s="1297" t="s">
        <v>1319</v>
      </c>
      <c r="D255" s="1308">
        <v>3.5</v>
      </c>
      <c r="E255" s="1308">
        <v>3.8</v>
      </c>
      <c r="F255" s="1308">
        <v>3.8</v>
      </c>
      <c r="G255" s="1310"/>
      <c r="H255" s="1310"/>
      <c r="I255" s="1310"/>
      <c r="J255" s="858"/>
      <c r="K255" s="858"/>
      <c r="L255" s="858"/>
      <c r="M255" s="858"/>
    </row>
    <row r="256" spans="1:13" ht="12.6" customHeight="1">
      <c r="A256" s="2070"/>
      <c r="B256" s="2070" t="s">
        <v>58</v>
      </c>
      <c r="C256" s="1303" t="s">
        <v>1323</v>
      </c>
      <c r="D256" s="1304">
        <v>1.3</v>
      </c>
      <c r="E256" s="1304">
        <v>1</v>
      </c>
      <c r="F256" s="1304">
        <v>1.3</v>
      </c>
      <c r="G256" s="1303">
        <v>104</v>
      </c>
      <c r="H256" s="1351" t="s">
        <v>1256</v>
      </c>
      <c r="I256" s="1303"/>
      <c r="J256" s="858"/>
      <c r="K256" s="858"/>
      <c r="L256" s="858"/>
      <c r="M256" s="858"/>
    </row>
    <row r="257" spans="1:13" ht="12.6" customHeight="1">
      <c r="A257" s="2068" t="s">
        <v>1320</v>
      </c>
      <c r="B257" s="2068" t="s">
        <v>58</v>
      </c>
      <c r="C257" s="858" t="s">
        <v>1324</v>
      </c>
      <c r="D257" s="1306">
        <v>3.7</v>
      </c>
      <c r="E257" s="1306">
        <v>4.0999999999999996</v>
      </c>
      <c r="F257" s="1306">
        <v>4.7</v>
      </c>
      <c r="G257" s="858"/>
      <c r="H257" s="858"/>
      <c r="I257" s="858"/>
      <c r="J257" s="858"/>
      <c r="K257" s="858"/>
      <c r="L257" s="858"/>
      <c r="M257" s="858"/>
    </row>
    <row r="258" spans="1:13" ht="21">
      <c r="A258" s="2069"/>
      <c r="B258" s="2069" t="s">
        <v>58</v>
      </c>
      <c r="C258" s="858" t="s">
        <v>1318</v>
      </c>
      <c r="D258" s="1306">
        <v>1.5</v>
      </c>
      <c r="E258" s="1306">
        <v>1.6</v>
      </c>
      <c r="F258" s="1306">
        <v>2</v>
      </c>
      <c r="G258" s="858"/>
      <c r="H258" s="858"/>
      <c r="I258" s="858"/>
      <c r="J258" s="858"/>
      <c r="K258" s="858"/>
      <c r="L258" s="858"/>
      <c r="M258" s="858"/>
    </row>
    <row r="259" spans="1:13" ht="12.6" customHeight="1">
      <c r="A259" s="2069"/>
      <c r="B259" s="2069" t="s">
        <v>58</v>
      </c>
      <c r="C259" s="845" t="s">
        <v>1319</v>
      </c>
      <c r="D259" s="1306">
        <v>2.2999999999999998</v>
      </c>
      <c r="E259" s="1330">
        <v>0</v>
      </c>
      <c r="F259" s="1306">
        <v>1.7</v>
      </c>
      <c r="G259" s="858"/>
      <c r="H259" s="858"/>
      <c r="I259" s="858"/>
      <c r="J259" s="858"/>
      <c r="K259" s="858"/>
      <c r="L259" s="858"/>
      <c r="M259" s="858"/>
    </row>
    <row r="260" spans="1:13" ht="12.6" customHeight="1">
      <c r="A260" s="2069"/>
      <c r="B260" s="2069" t="s">
        <v>58</v>
      </c>
      <c r="C260" s="858"/>
      <c r="D260" s="1306"/>
      <c r="E260" s="1306"/>
      <c r="F260" s="1306"/>
      <c r="G260" s="858"/>
      <c r="H260" s="858"/>
      <c r="I260" s="858"/>
      <c r="J260" s="858"/>
      <c r="K260" s="858"/>
      <c r="L260" s="858"/>
      <c r="M260" s="858"/>
    </row>
    <row r="261" spans="1:13" ht="12.6" customHeight="1">
      <c r="A261" s="493" t="s">
        <v>713</v>
      </c>
      <c r="B261" s="493"/>
      <c r="C261" s="1310"/>
      <c r="D261" s="1308"/>
      <c r="E261" s="1308"/>
      <c r="F261" s="1308"/>
      <c r="G261" s="1310"/>
      <c r="H261" s="1310"/>
      <c r="I261" s="1310"/>
      <c r="J261" s="858"/>
      <c r="K261" s="858"/>
      <c r="L261" s="858"/>
      <c r="M261" s="858"/>
    </row>
    <row r="262" spans="1:13" ht="12.6" customHeight="1">
      <c r="A262" s="2070"/>
      <c r="B262" s="2070" t="s">
        <v>58</v>
      </c>
      <c r="C262" s="1303" t="s">
        <v>1323</v>
      </c>
      <c r="D262" s="1304">
        <v>1.7</v>
      </c>
      <c r="E262" s="1304">
        <v>2.7</v>
      </c>
      <c r="F262" s="1304">
        <v>2.6</v>
      </c>
      <c r="G262" s="1303">
        <v>96</v>
      </c>
      <c r="H262" s="1351" t="s">
        <v>1256</v>
      </c>
      <c r="I262" s="1303"/>
      <c r="J262" s="858"/>
      <c r="K262" s="858"/>
      <c r="L262" s="858"/>
      <c r="M262" s="858"/>
    </row>
    <row r="263" spans="1:13" ht="12.6" customHeight="1">
      <c r="A263" s="2068" t="s">
        <v>1316</v>
      </c>
      <c r="B263" s="2068" t="s">
        <v>58</v>
      </c>
      <c r="C263" s="858" t="s">
        <v>1324</v>
      </c>
      <c r="D263" s="1306">
        <v>6.7</v>
      </c>
      <c r="E263" s="1306">
        <v>6.3</v>
      </c>
      <c r="F263" s="1306">
        <v>5.7</v>
      </c>
      <c r="G263" s="858"/>
      <c r="H263" s="858"/>
      <c r="I263" s="858"/>
      <c r="J263" s="858"/>
      <c r="K263" s="858"/>
      <c r="L263" s="858"/>
      <c r="M263" s="858"/>
    </row>
    <row r="264" spans="1:13" ht="21">
      <c r="A264" s="2069"/>
      <c r="B264" s="2069" t="s">
        <v>58</v>
      </c>
      <c r="C264" s="858" t="s">
        <v>1318</v>
      </c>
      <c r="D264" s="1306">
        <v>1.8</v>
      </c>
      <c r="E264" s="1306">
        <v>2.6</v>
      </c>
      <c r="F264" s="1306">
        <v>2.1</v>
      </c>
      <c r="G264" s="858"/>
      <c r="H264" s="858"/>
      <c r="I264" s="858"/>
      <c r="J264" s="858"/>
      <c r="K264" s="858"/>
      <c r="L264" s="858"/>
      <c r="M264" s="858"/>
    </row>
    <row r="265" spans="1:13" ht="12.6" customHeight="1">
      <c r="A265" s="2076"/>
      <c r="B265" s="2076" t="s">
        <v>58</v>
      </c>
      <c r="C265" s="1297" t="s">
        <v>1319</v>
      </c>
      <c r="D265" s="1308">
        <v>1.1000000000000001</v>
      </c>
      <c r="E265" s="1308">
        <v>2.6</v>
      </c>
      <c r="F265" s="1308">
        <v>3.3</v>
      </c>
      <c r="G265" s="1310"/>
      <c r="H265" s="1310"/>
      <c r="I265" s="1310"/>
      <c r="J265" s="1310"/>
      <c r="K265" s="1310"/>
      <c r="L265" s="1310"/>
      <c r="M265" s="1310"/>
    </row>
    <row r="266" spans="1:13" ht="12.6" customHeight="1">
      <c r="A266" s="2070"/>
      <c r="B266" s="2070" t="s">
        <v>58</v>
      </c>
      <c r="C266" s="1303" t="s">
        <v>1323</v>
      </c>
      <c r="D266" s="1304">
        <v>1.4</v>
      </c>
      <c r="E266" s="1304">
        <v>1.9</v>
      </c>
      <c r="F266" s="1304">
        <v>2.2999999999999998</v>
      </c>
      <c r="G266" s="1303">
        <v>97</v>
      </c>
      <c r="H266" s="1351" t="s">
        <v>1257</v>
      </c>
      <c r="I266" s="1303"/>
      <c r="J266" s="1303">
        <v>97</v>
      </c>
      <c r="K266" s="1303">
        <v>12</v>
      </c>
      <c r="L266" s="1303">
        <v>171</v>
      </c>
      <c r="M266" s="1303">
        <v>280</v>
      </c>
    </row>
    <row r="267" spans="1:13" ht="12.6" customHeight="1">
      <c r="A267" s="2079" t="s">
        <v>1625</v>
      </c>
      <c r="B267" s="2069" t="s">
        <v>58</v>
      </c>
      <c r="C267" s="858" t="s">
        <v>1324</v>
      </c>
      <c r="D267" s="1306">
        <v>6.9</v>
      </c>
      <c r="E267" s="1306">
        <v>6.7</v>
      </c>
      <c r="F267" s="1306">
        <v>6.3</v>
      </c>
      <c r="G267" s="858"/>
      <c r="H267" s="858"/>
      <c r="I267" s="858"/>
      <c r="J267" s="858"/>
      <c r="K267" s="858"/>
      <c r="L267" s="858"/>
      <c r="M267" s="858"/>
    </row>
    <row r="268" spans="1:13" ht="21">
      <c r="A268" s="2069"/>
      <c r="B268" s="2069" t="s">
        <v>58</v>
      </c>
      <c r="C268" s="858" t="s">
        <v>1318</v>
      </c>
      <c r="D268" s="1306">
        <v>1.4</v>
      </c>
      <c r="E268" s="1306">
        <v>2</v>
      </c>
      <c r="F268" s="1306">
        <v>2.2000000000000002</v>
      </c>
      <c r="G268" s="858"/>
      <c r="H268" s="858"/>
      <c r="I268" s="858"/>
      <c r="J268" s="858"/>
      <c r="K268" s="858"/>
      <c r="L268" s="858"/>
      <c r="M268" s="858"/>
    </row>
    <row r="269" spans="1:13" ht="12.6" customHeight="1">
      <c r="A269" s="2076"/>
      <c r="B269" s="2076" t="s">
        <v>58</v>
      </c>
      <c r="C269" s="1297" t="s">
        <v>1319</v>
      </c>
      <c r="D269" s="1308">
        <v>1.1000000000000001</v>
      </c>
      <c r="E269" s="1308">
        <v>2.4</v>
      </c>
      <c r="F269" s="1308">
        <v>2.9</v>
      </c>
      <c r="G269" s="1310"/>
      <c r="H269" s="1310"/>
      <c r="I269" s="1310"/>
      <c r="J269" s="858"/>
      <c r="K269" s="858"/>
      <c r="L269" s="858"/>
      <c r="M269" s="858"/>
    </row>
    <row r="270" spans="1:13" ht="12.6" customHeight="1">
      <c r="A270" s="2070"/>
      <c r="B270" s="2070" t="s">
        <v>58</v>
      </c>
      <c r="C270" s="1303" t="s">
        <v>1323</v>
      </c>
      <c r="D270" s="1304">
        <v>1.1000000000000001</v>
      </c>
      <c r="E270" s="1304">
        <v>1.3</v>
      </c>
      <c r="F270" s="1304">
        <v>1.7</v>
      </c>
      <c r="G270" s="1303">
        <v>98</v>
      </c>
      <c r="H270" s="1351" t="s">
        <v>1256</v>
      </c>
      <c r="I270" s="1303"/>
      <c r="J270" s="858"/>
      <c r="K270" s="858"/>
      <c r="L270" s="858"/>
      <c r="M270" s="858"/>
    </row>
    <row r="271" spans="1:13" ht="12.6" customHeight="1">
      <c r="A271" s="2068" t="s">
        <v>1320</v>
      </c>
      <c r="B271" s="2068" t="s">
        <v>58</v>
      </c>
      <c r="C271" s="858" t="s">
        <v>1324</v>
      </c>
      <c r="D271" s="1306">
        <v>6.9</v>
      </c>
      <c r="E271" s="1306">
        <v>7</v>
      </c>
      <c r="F271" s="1306">
        <v>7.1</v>
      </c>
      <c r="G271" s="858"/>
      <c r="H271" s="858"/>
      <c r="I271" s="858"/>
      <c r="J271" s="858"/>
      <c r="K271" s="858"/>
      <c r="L271" s="858"/>
      <c r="M271" s="858"/>
    </row>
    <row r="272" spans="1:13" ht="21">
      <c r="A272" s="2069"/>
      <c r="B272" s="2069" t="s">
        <v>58</v>
      </c>
      <c r="C272" s="858" t="s">
        <v>1318</v>
      </c>
      <c r="D272" s="1306">
        <v>1</v>
      </c>
      <c r="E272" s="1306">
        <v>1.6</v>
      </c>
      <c r="F272" s="1306">
        <v>2.9</v>
      </c>
      <c r="G272" s="858"/>
      <c r="H272" s="858"/>
      <c r="I272" s="858"/>
      <c r="J272" s="858"/>
      <c r="K272" s="858"/>
      <c r="L272" s="858"/>
      <c r="M272" s="858"/>
    </row>
    <row r="273" spans="1:13">
      <c r="A273" s="2076"/>
      <c r="B273" s="2076" t="s">
        <v>58</v>
      </c>
      <c r="C273" s="1297" t="s">
        <v>1319</v>
      </c>
      <c r="D273" s="1308">
        <v>1</v>
      </c>
      <c r="E273" s="1308">
        <v>1.8</v>
      </c>
      <c r="F273" s="1308">
        <v>2.9</v>
      </c>
      <c r="G273" s="1310"/>
      <c r="H273" s="1310"/>
      <c r="I273" s="1310"/>
      <c r="J273" s="1310"/>
      <c r="K273" s="1310"/>
      <c r="L273" s="1310"/>
      <c r="M273" s="1310"/>
    </row>
    <row r="274" spans="1:13" ht="12.6" customHeight="1">
      <c r="A274" s="2077" t="s">
        <v>1321</v>
      </c>
      <c r="B274" s="2077" t="s">
        <v>58</v>
      </c>
      <c r="C274" s="1311"/>
      <c r="D274" s="1311"/>
      <c r="E274" s="1311"/>
      <c r="F274" s="1311"/>
      <c r="G274" s="1311"/>
      <c r="H274" s="1311"/>
      <c r="I274" s="1311"/>
      <c r="J274" s="1311">
        <v>15</v>
      </c>
      <c r="K274" s="1311">
        <v>2</v>
      </c>
      <c r="L274" s="1311">
        <v>235</v>
      </c>
      <c r="M274" s="1311">
        <v>252</v>
      </c>
    </row>
    <row r="275" spans="1:13" ht="12.6" customHeight="1">
      <c r="A275" s="2078" t="s">
        <v>248</v>
      </c>
      <c r="B275" s="2078" t="s">
        <v>58</v>
      </c>
      <c r="C275" s="1342"/>
      <c r="D275" s="1342"/>
      <c r="E275" s="1342"/>
      <c r="F275" s="1342"/>
      <c r="G275" s="1342"/>
      <c r="H275" s="1342"/>
      <c r="I275" s="1342"/>
      <c r="J275" s="1343">
        <v>635</v>
      </c>
      <c r="K275" s="1343">
        <v>249</v>
      </c>
      <c r="L275" s="1343">
        <v>1444</v>
      </c>
      <c r="M275" s="1343">
        <v>2328</v>
      </c>
    </row>
    <row r="276" spans="1:13">
      <c r="A276" s="469"/>
      <c r="B276" s="469"/>
      <c r="C276" s="469"/>
      <c r="D276" s="469"/>
      <c r="E276" s="469"/>
      <c r="F276" s="469"/>
      <c r="G276" s="469"/>
      <c r="H276" s="469"/>
      <c r="I276" s="469"/>
      <c r="J276" s="469"/>
      <c r="K276" s="469"/>
      <c r="L276" s="469"/>
      <c r="M276" s="469"/>
    </row>
    <row r="280" spans="1:13" ht="20.399999999999999" customHeight="1">
      <c r="A280" s="1803" t="s">
        <v>1286</v>
      </c>
    </row>
    <row r="281" spans="1:13" ht="20.399999999999999" customHeight="1">
      <c r="A281" s="1803"/>
    </row>
    <row r="282" spans="1:13" ht="10.8" customHeight="1">
      <c r="A282" s="1349" t="s">
        <v>1520</v>
      </c>
      <c r="B282" s="1288"/>
      <c r="C282" s="471"/>
      <c r="D282" s="471"/>
      <c r="E282" s="471"/>
      <c r="F282" s="471"/>
      <c r="G282" s="491"/>
      <c r="H282" s="491"/>
      <c r="I282" s="491"/>
      <c r="J282" s="491"/>
      <c r="K282" s="491"/>
      <c r="L282" s="491"/>
      <c r="M282" s="491"/>
    </row>
    <row r="283" spans="1:13" ht="9" customHeight="1">
      <c r="A283" s="470"/>
      <c r="B283" s="470"/>
      <c r="C283" s="2083" t="s">
        <v>1325</v>
      </c>
      <c r="D283" s="2083" t="s">
        <v>58</v>
      </c>
      <c r="E283" s="2083" t="s">
        <v>58</v>
      </c>
      <c r="F283" s="2083" t="s">
        <v>58</v>
      </c>
      <c r="G283" s="2085" t="s">
        <v>1326</v>
      </c>
      <c r="H283" s="2085" t="s">
        <v>58</v>
      </c>
      <c r="I283" s="2085" t="s">
        <v>58</v>
      </c>
      <c r="J283" s="2085" t="s">
        <v>58</v>
      </c>
      <c r="K283" s="2086" t="s">
        <v>1327</v>
      </c>
      <c r="L283" s="491" t="s">
        <v>1328</v>
      </c>
      <c r="M283" s="491"/>
    </row>
    <row r="284" spans="1:13" ht="20.25" customHeight="1">
      <c r="A284" s="493" t="s">
        <v>696</v>
      </c>
      <c r="B284" s="1289"/>
      <c r="C284" s="1315" t="s">
        <v>1329</v>
      </c>
      <c r="D284" s="1315" t="s">
        <v>1330</v>
      </c>
      <c r="E284" s="1315" t="s">
        <v>1331</v>
      </c>
      <c r="F284" s="1316" t="s">
        <v>1309</v>
      </c>
      <c r="G284" s="1317" t="s">
        <v>1329</v>
      </c>
      <c r="H284" s="1315" t="s">
        <v>1330</v>
      </c>
      <c r="I284" s="1315" t="s">
        <v>1331</v>
      </c>
      <c r="J284" s="1315" t="s">
        <v>1309</v>
      </c>
      <c r="K284" s="2087" t="s">
        <v>58</v>
      </c>
      <c r="L284" s="1290" t="s">
        <v>1332</v>
      </c>
      <c r="M284" s="491"/>
    </row>
    <row r="285" spans="1:13" ht="9" customHeight="1">
      <c r="A285" s="2088" t="s">
        <v>1333</v>
      </c>
      <c r="B285" s="2088" t="s">
        <v>58</v>
      </c>
      <c r="C285" s="1691">
        <v>10682</v>
      </c>
      <c r="D285" s="1691">
        <v>301</v>
      </c>
      <c r="E285" s="1691">
        <v>126</v>
      </c>
      <c r="F285" s="1691">
        <v>11109</v>
      </c>
      <c r="G285" s="1691">
        <v>18</v>
      </c>
      <c r="H285" s="1691">
        <v>16</v>
      </c>
      <c r="I285" s="1691">
        <v>76</v>
      </c>
      <c r="J285" s="1691">
        <v>110</v>
      </c>
      <c r="K285" s="1691">
        <v>10999</v>
      </c>
      <c r="L285" s="1691">
        <v>-20</v>
      </c>
      <c r="M285" s="845"/>
    </row>
    <row r="286" spans="1:13" ht="9" customHeight="1">
      <c r="A286" s="2084" t="s">
        <v>1334</v>
      </c>
      <c r="B286" s="2084" t="s">
        <v>58</v>
      </c>
      <c r="C286" s="1320">
        <v>2423</v>
      </c>
      <c r="D286" s="1320">
        <v>238</v>
      </c>
      <c r="E286" s="1320">
        <v>210</v>
      </c>
      <c r="F286" s="1320">
        <v>2871</v>
      </c>
      <c r="G286" s="1320">
        <v>9</v>
      </c>
      <c r="H286" s="1320">
        <v>24</v>
      </c>
      <c r="I286" s="1320">
        <v>101</v>
      </c>
      <c r="J286" s="1320">
        <v>133</v>
      </c>
      <c r="K286" s="1320">
        <v>2737</v>
      </c>
      <c r="L286" s="1320">
        <v>-21</v>
      </c>
      <c r="M286" s="845"/>
    </row>
    <row r="287" spans="1:13" ht="9" customHeight="1">
      <c r="A287" s="2084" t="s">
        <v>1335</v>
      </c>
      <c r="B287" s="2084" t="s">
        <v>58</v>
      </c>
      <c r="C287" s="1320">
        <v>800</v>
      </c>
      <c r="D287" s="1320">
        <v>98</v>
      </c>
      <c r="E287" s="1320">
        <v>46</v>
      </c>
      <c r="F287" s="1320">
        <v>944</v>
      </c>
      <c r="G287" s="1320">
        <v>4</v>
      </c>
      <c r="H287" s="1320">
        <v>9</v>
      </c>
      <c r="I287" s="1320">
        <v>22</v>
      </c>
      <c r="J287" s="1320">
        <v>35</v>
      </c>
      <c r="K287" s="1320">
        <v>909</v>
      </c>
      <c r="L287" s="1320">
        <v>-4</v>
      </c>
      <c r="M287" s="845"/>
    </row>
    <row r="288" spans="1:13" ht="9" customHeight="1">
      <c r="A288" s="2084" t="s">
        <v>1336</v>
      </c>
      <c r="B288" s="2084" t="s">
        <v>58</v>
      </c>
      <c r="C288" s="1320">
        <v>434</v>
      </c>
      <c r="D288" s="1320">
        <v>122</v>
      </c>
      <c r="E288" s="1320">
        <v>159</v>
      </c>
      <c r="F288" s="1320">
        <v>715</v>
      </c>
      <c r="G288" s="1320">
        <v>3</v>
      </c>
      <c r="H288" s="1320">
        <v>14</v>
      </c>
      <c r="I288" s="1320">
        <v>77</v>
      </c>
      <c r="J288" s="1320">
        <v>93</v>
      </c>
      <c r="K288" s="1320">
        <v>622</v>
      </c>
      <c r="L288" s="1320">
        <v>-12</v>
      </c>
      <c r="M288" s="845"/>
    </row>
    <row r="289" spans="1:13" ht="9" customHeight="1">
      <c r="A289" s="2084" t="s">
        <v>1337</v>
      </c>
      <c r="B289" s="2084" t="s">
        <v>58</v>
      </c>
      <c r="C289" s="1320">
        <v>1189</v>
      </c>
      <c r="D289" s="1320">
        <v>18</v>
      </c>
      <c r="E289" s="1320">
        <v>5</v>
      </c>
      <c r="F289" s="1320">
        <v>1212</v>
      </c>
      <c r="G289" s="1320">
        <v>3</v>
      </c>
      <c r="H289" s="1320">
        <v>1</v>
      </c>
      <c r="I289" s="1320">
        <v>2</v>
      </c>
      <c r="J289" s="1320">
        <v>6</v>
      </c>
      <c r="K289" s="1320">
        <v>1206</v>
      </c>
      <c r="L289" s="1320">
        <v>-5</v>
      </c>
      <c r="M289" s="845"/>
    </row>
    <row r="290" spans="1:13" ht="9" customHeight="1">
      <c r="A290" s="2084" t="s">
        <v>1338</v>
      </c>
      <c r="B290" s="2084" t="s">
        <v>58</v>
      </c>
      <c r="C290" s="1320">
        <v>3038</v>
      </c>
      <c r="D290" s="1320">
        <v>118</v>
      </c>
      <c r="E290" s="1320">
        <v>638</v>
      </c>
      <c r="F290" s="1320">
        <v>3794</v>
      </c>
      <c r="G290" s="1320">
        <v>6</v>
      </c>
      <c r="H290" s="1320">
        <v>3</v>
      </c>
      <c r="I290" s="1320">
        <v>296</v>
      </c>
      <c r="J290" s="1320">
        <v>305</v>
      </c>
      <c r="K290" s="1320">
        <v>3489</v>
      </c>
      <c r="L290" s="1320">
        <v>-121</v>
      </c>
      <c r="M290" s="845"/>
    </row>
    <row r="291" spans="1:13" ht="9" customHeight="1">
      <c r="A291" s="2084" t="s">
        <v>1339</v>
      </c>
      <c r="B291" s="2084" t="s">
        <v>58</v>
      </c>
      <c r="C291" s="1320">
        <v>1757</v>
      </c>
      <c r="D291" s="1320">
        <v>100</v>
      </c>
      <c r="E291" s="1320">
        <v>36</v>
      </c>
      <c r="F291" s="1320">
        <v>1894</v>
      </c>
      <c r="G291" s="1320">
        <v>5</v>
      </c>
      <c r="H291" s="1320">
        <v>3</v>
      </c>
      <c r="I291" s="1320">
        <v>17</v>
      </c>
      <c r="J291" s="1320">
        <v>24</v>
      </c>
      <c r="K291" s="1320">
        <v>1870</v>
      </c>
      <c r="L291" s="1320">
        <v>-7</v>
      </c>
      <c r="M291" s="845"/>
    </row>
    <row r="292" spans="1:13" ht="9" customHeight="1">
      <c r="A292" s="2084" t="s">
        <v>1340</v>
      </c>
      <c r="B292" s="2084" t="s">
        <v>58</v>
      </c>
      <c r="C292" s="1320">
        <v>238</v>
      </c>
      <c r="D292" s="1320">
        <v>16</v>
      </c>
      <c r="E292" s="1320">
        <v>7</v>
      </c>
      <c r="F292" s="1320">
        <v>261</v>
      </c>
      <c r="G292" s="1320" t="s">
        <v>1111</v>
      </c>
      <c r="H292" s="1320" t="s">
        <v>1111</v>
      </c>
      <c r="I292" s="1320">
        <v>2</v>
      </c>
      <c r="J292" s="1320">
        <v>3</v>
      </c>
      <c r="K292" s="1320">
        <v>258</v>
      </c>
      <c r="L292" s="1320">
        <v>-1</v>
      </c>
      <c r="M292" s="845"/>
    </row>
    <row r="293" spans="1:13" ht="9" customHeight="1">
      <c r="A293" s="2084" t="s">
        <v>1341</v>
      </c>
      <c r="B293" s="2084" t="s">
        <v>58</v>
      </c>
      <c r="C293" s="1320">
        <v>1042</v>
      </c>
      <c r="D293" s="1320">
        <v>2</v>
      </c>
      <c r="E293" s="1320">
        <v>595</v>
      </c>
      <c r="F293" s="1320">
        <v>1638</v>
      </c>
      <c r="G293" s="1320">
        <v>1</v>
      </c>
      <c r="H293" s="1320" t="s">
        <v>1111</v>
      </c>
      <c r="I293" s="1320">
        <v>277</v>
      </c>
      <c r="J293" s="1320">
        <v>278</v>
      </c>
      <c r="K293" s="1320">
        <v>1361</v>
      </c>
      <c r="L293" s="1320">
        <v>-113</v>
      </c>
      <c r="M293" s="845"/>
    </row>
    <row r="294" spans="1:13" ht="9" customHeight="1">
      <c r="A294" s="2084" t="s">
        <v>1342</v>
      </c>
      <c r="B294" s="2084" t="s">
        <v>58</v>
      </c>
      <c r="C294" s="1320">
        <v>2387</v>
      </c>
      <c r="D294" s="1320">
        <v>435</v>
      </c>
      <c r="E294" s="1320">
        <v>18</v>
      </c>
      <c r="F294" s="1320">
        <v>2840</v>
      </c>
      <c r="G294" s="1320">
        <v>6</v>
      </c>
      <c r="H294" s="1320">
        <v>20</v>
      </c>
      <c r="I294" s="1320">
        <v>11</v>
      </c>
      <c r="J294" s="1320">
        <v>37</v>
      </c>
      <c r="K294" s="1320">
        <v>2803</v>
      </c>
      <c r="L294" s="1320">
        <v>-27</v>
      </c>
      <c r="M294" s="845"/>
    </row>
    <row r="295" spans="1:13" ht="9" customHeight="1">
      <c r="A295" s="2084" t="s">
        <v>1343</v>
      </c>
      <c r="B295" s="2084" t="s">
        <v>58</v>
      </c>
      <c r="C295" s="1320">
        <v>904</v>
      </c>
      <c r="D295" s="1320">
        <v>118</v>
      </c>
      <c r="E295" s="1320">
        <v>4</v>
      </c>
      <c r="F295" s="1320">
        <v>1026</v>
      </c>
      <c r="G295" s="1320">
        <v>3</v>
      </c>
      <c r="H295" s="1320">
        <v>6</v>
      </c>
      <c r="I295" s="1320">
        <v>3</v>
      </c>
      <c r="J295" s="1320">
        <v>11</v>
      </c>
      <c r="K295" s="1320">
        <v>1015</v>
      </c>
      <c r="L295" s="1320">
        <v>-7</v>
      </c>
      <c r="M295" s="845"/>
    </row>
    <row r="296" spans="1:13" ht="9" customHeight="1">
      <c r="A296" s="2084" t="s">
        <v>1344</v>
      </c>
      <c r="B296" s="2084" t="s">
        <v>58</v>
      </c>
      <c r="C296" s="1320">
        <v>176</v>
      </c>
      <c r="D296" s="1320">
        <v>56</v>
      </c>
      <c r="E296" s="1320">
        <v>5</v>
      </c>
      <c r="F296" s="1320">
        <v>236</v>
      </c>
      <c r="G296" s="1320">
        <v>1</v>
      </c>
      <c r="H296" s="1320">
        <v>1</v>
      </c>
      <c r="I296" s="1320">
        <v>6</v>
      </c>
      <c r="J296" s="1320">
        <v>8</v>
      </c>
      <c r="K296" s="1320">
        <v>229</v>
      </c>
      <c r="L296" s="1320">
        <v>-4</v>
      </c>
      <c r="M296" s="980"/>
    </row>
    <row r="297" spans="1:13" ht="9" customHeight="1">
      <c r="A297" s="2084" t="s">
        <v>1345</v>
      </c>
      <c r="B297" s="2084" t="s">
        <v>58</v>
      </c>
      <c r="C297" s="1320">
        <v>1307</v>
      </c>
      <c r="D297" s="1320">
        <v>261</v>
      </c>
      <c r="E297" s="1320">
        <v>9</v>
      </c>
      <c r="F297" s="1320">
        <v>1577</v>
      </c>
      <c r="G297" s="1320">
        <v>3</v>
      </c>
      <c r="H297" s="1320">
        <v>13</v>
      </c>
      <c r="I297" s="1320">
        <v>3</v>
      </c>
      <c r="J297" s="1320">
        <v>18</v>
      </c>
      <c r="K297" s="1320">
        <v>1559</v>
      </c>
      <c r="L297" s="1320">
        <v>-16</v>
      </c>
      <c r="M297" s="980"/>
    </row>
    <row r="298" spans="1:13" ht="9" customHeight="1">
      <c r="A298" s="2084" t="s">
        <v>1346</v>
      </c>
      <c r="B298" s="2084" t="s">
        <v>58</v>
      </c>
      <c r="C298" s="1320">
        <v>5788</v>
      </c>
      <c r="D298" s="1320">
        <v>932</v>
      </c>
      <c r="E298" s="1320">
        <v>212</v>
      </c>
      <c r="F298" s="1320">
        <v>6932</v>
      </c>
      <c r="G298" s="1320">
        <v>12</v>
      </c>
      <c r="H298" s="1320">
        <v>47</v>
      </c>
      <c r="I298" s="1320">
        <v>126</v>
      </c>
      <c r="J298" s="1320">
        <v>186</v>
      </c>
      <c r="K298" s="1320">
        <v>6746</v>
      </c>
      <c r="L298" s="1320">
        <v>-74</v>
      </c>
      <c r="M298" s="980"/>
    </row>
    <row r="299" spans="1:13" ht="9" customHeight="1">
      <c r="A299" s="2084" t="s">
        <v>1347</v>
      </c>
      <c r="B299" s="2084" t="s">
        <v>58</v>
      </c>
      <c r="C299" s="1320">
        <v>1076</v>
      </c>
      <c r="D299" s="1320">
        <v>163</v>
      </c>
      <c r="E299" s="1320">
        <v>63</v>
      </c>
      <c r="F299" s="1320">
        <v>1302</v>
      </c>
      <c r="G299" s="1320">
        <v>2</v>
      </c>
      <c r="H299" s="1320">
        <v>7</v>
      </c>
      <c r="I299" s="1320">
        <v>37</v>
      </c>
      <c r="J299" s="1320">
        <v>46</v>
      </c>
      <c r="K299" s="1320">
        <v>1257</v>
      </c>
      <c r="L299" s="1320">
        <v>-21</v>
      </c>
      <c r="M299" s="856"/>
    </row>
    <row r="300" spans="1:13" ht="9" customHeight="1">
      <c r="A300" s="2084" t="s">
        <v>1348</v>
      </c>
      <c r="B300" s="2084" t="s">
        <v>58</v>
      </c>
      <c r="C300" s="1320">
        <v>1094</v>
      </c>
      <c r="D300" s="1320">
        <v>77</v>
      </c>
      <c r="E300" s="1320">
        <v>29</v>
      </c>
      <c r="F300" s="1320">
        <v>1200</v>
      </c>
      <c r="G300" s="1320">
        <v>2</v>
      </c>
      <c r="H300" s="1320">
        <v>3</v>
      </c>
      <c r="I300" s="1320">
        <v>20</v>
      </c>
      <c r="J300" s="1320">
        <v>25</v>
      </c>
      <c r="K300" s="1320">
        <v>1176</v>
      </c>
      <c r="L300" s="1320">
        <v>-10</v>
      </c>
      <c r="M300" s="858"/>
    </row>
    <row r="301" spans="1:13" ht="9" customHeight="1">
      <c r="A301" s="2084" t="s">
        <v>1349</v>
      </c>
      <c r="B301" s="2084" t="s">
        <v>58</v>
      </c>
      <c r="C301" s="1320">
        <v>2207</v>
      </c>
      <c r="D301" s="1320">
        <v>371</v>
      </c>
      <c r="E301" s="1320">
        <v>90</v>
      </c>
      <c r="F301" s="1320">
        <v>2668</v>
      </c>
      <c r="G301" s="1320">
        <v>5</v>
      </c>
      <c r="H301" s="1320">
        <v>25</v>
      </c>
      <c r="I301" s="1320">
        <v>44</v>
      </c>
      <c r="J301" s="1320">
        <v>75</v>
      </c>
      <c r="K301" s="1320">
        <v>2593</v>
      </c>
      <c r="L301" s="1320">
        <v>-26</v>
      </c>
      <c r="M301" s="858"/>
    </row>
    <row r="302" spans="1:13" ht="9" customHeight="1">
      <c r="A302" s="2084" t="s">
        <v>1350</v>
      </c>
      <c r="B302" s="2084" t="s">
        <v>58</v>
      </c>
      <c r="C302" s="1320">
        <v>225</v>
      </c>
      <c r="D302" s="1320">
        <v>28</v>
      </c>
      <c r="E302" s="1320">
        <v>3</v>
      </c>
      <c r="F302" s="1320">
        <v>256</v>
      </c>
      <c r="G302" s="1320" t="s">
        <v>1111</v>
      </c>
      <c r="H302" s="1320" t="s">
        <v>1111</v>
      </c>
      <c r="I302" s="1320">
        <v>8</v>
      </c>
      <c r="J302" s="1320">
        <v>9</v>
      </c>
      <c r="K302" s="1320">
        <v>247</v>
      </c>
      <c r="L302" s="1320" t="s">
        <v>1111</v>
      </c>
      <c r="M302" s="858"/>
    </row>
    <row r="303" spans="1:13" ht="9" customHeight="1">
      <c r="A303" s="2084" t="s">
        <v>1351</v>
      </c>
      <c r="B303" s="2084" t="s">
        <v>58</v>
      </c>
      <c r="C303" s="1320">
        <v>547</v>
      </c>
      <c r="D303" s="1320">
        <v>156</v>
      </c>
      <c r="E303" s="1320">
        <v>25</v>
      </c>
      <c r="F303" s="1320">
        <v>727</v>
      </c>
      <c r="G303" s="1320">
        <v>1</v>
      </c>
      <c r="H303" s="1320">
        <v>6</v>
      </c>
      <c r="I303" s="1320">
        <v>16</v>
      </c>
      <c r="J303" s="1320">
        <v>24</v>
      </c>
      <c r="K303" s="1320">
        <v>703</v>
      </c>
      <c r="L303" s="1320">
        <v>-18</v>
      </c>
      <c r="M303" s="858"/>
    </row>
    <row r="304" spans="1:13" ht="9" customHeight="1">
      <c r="A304" s="2084" t="s">
        <v>1352</v>
      </c>
      <c r="B304" s="2084" t="s">
        <v>58</v>
      </c>
      <c r="C304" s="1320">
        <v>639</v>
      </c>
      <c r="D304" s="1320">
        <v>139</v>
      </c>
      <c r="E304" s="1320">
        <v>1</v>
      </c>
      <c r="F304" s="1320">
        <v>779</v>
      </c>
      <c r="G304" s="1320">
        <v>2</v>
      </c>
      <c r="H304" s="1320">
        <v>6</v>
      </c>
      <c r="I304" s="1320" t="s">
        <v>1111</v>
      </c>
      <c r="J304" s="1320">
        <v>8</v>
      </c>
      <c r="K304" s="1320">
        <v>770</v>
      </c>
      <c r="L304" s="1320">
        <v>1</v>
      </c>
      <c r="M304" s="858"/>
    </row>
    <row r="305" spans="1:13" ht="9" customHeight="1">
      <c r="A305" s="2084" t="s">
        <v>1353</v>
      </c>
      <c r="B305" s="2084" t="s">
        <v>58</v>
      </c>
      <c r="C305" s="1320">
        <v>26411</v>
      </c>
      <c r="D305" s="1320">
        <v>2527</v>
      </c>
      <c r="E305" s="1320">
        <v>723</v>
      </c>
      <c r="F305" s="1320">
        <v>29662</v>
      </c>
      <c r="G305" s="1320">
        <v>67</v>
      </c>
      <c r="H305" s="1320">
        <v>107</v>
      </c>
      <c r="I305" s="1320">
        <v>348</v>
      </c>
      <c r="J305" s="1320">
        <v>522</v>
      </c>
      <c r="K305" s="1320">
        <v>29140</v>
      </c>
      <c r="L305" s="1320">
        <v>-147</v>
      </c>
      <c r="M305" s="858"/>
    </row>
    <row r="306" spans="1:13" ht="9" customHeight="1">
      <c r="A306" s="2084" t="s">
        <v>1354</v>
      </c>
      <c r="B306" s="2084" t="s">
        <v>58</v>
      </c>
      <c r="C306" s="1320">
        <v>1585</v>
      </c>
      <c r="D306" s="1320">
        <v>144</v>
      </c>
      <c r="E306" s="1320">
        <v>105</v>
      </c>
      <c r="F306" s="1320">
        <v>1835</v>
      </c>
      <c r="G306" s="1320">
        <v>4</v>
      </c>
      <c r="H306" s="1320">
        <v>4</v>
      </c>
      <c r="I306" s="1320">
        <v>69</v>
      </c>
      <c r="J306" s="1320">
        <v>77</v>
      </c>
      <c r="K306" s="1320">
        <v>1758</v>
      </c>
      <c r="L306" s="1320">
        <v>2</v>
      </c>
      <c r="M306" s="858"/>
    </row>
    <row r="307" spans="1:13" ht="9" customHeight="1">
      <c r="A307" s="2084" t="s">
        <v>1355</v>
      </c>
      <c r="B307" s="2084" t="s">
        <v>58</v>
      </c>
      <c r="C307" s="1320">
        <v>2950</v>
      </c>
      <c r="D307" s="1320">
        <v>346</v>
      </c>
      <c r="E307" s="1320">
        <v>104</v>
      </c>
      <c r="F307" s="1320">
        <v>3401</v>
      </c>
      <c r="G307" s="1320">
        <v>6</v>
      </c>
      <c r="H307" s="1320">
        <v>12</v>
      </c>
      <c r="I307" s="1320">
        <v>54</v>
      </c>
      <c r="J307" s="1320">
        <v>71</v>
      </c>
      <c r="K307" s="1320">
        <v>3329</v>
      </c>
      <c r="L307" s="1320">
        <v>-15</v>
      </c>
      <c r="M307" s="858"/>
    </row>
    <row r="308" spans="1:13" ht="9" customHeight="1">
      <c r="A308" s="2084" t="s">
        <v>1356</v>
      </c>
      <c r="B308" s="2084" t="s">
        <v>58</v>
      </c>
      <c r="C308" s="1320">
        <v>8950</v>
      </c>
      <c r="D308" s="1320">
        <v>635</v>
      </c>
      <c r="E308" s="1320">
        <v>237</v>
      </c>
      <c r="F308" s="1320">
        <v>9822</v>
      </c>
      <c r="G308" s="1320">
        <v>24</v>
      </c>
      <c r="H308" s="1320">
        <v>26</v>
      </c>
      <c r="I308" s="1320">
        <v>74</v>
      </c>
      <c r="J308" s="1320">
        <v>124</v>
      </c>
      <c r="K308" s="1320">
        <v>9698</v>
      </c>
      <c r="L308" s="1320">
        <v>-36</v>
      </c>
      <c r="M308" s="858"/>
    </row>
    <row r="309" spans="1:13" ht="9" customHeight="1">
      <c r="A309" s="2084" t="s">
        <v>1357</v>
      </c>
      <c r="B309" s="2084" t="s">
        <v>58</v>
      </c>
      <c r="C309" s="1320">
        <v>5507</v>
      </c>
      <c r="D309" s="1320">
        <v>546</v>
      </c>
      <c r="E309" s="1320">
        <v>115</v>
      </c>
      <c r="F309" s="1320">
        <v>6168</v>
      </c>
      <c r="G309" s="1320">
        <v>17</v>
      </c>
      <c r="H309" s="1320">
        <v>21</v>
      </c>
      <c r="I309" s="1320">
        <v>76</v>
      </c>
      <c r="J309" s="1320">
        <v>114</v>
      </c>
      <c r="K309" s="1320">
        <v>6055</v>
      </c>
      <c r="L309" s="1320">
        <v>-40</v>
      </c>
      <c r="M309" s="858"/>
    </row>
    <row r="310" spans="1:13" ht="9" customHeight="1">
      <c r="A310" s="2084" t="s">
        <v>1358</v>
      </c>
      <c r="B310" s="2084" t="s">
        <v>58</v>
      </c>
      <c r="C310" s="1320">
        <v>4480</v>
      </c>
      <c r="D310" s="1320">
        <v>448</v>
      </c>
      <c r="E310" s="1320">
        <v>92</v>
      </c>
      <c r="F310" s="1320">
        <v>5019</v>
      </c>
      <c r="G310" s="1320">
        <v>11</v>
      </c>
      <c r="H310" s="1320">
        <v>28</v>
      </c>
      <c r="I310" s="1320">
        <v>43</v>
      </c>
      <c r="J310" s="1320">
        <v>82</v>
      </c>
      <c r="K310" s="1320">
        <v>4938</v>
      </c>
      <c r="L310" s="1320">
        <v>-34</v>
      </c>
      <c r="M310" s="858"/>
    </row>
    <row r="311" spans="1:13" ht="9" customHeight="1">
      <c r="A311" s="2084" t="s">
        <v>1359</v>
      </c>
      <c r="B311" s="2084" t="s">
        <v>58</v>
      </c>
      <c r="C311" s="1320">
        <v>1738</v>
      </c>
      <c r="D311" s="1320">
        <v>312</v>
      </c>
      <c r="E311" s="1320">
        <v>56</v>
      </c>
      <c r="F311" s="1320">
        <v>2106</v>
      </c>
      <c r="G311" s="1320">
        <v>3</v>
      </c>
      <c r="H311" s="1320">
        <v>11</v>
      </c>
      <c r="I311" s="1320">
        <v>25</v>
      </c>
      <c r="J311" s="1320">
        <v>38</v>
      </c>
      <c r="K311" s="1320">
        <v>2068</v>
      </c>
      <c r="L311" s="1320">
        <v>-17</v>
      </c>
      <c r="M311" s="858"/>
    </row>
    <row r="312" spans="1:13" ht="9" customHeight="1">
      <c r="A312" s="2084" t="s">
        <v>1360</v>
      </c>
      <c r="B312" s="2084" t="s">
        <v>58</v>
      </c>
      <c r="C312" s="1320">
        <v>1200</v>
      </c>
      <c r="D312" s="1320">
        <v>96</v>
      </c>
      <c r="E312" s="1320">
        <v>13</v>
      </c>
      <c r="F312" s="1320">
        <v>1310</v>
      </c>
      <c r="G312" s="1320">
        <v>2</v>
      </c>
      <c r="H312" s="1320">
        <v>5</v>
      </c>
      <c r="I312" s="1320">
        <v>9</v>
      </c>
      <c r="J312" s="1320">
        <v>17</v>
      </c>
      <c r="K312" s="1320">
        <v>1293</v>
      </c>
      <c r="L312" s="1320">
        <v>-7</v>
      </c>
      <c r="M312" s="858"/>
    </row>
    <row r="313" spans="1:13" ht="9" customHeight="1">
      <c r="A313" s="2084" t="s">
        <v>1361</v>
      </c>
      <c r="B313" s="2084" t="s">
        <v>58</v>
      </c>
      <c r="C313" s="1320">
        <v>6087</v>
      </c>
      <c r="D313" s="1320">
        <v>343</v>
      </c>
      <c r="E313" s="1320">
        <v>641</v>
      </c>
      <c r="F313" s="1320">
        <v>7071</v>
      </c>
      <c r="G313" s="1320">
        <v>9</v>
      </c>
      <c r="H313" s="1320">
        <v>7</v>
      </c>
      <c r="I313" s="1320">
        <v>305</v>
      </c>
      <c r="J313" s="1320">
        <v>322</v>
      </c>
      <c r="K313" s="1320">
        <v>6750</v>
      </c>
      <c r="L313" s="1320">
        <v>-88</v>
      </c>
      <c r="M313" s="858"/>
    </row>
    <row r="314" spans="1:13" ht="9" customHeight="1">
      <c r="A314" s="2084" t="s">
        <v>1362</v>
      </c>
      <c r="B314" s="2084" t="s">
        <v>58</v>
      </c>
      <c r="C314" s="1320">
        <v>155</v>
      </c>
      <c r="D314" s="1320">
        <v>3</v>
      </c>
      <c r="E314" s="1320">
        <v>33</v>
      </c>
      <c r="F314" s="1320">
        <v>191</v>
      </c>
      <c r="G314" s="1320" t="s">
        <v>1111</v>
      </c>
      <c r="H314" s="1320" t="s">
        <v>1111</v>
      </c>
      <c r="I314" s="1320">
        <v>10</v>
      </c>
      <c r="J314" s="1320">
        <v>11</v>
      </c>
      <c r="K314" s="1320">
        <v>180</v>
      </c>
      <c r="L314" s="1320">
        <v>-1</v>
      </c>
      <c r="M314" s="858"/>
    </row>
    <row r="315" spans="1:13" ht="9" customHeight="1">
      <c r="A315" s="2084" t="s">
        <v>1363</v>
      </c>
      <c r="B315" s="2084" t="s">
        <v>58</v>
      </c>
      <c r="C315" s="1320">
        <v>5695</v>
      </c>
      <c r="D315" s="1320">
        <v>339</v>
      </c>
      <c r="E315" s="1320">
        <v>606</v>
      </c>
      <c r="F315" s="1320">
        <v>6641</v>
      </c>
      <c r="G315" s="1320">
        <v>9</v>
      </c>
      <c r="H315" s="1320">
        <v>7</v>
      </c>
      <c r="I315" s="1320">
        <v>294</v>
      </c>
      <c r="J315" s="1320">
        <v>310</v>
      </c>
      <c r="K315" s="1320">
        <v>6331</v>
      </c>
      <c r="L315" s="1320">
        <v>-86</v>
      </c>
      <c r="M315" s="858"/>
    </row>
    <row r="316" spans="1:13" ht="9" customHeight="1">
      <c r="A316" s="2084" t="s">
        <v>1364</v>
      </c>
      <c r="B316" s="2084" t="s">
        <v>58</v>
      </c>
      <c r="C316" s="1320">
        <v>237</v>
      </c>
      <c r="D316" s="1320">
        <v>1</v>
      </c>
      <c r="E316" s="1320">
        <v>1</v>
      </c>
      <c r="F316" s="1320">
        <v>240</v>
      </c>
      <c r="G316" s="1320" t="s">
        <v>1111</v>
      </c>
      <c r="H316" s="1320" t="s">
        <v>1111</v>
      </c>
      <c r="I316" s="1320" t="s">
        <v>1111</v>
      </c>
      <c r="J316" s="1320">
        <v>1</v>
      </c>
      <c r="K316" s="1320">
        <v>239</v>
      </c>
      <c r="L316" s="1320" t="s">
        <v>1111</v>
      </c>
      <c r="M316" s="858"/>
    </row>
    <row r="317" spans="1:13" ht="9" customHeight="1">
      <c r="A317" s="2084" t="s">
        <v>1365</v>
      </c>
      <c r="B317" s="2084" t="s">
        <v>58</v>
      </c>
      <c r="C317" s="1320">
        <v>5277</v>
      </c>
      <c r="D317" s="1320">
        <v>190</v>
      </c>
      <c r="E317" s="1320">
        <v>31</v>
      </c>
      <c r="F317" s="1320">
        <v>5498</v>
      </c>
      <c r="G317" s="1320">
        <v>4</v>
      </c>
      <c r="H317" s="1320">
        <v>5</v>
      </c>
      <c r="I317" s="1320">
        <v>16</v>
      </c>
      <c r="J317" s="1320">
        <v>25</v>
      </c>
      <c r="K317" s="1320">
        <v>5473</v>
      </c>
      <c r="L317" s="1320">
        <v>-8</v>
      </c>
      <c r="M317" s="858"/>
    </row>
    <row r="318" spans="1:13" ht="9" customHeight="1">
      <c r="A318" s="2084" t="s">
        <v>1366</v>
      </c>
      <c r="B318" s="2084" t="s">
        <v>58</v>
      </c>
      <c r="C318" s="1320">
        <v>2619</v>
      </c>
      <c r="D318" s="1320">
        <v>33</v>
      </c>
      <c r="E318" s="1320">
        <v>27</v>
      </c>
      <c r="F318" s="1320">
        <v>2679</v>
      </c>
      <c r="G318" s="1320">
        <v>1</v>
      </c>
      <c r="H318" s="1320">
        <v>1</v>
      </c>
      <c r="I318" s="1320">
        <v>12</v>
      </c>
      <c r="J318" s="1320">
        <v>14</v>
      </c>
      <c r="K318" s="1320">
        <v>2665</v>
      </c>
      <c r="L318" s="1320">
        <v>-2</v>
      </c>
      <c r="M318" s="858"/>
    </row>
    <row r="319" spans="1:13" ht="9" customHeight="1">
      <c r="A319" s="2084" t="s">
        <v>1367</v>
      </c>
      <c r="B319" s="2084" t="s">
        <v>58</v>
      </c>
      <c r="C319" s="1320">
        <v>1892</v>
      </c>
      <c r="D319" s="1320">
        <v>33</v>
      </c>
      <c r="E319" s="1320" t="s">
        <v>1111</v>
      </c>
      <c r="F319" s="1320">
        <v>1925</v>
      </c>
      <c r="G319" s="1320">
        <v>1</v>
      </c>
      <c r="H319" s="1320">
        <v>2</v>
      </c>
      <c r="I319" s="1320" t="s">
        <v>1111</v>
      </c>
      <c r="J319" s="1320">
        <v>4</v>
      </c>
      <c r="K319" s="1320">
        <v>1921</v>
      </c>
      <c r="L319" s="1320">
        <v>-3</v>
      </c>
      <c r="M319" s="858"/>
    </row>
    <row r="320" spans="1:13" ht="9" customHeight="1">
      <c r="A320" s="2084" t="s">
        <v>1368</v>
      </c>
      <c r="B320" s="2084" t="s">
        <v>58</v>
      </c>
      <c r="C320" s="1320">
        <v>766</v>
      </c>
      <c r="D320" s="1320">
        <v>125</v>
      </c>
      <c r="E320" s="1320">
        <v>3</v>
      </c>
      <c r="F320" s="1320">
        <v>894</v>
      </c>
      <c r="G320" s="1320">
        <v>2</v>
      </c>
      <c r="H320" s="1320">
        <v>2</v>
      </c>
      <c r="I320" s="1320">
        <v>4</v>
      </c>
      <c r="J320" s="1320">
        <v>7</v>
      </c>
      <c r="K320" s="1320">
        <v>887</v>
      </c>
      <c r="L320" s="1320">
        <v>-4</v>
      </c>
      <c r="M320" s="858"/>
    </row>
    <row r="321" spans="1:13" ht="9" customHeight="1">
      <c r="A321" s="2084" t="s">
        <v>1369</v>
      </c>
      <c r="B321" s="2084" t="s">
        <v>58</v>
      </c>
      <c r="C321" s="1320">
        <v>35328</v>
      </c>
      <c r="D321" s="1320">
        <v>1220</v>
      </c>
      <c r="E321" s="1320">
        <v>256</v>
      </c>
      <c r="F321" s="1320">
        <v>36803</v>
      </c>
      <c r="G321" s="1320">
        <v>27</v>
      </c>
      <c r="H321" s="1320">
        <v>33</v>
      </c>
      <c r="I321" s="1320">
        <v>100</v>
      </c>
      <c r="J321" s="1320">
        <v>160</v>
      </c>
      <c r="K321" s="1320">
        <v>36644</v>
      </c>
      <c r="L321" s="1320">
        <v>-70</v>
      </c>
      <c r="M321" s="858"/>
    </row>
    <row r="322" spans="1:13" ht="9" customHeight="1">
      <c r="A322" s="2084" t="s">
        <v>1370</v>
      </c>
      <c r="B322" s="2084" t="s">
        <v>58</v>
      </c>
      <c r="C322" s="1320">
        <v>893</v>
      </c>
      <c r="D322" s="1320">
        <v>64</v>
      </c>
      <c r="E322" s="1320">
        <v>12</v>
      </c>
      <c r="F322" s="1320">
        <v>969</v>
      </c>
      <c r="G322" s="1320">
        <v>2</v>
      </c>
      <c r="H322" s="1320">
        <v>1</v>
      </c>
      <c r="I322" s="1320">
        <v>9</v>
      </c>
      <c r="J322" s="1320">
        <v>13</v>
      </c>
      <c r="K322" s="1320">
        <v>957</v>
      </c>
      <c r="L322" s="1320">
        <v>54</v>
      </c>
      <c r="M322" s="858"/>
    </row>
    <row r="323" spans="1:13" ht="3.75" customHeight="1">
      <c r="A323" s="2091"/>
      <c r="B323" s="2091" t="s">
        <v>58</v>
      </c>
      <c r="C323" s="1321"/>
      <c r="D323" s="1321"/>
      <c r="E323" s="1321"/>
      <c r="F323" s="1321"/>
      <c r="G323" s="1322"/>
      <c r="H323" s="1322"/>
      <c r="I323" s="1322"/>
      <c r="J323" s="1322"/>
      <c r="K323" s="1322"/>
      <c r="L323" s="1321"/>
      <c r="M323" s="858"/>
    </row>
    <row r="324" spans="1:13" ht="9" customHeight="1">
      <c r="A324" s="2031" t="s">
        <v>1371</v>
      </c>
      <c r="B324" s="2031" t="s">
        <v>58</v>
      </c>
      <c r="C324" s="1347">
        <v>98314</v>
      </c>
      <c r="D324" s="1347">
        <v>6369</v>
      </c>
      <c r="E324" s="1347">
        <v>2865</v>
      </c>
      <c r="F324" s="1347">
        <v>107548</v>
      </c>
      <c r="G324" s="1347">
        <v>161</v>
      </c>
      <c r="H324" s="1347">
        <v>262</v>
      </c>
      <c r="I324" s="1347">
        <v>1388</v>
      </c>
      <c r="J324" s="1347">
        <v>1811</v>
      </c>
      <c r="K324" s="1347">
        <v>105737</v>
      </c>
      <c r="L324" s="1347">
        <v>-522</v>
      </c>
      <c r="M324" s="858"/>
    </row>
    <row r="325" spans="1:13" ht="9" customHeight="1">
      <c r="A325" s="2088" t="s">
        <v>1372</v>
      </c>
      <c r="B325" s="2088" t="s">
        <v>58</v>
      </c>
      <c r="C325" s="1323">
        <v>104751</v>
      </c>
      <c r="D325" s="1323">
        <v>4413</v>
      </c>
      <c r="E325" s="1323">
        <v>591</v>
      </c>
      <c r="F325" s="1323">
        <v>109755</v>
      </c>
      <c r="G325" s="1323">
        <v>16</v>
      </c>
      <c r="H325" s="1323">
        <v>24</v>
      </c>
      <c r="I325" s="1323">
        <v>54</v>
      </c>
      <c r="J325" s="1323">
        <v>94</v>
      </c>
      <c r="K325" s="1323">
        <v>109661</v>
      </c>
      <c r="L325" s="1323">
        <v>-72</v>
      </c>
      <c r="M325" s="858"/>
    </row>
    <row r="326" spans="1:13" ht="9" customHeight="1">
      <c r="A326" s="2084" t="s">
        <v>1373</v>
      </c>
      <c r="B326" s="2084" t="s">
        <v>58</v>
      </c>
      <c r="C326" s="1325">
        <v>16120</v>
      </c>
      <c r="D326" s="1325">
        <v>1425</v>
      </c>
      <c r="E326" s="1325">
        <v>405</v>
      </c>
      <c r="F326" s="1325">
        <v>17950</v>
      </c>
      <c r="G326" s="1325">
        <v>46</v>
      </c>
      <c r="H326" s="1325">
        <v>67</v>
      </c>
      <c r="I326" s="1325">
        <v>189</v>
      </c>
      <c r="J326" s="1325">
        <v>301</v>
      </c>
      <c r="K326" s="1325">
        <v>17649</v>
      </c>
      <c r="L326" s="1325">
        <v>-91</v>
      </c>
      <c r="M326" s="858"/>
    </row>
    <row r="327" spans="1:13" ht="9" customHeight="1">
      <c r="A327" s="2091" t="s">
        <v>1374</v>
      </c>
      <c r="B327" s="2091" t="s">
        <v>58</v>
      </c>
      <c r="C327" s="1327">
        <v>5437</v>
      </c>
      <c r="D327" s="1327">
        <v>1113</v>
      </c>
      <c r="E327" s="1327">
        <v>358</v>
      </c>
      <c r="F327" s="1327">
        <v>6908</v>
      </c>
      <c r="G327" s="1327">
        <v>29</v>
      </c>
      <c r="H327" s="1327">
        <v>107</v>
      </c>
      <c r="I327" s="1327">
        <v>179</v>
      </c>
      <c r="J327" s="1327">
        <v>315</v>
      </c>
      <c r="K327" s="1327">
        <v>6593</v>
      </c>
      <c r="L327" s="1327">
        <v>-165</v>
      </c>
      <c r="M327" s="858"/>
    </row>
    <row r="328" spans="1:13" ht="9.6" customHeight="1">
      <c r="A328" s="2031" t="s">
        <v>1375</v>
      </c>
      <c r="B328" s="2031" t="s">
        <v>58</v>
      </c>
      <c r="C328" s="1348">
        <v>126308</v>
      </c>
      <c r="D328" s="1348">
        <v>6951</v>
      </c>
      <c r="E328" s="1348">
        <v>1354</v>
      </c>
      <c r="F328" s="1348">
        <v>134613</v>
      </c>
      <c r="G328" s="1348">
        <v>91</v>
      </c>
      <c r="H328" s="1348">
        <v>198</v>
      </c>
      <c r="I328" s="1348">
        <v>422</v>
      </c>
      <c r="J328" s="1348">
        <v>710</v>
      </c>
      <c r="K328" s="1348">
        <v>133903</v>
      </c>
      <c r="L328" s="1348">
        <v>-328</v>
      </c>
      <c r="M328" s="858"/>
    </row>
    <row r="329" spans="1:13" ht="9.6" customHeight="1">
      <c r="A329" s="2031" t="s">
        <v>1376</v>
      </c>
      <c r="B329" s="2031" t="s">
        <v>58</v>
      </c>
      <c r="C329" s="1348">
        <v>2062</v>
      </c>
      <c r="D329" s="1348">
        <v>179</v>
      </c>
      <c r="E329" s="1348" t="s">
        <v>1517</v>
      </c>
      <c r="F329" s="1348">
        <v>2241</v>
      </c>
      <c r="G329" s="1348" t="s">
        <v>1517</v>
      </c>
      <c r="H329" s="1348">
        <v>1</v>
      </c>
      <c r="I329" s="1348" t="s">
        <v>1517</v>
      </c>
      <c r="J329" s="1348">
        <v>2</v>
      </c>
      <c r="K329" s="1348">
        <v>2240</v>
      </c>
      <c r="L329" s="1348" t="s">
        <v>1517</v>
      </c>
      <c r="M329" s="858"/>
    </row>
    <row r="330" spans="1:13" ht="9" customHeight="1">
      <c r="A330" s="2031" t="s">
        <v>1377</v>
      </c>
      <c r="B330" s="2031" t="s">
        <v>58</v>
      </c>
      <c r="C330" s="1348">
        <v>226684</v>
      </c>
      <c r="D330" s="1348">
        <v>13499</v>
      </c>
      <c r="E330" s="1348">
        <v>4219</v>
      </c>
      <c r="F330" s="1348">
        <v>244402</v>
      </c>
      <c r="G330" s="1348">
        <v>252</v>
      </c>
      <c r="H330" s="1348">
        <v>461</v>
      </c>
      <c r="I330" s="1348">
        <v>1810</v>
      </c>
      <c r="J330" s="1348">
        <v>2523</v>
      </c>
      <c r="K330" s="1348">
        <v>241879</v>
      </c>
      <c r="L330" s="1348">
        <v>-850</v>
      </c>
      <c r="M330" s="858"/>
    </row>
    <row r="331" spans="1:13" ht="9.6" customHeight="1">
      <c r="A331" s="2031" t="s">
        <v>1518</v>
      </c>
      <c r="B331" s="2031"/>
      <c r="C331" s="1348">
        <v>5517</v>
      </c>
      <c r="D331" s="1348">
        <v>77</v>
      </c>
      <c r="E331" s="1348" t="s">
        <v>1517</v>
      </c>
      <c r="F331" s="1348">
        <v>5594</v>
      </c>
      <c r="G331" s="1348">
        <v>3</v>
      </c>
      <c r="H331" s="1348">
        <v>2</v>
      </c>
      <c r="I331" s="1348">
        <v>6</v>
      </c>
      <c r="J331" s="1348">
        <v>11</v>
      </c>
      <c r="K331" s="1348">
        <v>5583</v>
      </c>
      <c r="L331" s="1348" t="s">
        <v>1517</v>
      </c>
      <c r="M331" s="858"/>
    </row>
    <row r="332" spans="1:13" ht="9.6" customHeight="1">
      <c r="A332" s="2031" t="s">
        <v>1516</v>
      </c>
      <c r="B332" s="2031"/>
      <c r="C332" s="1348">
        <v>232201</v>
      </c>
      <c r="D332" s="1348">
        <v>13576</v>
      </c>
      <c r="E332" s="1348">
        <v>4219</v>
      </c>
      <c r="F332" s="1348">
        <v>249996</v>
      </c>
      <c r="G332" s="1348">
        <v>255</v>
      </c>
      <c r="H332" s="1348">
        <v>463</v>
      </c>
      <c r="I332" s="1348">
        <v>1816</v>
      </c>
      <c r="J332" s="1348">
        <v>2534</v>
      </c>
      <c r="K332" s="1348">
        <v>247462</v>
      </c>
      <c r="L332" s="1348">
        <v>-850</v>
      </c>
      <c r="M332" s="858"/>
    </row>
    <row r="333" spans="1:13" ht="9.75" customHeight="1">
      <c r="A333" s="2081" t="s">
        <v>1519</v>
      </c>
      <c r="B333" s="2089" t="s">
        <v>58</v>
      </c>
      <c r="C333" s="2089" t="s">
        <v>58</v>
      </c>
      <c r="D333" s="2089" t="s">
        <v>58</v>
      </c>
      <c r="E333" s="2089" t="s">
        <v>58</v>
      </c>
      <c r="F333" s="2089" t="s">
        <v>58</v>
      </c>
      <c r="G333" s="2089" t="s">
        <v>58</v>
      </c>
      <c r="H333" s="2089" t="s">
        <v>58</v>
      </c>
      <c r="I333" s="2089" t="s">
        <v>58</v>
      </c>
      <c r="J333" s="2089" t="s">
        <v>58</v>
      </c>
      <c r="K333" s="2089" t="s">
        <v>58</v>
      </c>
      <c r="L333" s="2090" t="s">
        <v>58</v>
      </c>
      <c r="M333" s="1314"/>
    </row>
    <row r="334" spans="1:13">
      <c r="A334" s="1237"/>
      <c r="B334" s="1237"/>
      <c r="C334" s="1237"/>
      <c r="D334" s="1237"/>
      <c r="E334" s="1237"/>
      <c r="F334" s="1237"/>
      <c r="G334" s="1237"/>
      <c r="H334" s="1237"/>
      <c r="I334" s="1237"/>
      <c r="J334" s="1237"/>
      <c r="K334" s="1237"/>
      <c r="L334" s="1237"/>
      <c r="M334" s="469"/>
    </row>
    <row r="335" spans="1:13" ht="12.75" customHeight="1">
      <c r="A335" s="1702" t="s">
        <v>1286</v>
      </c>
      <c r="B335" s="1680"/>
      <c r="C335" s="1680"/>
      <c r="D335" s="1680"/>
      <c r="E335" s="1680"/>
      <c r="F335" s="1680"/>
      <c r="G335" s="1680"/>
      <c r="H335" s="1680"/>
      <c r="I335" s="1680"/>
      <c r="J335" s="1680" t="s">
        <v>58</v>
      </c>
      <c r="K335" s="1680" t="s">
        <v>58</v>
      </c>
      <c r="L335" s="1680" t="s">
        <v>58</v>
      </c>
      <c r="M335" s="987"/>
    </row>
    <row r="336" spans="1:13" ht="9" customHeight="1">
      <c r="A336" s="496"/>
      <c r="B336" s="496"/>
      <c r="C336" s="994"/>
      <c r="D336" s="994"/>
      <c r="E336" s="994"/>
      <c r="F336" s="994"/>
      <c r="G336" s="994"/>
      <c r="H336" s="994"/>
      <c r="I336" s="994"/>
      <c r="J336" s="470"/>
      <c r="K336" s="491"/>
      <c r="L336" s="470"/>
      <c r="M336" s="470"/>
    </row>
    <row r="337" spans="1:13" ht="9" customHeight="1">
      <c r="A337" s="1349" t="s">
        <v>1298</v>
      </c>
      <c r="B337" s="1288"/>
      <c r="C337" s="471"/>
      <c r="D337" s="471"/>
      <c r="E337" s="471"/>
      <c r="F337" s="471"/>
      <c r="G337" s="491"/>
      <c r="H337" s="491"/>
      <c r="I337" s="491"/>
      <c r="J337" s="491"/>
      <c r="K337" s="491"/>
      <c r="L337" s="491"/>
      <c r="M337" s="491"/>
    </row>
    <row r="338" spans="1:13" ht="9" customHeight="1">
      <c r="A338" s="470"/>
      <c r="B338" s="470"/>
      <c r="C338" s="2083" t="s">
        <v>1325</v>
      </c>
      <c r="D338" s="2083" t="s">
        <v>58</v>
      </c>
      <c r="E338" s="2083" t="s">
        <v>58</v>
      </c>
      <c r="F338" s="2083" t="s">
        <v>58</v>
      </c>
      <c r="G338" s="2085" t="s">
        <v>1326</v>
      </c>
      <c r="H338" s="2085" t="s">
        <v>58</v>
      </c>
      <c r="I338" s="2085" t="s">
        <v>58</v>
      </c>
      <c r="J338" s="2085" t="s">
        <v>58</v>
      </c>
      <c r="K338" s="2086" t="s">
        <v>1327</v>
      </c>
      <c r="L338" s="491" t="s">
        <v>1328</v>
      </c>
      <c r="M338" s="491"/>
    </row>
    <row r="339" spans="1:13" ht="22.5" customHeight="1">
      <c r="A339" s="493" t="s">
        <v>696</v>
      </c>
      <c r="B339" s="1289"/>
      <c r="C339" s="1315" t="s">
        <v>1329</v>
      </c>
      <c r="D339" s="1315" t="s">
        <v>1330</v>
      </c>
      <c r="E339" s="1315" t="s">
        <v>1331</v>
      </c>
      <c r="F339" s="1316" t="s">
        <v>1309</v>
      </c>
      <c r="G339" s="1317" t="s">
        <v>1329</v>
      </c>
      <c r="H339" s="1315" t="s">
        <v>1330</v>
      </c>
      <c r="I339" s="1315" t="s">
        <v>1331</v>
      </c>
      <c r="J339" s="1315" t="s">
        <v>1309</v>
      </c>
      <c r="K339" s="2087" t="s">
        <v>58</v>
      </c>
      <c r="L339" s="1290" t="s">
        <v>1332</v>
      </c>
      <c r="M339" s="491"/>
    </row>
    <row r="340" spans="1:13" ht="10.95" customHeight="1">
      <c r="A340" s="1673" t="s">
        <v>1333</v>
      </c>
      <c r="B340" s="1673"/>
      <c r="C340" s="1318">
        <v>12668</v>
      </c>
      <c r="D340" s="1318">
        <v>302</v>
      </c>
      <c r="E340" s="1318">
        <v>127</v>
      </c>
      <c r="F340" s="1318">
        <v>13097</v>
      </c>
      <c r="G340" s="1318">
        <v>9</v>
      </c>
      <c r="H340" s="1318">
        <v>20</v>
      </c>
      <c r="I340" s="1318">
        <v>58</v>
      </c>
      <c r="J340" s="1318">
        <v>87</v>
      </c>
      <c r="K340" s="1318">
        <v>13010</v>
      </c>
      <c r="L340" s="1318">
        <v>-27</v>
      </c>
      <c r="M340" s="845"/>
    </row>
    <row r="341" spans="1:13" ht="10.95" customHeight="1">
      <c r="A341" s="1672" t="s">
        <v>1334</v>
      </c>
      <c r="B341" s="1672" t="s">
        <v>58</v>
      </c>
      <c r="C341" s="1319">
        <v>2562</v>
      </c>
      <c r="D341" s="1319">
        <v>178</v>
      </c>
      <c r="E341" s="1319">
        <v>285</v>
      </c>
      <c r="F341" s="1319">
        <v>3024</v>
      </c>
      <c r="G341" s="1319">
        <v>4</v>
      </c>
      <c r="H341" s="1319">
        <v>20</v>
      </c>
      <c r="I341" s="1319">
        <v>138</v>
      </c>
      <c r="J341" s="1319">
        <v>161</v>
      </c>
      <c r="K341" s="1319">
        <v>2863</v>
      </c>
      <c r="L341" s="1319">
        <v>-40</v>
      </c>
      <c r="M341" s="845"/>
    </row>
    <row r="342" spans="1:13" ht="10.95" customHeight="1">
      <c r="A342" s="1672" t="s">
        <v>1335</v>
      </c>
      <c r="B342" s="1672"/>
      <c r="C342" s="1319">
        <v>862</v>
      </c>
      <c r="D342" s="1319">
        <v>85</v>
      </c>
      <c r="E342" s="1319">
        <v>54</v>
      </c>
      <c r="F342" s="1319">
        <v>1001</v>
      </c>
      <c r="G342" s="1319">
        <v>2</v>
      </c>
      <c r="H342" s="1319">
        <v>10</v>
      </c>
      <c r="I342" s="1319">
        <v>30</v>
      </c>
      <c r="J342" s="1319">
        <v>41</v>
      </c>
      <c r="K342" s="1319">
        <v>960</v>
      </c>
      <c r="L342" s="1319">
        <v>-16</v>
      </c>
      <c r="M342" s="845"/>
    </row>
    <row r="343" spans="1:13" ht="10.95" customHeight="1">
      <c r="A343" s="1672" t="s">
        <v>1336</v>
      </c>
      <c r="B343" s="1672"/>
      <c r="C343" s="1319">
        <v>499</v>
      </c>
      <c r="D343" s="1319">
        <v>69</v>
      </c>
      <c r="E343" s="1319">
        <v>193</v>
      </c>
      <c r="F343" s="1319">
        <v>760</v>
      </c>
      <c r="G343" s="1319">
        <v>2</v>
      </c>
      <c r="H343" s="1319">
        <v>10</v>
      </c>
      <c r="I343" s="1319">
        <v>108</v>
      </c>
      <c r="J343" s="1319">
        <v>119</v>
      </c>
      <c r="K343" s="1319">
        <v>642</v>
      </c>
      <c r="L343" s="1319">
        <v>-23</v>
      </c>
      <c r="M343" s="845"/>
    </row>
    <row r="344" spans="1:13" ht="10.95" customHeight="1">
      <c r="A344" s="1672" t="s">
        <v>1337</v>
      </c>
      <c r="B344" s="1672"/>
      <c r="C344" s="1319">
        <v>1201</v>
      </c>
      <c r="D344" s="1320">
        <v>24</v>
      </c>
      <c r="E344" s="1320">
        <v>37</v>
      </c>
      <c r="F344" s="1320">
        <v>1263</v>
      </c>
      <c r="G344" s="1320" t="s">
        <v>245</v>
      </c>
      <c r="H344" s="1320">
        <v>1</v>
      </c>
      <c r="I344" s="1320" t="s">
        <v>245</v>
      </c>
      <c r="J344" s="1320">
        <v>1</v>
      </c>
      <c r="K344" s="1320">
        <v>1261</v>
      </c>
      <c r="L344" s="1320" t="s">
        <v>245</v>
      </c>
      <c r="M344" s="845"/>
    </row>
    <row r="345" spans="1:13" ht="10.95" customHeight="1">
      <c r="A345" s="1672" t="s">
        <v>1338</v>
      </c>
      <c r="B345" s="1672"/>
      <c r="C345" s="1319">
        <v>3349</v>
      </c>
      <c r="D345" s="1320">
        <v>124</v>
      </c>
      <c r="E345" s="1320">
        <v>791</v>
      </c>
      <c r="F345" s="1320">
        <v>4264</v>
      </c>
      <c r="G345" s="1320">
        <v>2</v>
      </c>
      <c r="H345" s="1320">
        <v>3</v>
      </c>
      <c r="I345" s="1320">
        <v>317</v>
      </c>
      <c r="J345" s="1320">
        <v>323</v>
      </c>
      <c r="K345" s="1320">
        <v>3942</v>
      </c>
      <c r="L345" s="1319">
        <v>-126</v>
      </c>
      <c r="M345" s="845"/>
    </row>
    <row r="346" spans="1:13" ht="10.95" customHeight="1">
      <c r="A346" s="1672" t="s">
        <v>1339</v>
      </c>
      <c r="B346" s="1672"/>
      <c r="C346" s="1319">
        <v>1428</v>
      </c>
      <c r="D346" s="1320">
        <v>96</v>
      </c>
      <c r="E346" s="1320">
        <v>35</v>
      </c>
      <c r="F346" s="1320">
        <v>1559</v>
      </c>
      <c r="G346" s="1320">
        <v>1</v>
      </c>
      <c r="H346" s="1320">
        <v>3</v>
      </c>
      <c r="I346" s="1320">
        <v>16</v>
      </c>
      <c r="J346" s="1320">
        <v>20</v>
      </c>
      <c r="K346" s="1320">
        <v>1539</v>
      </c>
      <c r="L346" s="1319">
        <v>-3</v>
      </c>
      <c r="M346" s="845"/>
    </row>
    <row r="347" spans="1:13" ht="10.95" customHeight="1">
      <c r="A347" s="1672" t="s">
        <v>1340</v>
      </c>
      <c r="B347" s="1672"/>
      <c r="C347" s="1319">
        <v>447</v>
      </c>
      <c r="D347" s="1320">
        <v>11</v>
      </c>
      <c r="E347" s="1320">
        <v>10</v>
      </c>
      <c r="F347" s="1320">
        <v>468</v>
      </c>
      <c r="G347" s="1320" t="s">
        <v>245</v>
      </c>
      <c r="H347" s="1320" t="s">
        <v>245</v>
      </c>
      <c r="I347" s="1320">
        <v>3</v>
      </c>
      <c r="J347" s="1320">
        <v>4</v>
      </c>
      <c r="K347" s="1320">
        <v>464</v>
      </c>
      <c r="L347" s="1319">
        <v>6</v>
      </c>
      <c r="M347" s="845"/>
    </row>
    <row r="348" spans="1:13" ht="10.95" customHeight="1">
      <c r="A348" s="1672" t="s">
        <v>1341</v>
      </c>
      <c r="B348" s="1672"/>
      <c r="C348" s="1319">
        <v>1474</v>
      </c>
      <c r="D348" s="1320">
        <v>17</v>
      </c>
      <c r="E348" s="1320">
        <v>747</v>
      </c>
      <c r="F348" s="1320">
        <v>2238</v>
      </c>
      <c r="G348" s="1320">
        <v>1</v>
      </c>
      <c r="H348" s="1320" t="s">
        <v>245</v>
      </c>
      <c r="I348" s="1320">
        <v>298</v>
      </c>
      <c r="J348" s="1320">
        <v>299</v>
      </c>
      <c r="K348" s="1320">
        <v>1939</v>
      </c>
      <c r="L348" s="1319">
        <v>-129</v>
      </c>
      <c r="M348" s="845"/>
    </row>
    <row r="349" spans="1:13" ht="10.95" customHeight="1">
      <c r="A349" s="1672" t="s">
        <v>1342</v>
      </c>
      <c r="B349" s="1672"/>
      <c r="C349" s="1319">
        <v>2916</v>
      </c>
      <c r="D349" s="1320">
        <v>144</v>
      </c>
      <c r="E349" s="1320">
        <v>33</v>
      </c>
      <c r="F349" s="1320">
        <v>3094</v>
      </c>
      <c r="G349" s="1320">
        <v>2</v>
      </c>
      <c r="H349" s="1320">
        <v>5</v>
      </c>
      <c r="I349" s="1320">
        <v>13</v>
      </c>
      <c r="J349" s="1320">
        <v>20</v>
      </c>
      <c r="K349" s="1320">
        <v>3073</v>
      </c>
      <c r="L349" s="1319">
        <v>3</v>
      </c>
      <c r="M349" s="845"/>
    </row>
    <row r="350" spans="1:13" ht="10.95" customHeight="1">
      <c r="A350" s="1672" t="s">
        <v>1343</v>
      </c>
      <c r="B350" s="1672"/>
      <c r="C350" s="1319">
        <v>1068</v>
      </c>
      <c r="D350" s="1320">
        <v>60</v>
      </c>
      <c r="E350" s="1320">
        <v>25</v>
      </c>
      <c r="F350" s="1320">
        <v>1153</v>
      </c>
      <c r="G350" s="1320">
        <v>1</v>
      </c>
      <c r="H350" s="1320">
        <v>2</v>
      </c>
      <c r="I350" s="1320">
        <v>9</v>
      </c>
      <c r="J350" s="1320">
        <v>11</v>
      </c>
      <c r="K350" s="1320">
        <v>1142</v>
      </c>
      <c r="L350" s="1319">
        <v>7</v>
      </c>
      <c r="M350" s="845"/>
    </row>
    <row r="351" spans="1:13" ht="10.95" customHeight="1">
      <c r="A351" s="1672" t="s">
        <v>1344</v>
      </c>
      <c r="B351" s="1672"/>
      <c r="C351" s="1319">
        <v>206</v>
      </c>
      <c r="D351" s="1320">
        <v>29</v>
      </c>
      <c r="E351" s="1320">
        <v>4</v>
      </c>
      <c r="F351" s="1320">
        <v>239</v>
      </c>
      <c r="G351" s="1320" t="s">
        <v>245</v>
      </c>
      <c r="H351" s="1320">
        <v>1</v>
      </c>
      <c r="I351" s="1320">
        <v>2</v>
      </c>
      <c r="J351" s="1320">
        <v>4</v>
      </c>
      <c r="K351" s="1320">
        <v>235</v>
      </c>
      <c r="L351" s="1319">
        <v>-1</v>
      </c>
      <c r="M351" s="980"/>
    </row>
    <row r="352" spans="1:13" ht="10.95" customHeight="1">
      <c r="A352" s="1672" t="s">
        <v>1345</v>
      </c>
      <c r="B352" s="1672"/>
      <c r="C352" s="1319">
        <v>1642</v>
      </c>
      <c r="D352" s="1320">
        <v>55</v>
      </c>
      <c r="E352" s="1320">
        <v>4</v>
      </c>
      <c r="F352" s="1320">
        <v>1701</v>
      </c>
      <c r="G352" s="1320">
        <v>1</v>
      </c>
      <c r="H352" s="1320">
        <v>2</v>
      </c>
      <c r="I352" s="1320">
        <v>2</v>
      </c>
      <c r="J352" s="1320">
        <v>5</v>
      </c>
      <c r="K352" s="1320">
        <v>1696</v>
      </c>
      <c r="L352" s="1319">
        <v>-3</v>
      </c>
      <c r="M352" s="980"/>
    </row>
    <row r="353" spans="1:13" ht="10.95" customHeight="1">
      <c r="A353" s="2084" t="s">
        <v>1346</v>
      </c>
      <c r="B353" s="2084" t="s">
        <v>58</v>
      </c>
      <c r="C353" s="1319">
        <v>6878</v>
      </c>
      <c r="D353" s="1320">
        <v>526</v>
      </c>
      <c r="E353" s="1320">
        <v>189</v>
      </c>
      <c r="F353" s="1320">
        <v>7593</v>
      </c>
      <c r="G353" s="1320">
        <v>7</v>
      </c>
      <c r="H353" s="1320">
        <v>29</v>
      </c>
      <c r="I353" s="1320">
        <v>104</v>
      </c>
      <c r="J353" s="1320">
        <v>140</v>
      </c>
      <c r="K353" s="1320">
        <v>7453</v>
      </c>
      <c r="L353" s="1319">
        <v>-37</v>
      </c>
      <c r="M353" s="980"/>
    </row>
    <row r="354" spans="1:13" ht="10.95" customHeight="1">
      <c r="A354" s="2084" t="s">
        <v>1347</v>
      </c>
      <c r="B354" s="2084" t="s">
        <v>58</v>
      </c>
      <c r="C354" s="1319">
        <v>1276</v>
      </c>
      <c r="D354" s="1320">
        <v>135</v>
      </c>
      <c r="E354" s="1320">
        <v>47</v>
      </c>
      <c r="F354" s="1320">
        <v>1458</v>
      </c>
      <c r="G354" s="1320">
        <v>1</v>
      </c>
      <c r="H354" s="1320">
        <v>6</v>
      </c>
      <c r="I354" s="1320">
        <v>22</v>
      </c>
      <c r="J354" s="1320">
        <v>29</v>
      </c>
      <c r="K354" s="1320">
        <v>1429</v>
      </c>
      <c r="L354" s="1319">
        <v>-13</v>
      </c>
      <c r="M354" s="856"/>
    </row>
    <row r="355" spans="1:13" ht="10.95" customHeight="1">
      <c r="A355" s="2084" t="s">
        <v>1348</v>
      </c>
      <c r="B355" s="2084" t="s">
        <v>58</v>
      </c>
      <c r="C355" s="1319">
        <v>1074</v>
      </c>
      <c r="D355" s="1320">
        <v>46</v>
      </c>
      <c r="E355" s="1320">
        <v>37</v>
      </c>
      <c r="F355" s="1320">
        <v>1158</v>
      </c>
      <c r="G355" s="1320">
        <v>1</v>
      </c>
      <c r="H355" s="1320">
        <v>2</v>
      </c>
      <c r="I355" s="1320">
        <v>19</v>
      </c>
      <c r="J355" s="1320">
        <v>22</v>
      </c>
      <c r="K355" s="1320">
        <v>1136</v>
      </c>
      <c r="L355" s="1319">
        <v>-8</v>
      </c>
      <c r="M355" s="858"/>
    </row>
    <row r="356" spans="1:13" ht="10.95" customHeight="1">
      <c r="A356" s="2084" t="s">
        <v>1349</v>
      </c>
      <c r="B356" s="2084" t="s">
        <v>58</v>
      </c>
      <c r="C356" s="1319">
        <v>2677</v>
      </c>
      <c r="D356" s="1320">
        <v>221</v>
      </c>
      <c r="E356" s="1320">
        <v>88</v>
      </c>
      <c r="F356" s="1320">
        <v>2985</v>
      </c>
      <c r="G356" s="1320">
        <v>4</v>
      </c>
      <c r="H356" s="1320">
        <v>17</v>
      </c>
      <c r="I356" s="1320">
        <v>49</v>
      </c>
      <c r="J356" s="1320">
        <v>69</v>
      </c>
      <c r="K356" s="1320">
        <v>2917</v>
      </c>
      <c r="L356" s="1319">
        <v>-6</v>
      </c>
      <c r="M356" s="858"/>
    </row>
    <row r="357" spans="1:13" ht="10.95" customHeight="1">
      <c r="A357" s="2084" t="s">
        <v>1350</v>
      </c>
      <c r="B357" s="2084" t="s">
        <v>58</v>
      </c>
      <c r="C357" s="1319">
        <v>179</v>
      </c>
      <c r="D357" s="1320">
        <v>2</v>
      </c>
      <c r="E357" s="1320">
        <v>3</v>
      </c>
      <c r="F357" s="1320">
        <v>184</v>
      </c>
      <c r="G357" s="1320" t="s">
        <v>245</v>
      </c>
      <c r="H357" s="1320" t="s">
        <v>245</v>
      </c>
      <c r="I357" s="1320">
        <v>2</v>
      </c>
      <c r="J357" s="1320">
        <v>2</v>
      </c>
      <c r="K357" s="1320">
        <v>181</v>
      </c>
      <c r="L357" s="1320" t="s">
        <v>245</v>
      </c>
      <c r="M357" s="858"/>
    </row>
    <row r="358" spans="1:13" ht="10.95" customHeight="1">
      <c r="A358" s="2084" t="s">
        <v>1351</v>
      </c>
      <c r="B358" s="2084" t="s">
        <v>58</v>
      </c>
      <c r="C358" s="1319">
        <v>742</v>
      </c>
      <c r="D358" s="1320">
        <v>66</v>
      </c>
      <c r="E358" s="1320">
        <v>13</v>
      </c>
      <c r="F358" s="1320">
        <v>821</v>
      </c>
      <c r="G358" s="1320">
        <v>1</v>
      </c>
      <c r="H358" s="1320">
        <v>2</v>
      </c>
      <c r="I358" s="1320">
        <v>5</v>
      </c>
      <c r="J358" s="1320">
        <v>8</v>
      </c>
      <c r="K358" s="1320">
        <v>813</v>
      </c>
      <c r="L358" s="1319">
        <v>-3</v>
      </c>
      <c r="M358" s="858"/>
    </row>
    <row r="359" spans="1:13" ht="10.95" customHeight="1">
      <c r="A359" s="2084" t="s">
        <v>1352</v>
      </c>
      <c r="B359" s="2084" t="s">
        <v>58</v>
      </c>
      <c r="C359" s="1319">
        <v>930</v>
      </c>
      <c r="D359" s="1320">
        <v>56</v>
      </c>
      <c r="E359" s="1320">
        <v>1</v>
      </c>
      <c r="F359" s="1320">
        <v>987</v>
      </c>
      <c r="G359" s="1320">
        <v>1</v>
      </c>
      <c r="H359" s="1320">
        <v>1</v>
      </c>
      <c r="I359" s="1320">
        <v>7</v>
      </c>
      <c r="J359" s="1320">
        <v>9</v>
      </c>
      <c r="K359" s="1320">
        <v>978</v>
      </c>
      <c r="L359" s="1319">
        <v>-6</v>
      </c>
      <c r="M359" s="858"/>
    </row>
    <row r="360" spans="1:13" ht="10.95" customHeight="1">
      <c r="A360" s="2084" t="s">
        <v>1353</v>
      </c>
      <c r="B360" s="2084" t="s">
        <v>58</v>
      </c>
      <c r="C360" s="1319">
        <v>26967</v>
      </c>
      <c r="D360" s="1320">
        <v>1815</v>
      </c>
      <c r="E360" s="1320">
        <v>787</v>
      </c>
      <c r="F360" s="1320">
        <v>29568</v>
      </c>
      <c r="G360" s="1320">
        <v>24</v>
      </c>
      <c r="H360" s="1320">
        <v>70</v>
      </c>
      <c r="I360" s="1320">
        <v>370</v>
      </c>
      <c r="J360" s="1320">
        <v>463</v>
      </c>
      <c r="K360" s="1320">
        <v>29105</v>
      </c>
      <c r="L360" s="1319">
        <v>-67</v>
      </c>
      <c r="M360" s="858"/>
    </row>
    <row r="361" spans="1:13" ht="10.95" customHeight="1">
      <c r="A361" s="2084" t="s">
        <v>1354</v>
      </c>
      <c r="B361" s="2084" t="s">
        <v>58</v>
      </c>
      <c r="C361" s="1319">
        <v>1704</v>
      </c>
      <c r="D361" s="1320">
        <v>78</v>
      </c>
      <c r="E361" s="1320">
        <v>117</v>
      </c>
      <c r="F361" s="1320">
        <v>1899</v>
      </c>
      <c r="G361" s="1320">
        <v>4</v>
      </c>
      <c r="H361" s="1320">
        <v>5</v>
      </c>
      <c r="I361" s="1320">
        <v>71</v>
      </c>
      <c r="J361" s="1320">
        <v>80</v>
      </c>
      <c r="K361" s="1320">
        <v>1819</v>
      </c>
      <c r="L361" s="1319">
        <v>7</v>
      </c>
      <c r="M361" s="858"/>
    </row>
    <row r="362" spans="1:13" ht="10.95" customHeight="1">
      <c r="A362" s="2084" t="s">
        <v>1355</v>
      </c>
      <c r="B362" s="2084" t="s">
        <v>58</v>
      </c>
      <c r="C362" s="1319">
        <v>2896</v>
      </c>
      <c r="D362" s="1320">
        <v>251</v>
      </c>
      <c r="E362" s="1320">
        <v>110</v>
      </c>
      <c r="F362" s="1320">
        <v>3256</v>
      </c>
      <c r="G362" s="1320">
        <v>1</v>
      </c>
      <c r="H362" s="1320">
        <v>9</v>
      </c>
      <c r="I362" s="1320">
        <v>73</v>
      </c>
      <c r="J362" s="1320">
        <v>84</v>
      </c>
      <c r="K362" s="1320">
        <v>3173</v>
      </c>
      <c r="L362" s="1319">
        <v>-6</v>
      </c>
      <c r="M362" s="858"/>
    </row>
    <row r="363" spans="1:13" ht="10.95" customHeight="1">
      <c r="A363" s="2084" t="s">
        <v>1356</v>
      </c>
      <c r="B363" s="2084" t="s">
        <v>58</v>
      </c>
      <c r="C363" s="1319">
        <v>9646</v>
      </c>
      <c r="D363" s="1320">
        <v>355</v>
      </c>
      <c r="E363" s="1320">
        <v>273</v>
      </c>
      <c r="F363" s="1320">
        <v>10274</v>
      </c>
      <c r="G363" s="1320">
        <v>8</v>
      </c>
      <c r="H363" s="1320">
        <v>15</v>
      </c>
      <c r="I363" s="1320">
        <v>86</v>
      </c>
      <c r="J363" s="1320">
        <v>109</v>
      </c>
      <c r="K363" s="1320">
        <v>10164</v>
      </c>
      <c r="L363" s="1319">
        <v>-35</v>
      </c>
      <c r="M363" s="858"/>
    </row>
    <row r="364" spans="1:13" ht="10.95" customHeight="1">
      <c r="A364" s="2084" t="s">
        <v>1357</v>
      </c>
      <c r="B364" s="2084" t="s">
        <v>58</v>
      </c>
      <c r="C364" s="1319">
        <v>5294</v>
      </c>
      <c r="D364" s="1320">
        <v>399</v>
      </c>
      <c r="E364" s="1320">
        <v>119</v>
      </c>
      <c r="F364" s="1320">
        <v>5812</v>
      </c>
      <c r="G364" s="1320">
        <v>5</v>
      </c>
      <c r="H364" s="1320">
        <v>12</v>
      </c>
      <c r="I364" s="1320">
        <v>74</v>
      </c>
      <c r="J364" s="1320">
        <v>91</v>
      </c>
      <c r="K364" s="1320">
        <v>5721</v>
      </c>
      <c r="L364" s="1319">
        <v>-13</v>
      </c>
      <c r="M364" s="858"/>
    </row>
    <row r="365" spans="1:13" ht="10.95" customHeight="1">
      <c r="A365" s="2084" t="s">
        <v>1358</v>
      </c>
      <c r="B365" s="2084" t="s">
        <v>58</v>
      </c>
      <c r="C365" s="1319">
        <v>4261</v>
      </c>
      <c r="D365" s="1320">
        <v>429</v>
      </c>
      <c r="E365" s="1320">
        <v>94</v>
      </c>
      <c r="F365" s="1320">
        <v>4784</v>
      </c>
      <c r="G365" s="1320">
        <v>4</v>
      </c>
      <c r="H365" s="1320">
        <v>20</v>
      </c>
      <c r="I365" s="1320">
        <v>36</v>
      </c>
      <c r="J365" s="1320">
        <v>59</v>
      </c>
      <c r="K365" s="1320">
        <v>4725</v>
      </c>
      <c r="L365" s="1319">
        <v>-4</v>
      </c>
      <c r="M365" s="858"/>
    </row>
    <row r="366" spans="1:13" ht="10.95" customHeight="1">
      <c r="A366" s="2084" t="s">
        <v>1359</v>
      </c>
      <c r="B366" s="2084" t="s">
        <v>58</v>
      </c>
      <c r="C366" s="1319">
        <v>2028</v>
      </c>
      <c r="D366" s="1320">
        <v>210</v>
      </c>
      <c r="E366" s="1320">
        <v>57</v>
      </c>
      <c r="F366" s="1320">
        <v>2295</v>
      </c>
      <c r="G366" s="1320">
        <v>1</v>
      </c>
      <c r="H366" s="1320">
        <v>4</v>
      </c>
      <c r="I366" s="1320">
        <v>22</v>
      </c>
      <c r="J366" s="1320">
        <v>27</v>
      </c>
      <c r="K366" s="1320">
        <v>2268</v>
      </c>
      <c r="L366" s="1319">
        <v>-8</v>
      </c>
      <c r="M366" s="858"/>
    </row>
    <row r="367" spans="1:13" ht="10.95" customHeight="1">
      <c r="A367" s="2084" t="s">
        <v>1360</v>
      </c>
      <c r="B367" s="2084" t="s">
        <v>58</v>
      </c>
      <c r="C367" s="1319">
        <v>1139</v>
      </c>
      <c r="D367" s="1320">
        <v>93</v>
      </c>
      <c r="E367" s="1320">
        <v>17</v>
      </c>
      <c r="F367" s="1320">
        <v>1249</v>
      </c>
      <c r="G367" s="1320">
        <v>1</v>
      </c>
      <c r="H367" s="1320">
        <v>5</v>
      </c>
      <c r="I367" s="1320">
        <v>7</v>
      </c>
      <c r="J367" s="1320">
        <v>13</v>
      </c>
      <c r="K367" s="1320">
        <v>1236</v>
      </c>
      <c r="L367" s="1319">
        <v>-8</v>
      </c>
      <c r="M367" s="858"/>
    </row>
    <row r="368" spans="1:13" ht="10.95" customHeight="1">
      <c r="A368" s="2084" t="s">
        <v>1361</v>
      </c>
      <c r="B368" s="2084" t="s">
        <v>58</v>
      </c>
      <c r="C368" s="1319">
        <v>7000</v>
      </c>
      <c r="D368" s="1320">
        <v>175</v>
      </c>
      <c r="E368" s="1320">
        <v>706</v>
      </c>
      <c r="F368" s="1320">
        <v>7881</v>
      </c>
      <c r="G368" s="1320">
        <v>24</v>
      </c>
      <c r="H368" s="1320">
        <v>22</v>
      </c>
      <c r="I368" s="1320">
        <v>230</v>
      </c>
      <c r="J368" s="1320">
        <v>276</v>
      </c>
      <c r="K368" s="1320">
        <v>7605</v>
      </c>
      <c r="L368" s="1319">
        <v>-62</v>
      </c>
      <c r="M368" s="858"/>
    </row>
    <row r="369" spans="1:13" ht="10.95" customHeight="1">
      <c r="A369" s="2084" t="s">
        <v>1362</v>
      </c>
      <c r="B369" s="2084" t="s">
        <v>58</v>
      </c>
      <c r="C369" s="1319">
        <v>75</v>
      </c>
      <c r="D369" s="1320">
        <v>5</v>
      </c>
      <c r="E369" s="1320">
        <v>19</v>
      </c>
      <c r="F369" s="1320">
        <v>100</v>
      </c>
      <c r="G369" s="1320" t="s">
        <v>245</v>
      </c>
      <c r="H369" s="1320" t="s">
        <v>245</v>
      </c>
      <c r="I369" s="1320">
        <v>19</v>
      </c>
      <c r="J369" s="1320">
        <v>19</v>
      </c>
      <c r="K369" s="1320">
        <v>81</v>
      </c>
      <c r="L369" s="1319">
        <v>3</v>
      </c>
      <c r="M369" s="858"/>
    </row>
    <row r="370" spans="1:13" ht="10.95" customHeight="1">
      <c r="A370" s="2084" t="s">
        <v>1363</v>
      </c>
      <c r="B370" s="2084" t="s">
        <v>58</v>
      </c>
      <c r="C370" s="1319">
        <v>6702</v>
      </c>
      <c r="D370" s="1320">
        <v>167</v>
      </c>
      <c r="E370" s="1320">
        <v>686</v>
      </c>
      <c r="F370" s="1320">
        <v>7555</v>
      </c>
      <c r="G370" s="1320">
        <v>24</v>
      </c>
      <c r="H370" s="1320">
        <v>22</v>
      </c>
      <c r="I370" s="1320">
        <v>211</v>
      </c>
      <c r="J370" s="1320">
        <v>257</v>
      </c>
      <c r="K370" s="1320">
        <v>7299</v>
      </c>
      <c r="L370" s="1319">
        <v>-65</v>
      </c>
      <c r="M370" s="858"/>
    </row>
    <row r="371" spans="1:13" ht="10.95" customHeight="1">
      <c r="A371" s="2084" t="s">
        <v>1364</v>
      </c>
      <c r="B371" s="2084" t="s">
        <v>58</v>
      </c>
      <c r="C371" s="1319">
        <v>222</v>
      </c>
      <c r="D371" s="1320">
        <v>2</v>
      </c>
      <c r="E371" s="1320" t="s">
        <v>245</v>
      </c>
      <c r="F371" s="1320">
        <v>225</v>
      </c>
      <c r="G371" s="1320" t="s">
        <v>245</v>
      </c>
      <c r="H371" s="1320" t="s">
        <v>245</v>
      </c>
      <c r="I371" s="1320" t="s">
        <v>245</v>
      </c>
      <c r="J371" s="1320" t="s">
        <v>245</v>
      </c>
      <c r="K371" s="1320">
        <v>225</v>
      </c>
      <c r="L371" s="1320" t="s">
        <v>245</v>
      </c>
      <c r="M371" s="858"/>
    </row>
    <row r="372" spans="1:13" ht="10.95" customHeight="1">
      <c r="A372" s="2084" t="s">
        <v>1365</v>
      </c>
      <c r="B372" s="2084" t="s">
        <v>58</v>
      </c>
      <c r="C372" s="1319">
        <v>4701</v>
      </c>
      <c r="D372" s="1320">
        <v>60</v>
      </c>
      <c r="E372" s="1320">
        <v>34</v>
      </c>
      <c r="F372" s="1320">
        <v>4795</v>
      </c>
      <c r="G372" s="1320">
        <v>2</v>
      </c>
      <c r="H372" s="1320">
        <v>1</v>
      </c>
      <c r="I372" s="1320">
        <v>16</v>
      </c>
      <c r="J372" s="1320">
        <v>19</v>
      </c>
      <c r="K372" s="1320">
        <v>4775</v>
      </c>
      <c r="L372" s="1319">
        <v>-7</v>
      </c>
      <c r="M372" s="858"/>
    </row>
    <row r="373" spans="1:13" ht="10.95" customHeight="1">
      <c r="A373" s="2084" t="s">
        <v>1366</v>
      </c>
      <c r="B373" s="2084" t="s">
        <v>58</v>
      </c>
      <c r="C373" s="1319">
        <v>1909</v>
      </c>
      <c r="D373" s="1320">
        <v>26</v>
      </c>
      <c r="E373" s="1320">
        <v>30</v>
      </c>
      <c r="F373" s="1320">
        <v>1964</v>
      </c>
      <c r="G373" s="1320" t="s">
        <v>245</v>
      </c>
      <c r="H373" s="1320" t="s">
        <v>245</v>
      </c>
      <c r="I373" s="1320">
        <v>13</v>
      </c>
      <c r="J373" s="1320">
        <v>14</v>
      </c>
      <c r="K373" s="1320">
        <v>1950</v>
      </c>
      <c r="L373" s="1319">
        <v>-4</v>
      </c>
      <c r="M373" s="858"/>
    </row>
    <row r="374" spans="1:13" ht="10.95" customHeight="1">
      <c r="A374" s="2084" t="s">
        <v>1367</v>
      </c>
      <c r="B374" s="2084" t="s">
        <v>58</v>
      </c>
      <c r="C374" s="1319">
        <v>1923</v>
      </c>
      <c r="D374" s="1320">
        <v>15</v>
      </c>
      <c r="E374" s="1320">
        <v>1</v>
      </c>
      <c r="F374" s="1320">
        <v>1938</v>
      </c>
      <c r="G374" s="1320">
        <v>1</v>
      </c>
      <c r="H374" s="1320" t="s">
        <v>245</v>
      </c>
      <c r="I374" s="1320">
        <v>1</v>
      </c>
      <c r="J374" s="1320">
        <v>2</v>
      </c>
      <c r="K374" s="1320">
        <v>1936</v>
      </c>
      <c r="L374" s="1319">
        <v>1</v>
      </c>
      <c r="M374" s="858"/>
    </row>
    <row r="375" spans="1:13" ht="10.95" customHeight="1">
      <c r="A375" s="2084" t="s">
        <v>1368</v>
      </c>
      <c r="B375" s="2084" t="s">
        <v>58</v>
      </c>
      <c r="C375" s="1319">
        <v>869</v>
      </c>
      <c r="D375" s="1320">
        <v>20</v>
      </c>
      <c r="E375" s="1320">
        <v>4</v>
      </c>
      <c r="F375" s="1320">
        <v>892</v>
      </c>
      <c r="G375" s="1320">
        <v>1</v>
      </c>
      <c r="H375" s="1320">
        <v>1</v>
      </c>
      <c r="I375" s="1320">
        <v>2</v>
      </c>
      <c r="J375" s="1320">
        <v>4</v>
      </c>
      <c r="K375" s="1320">
        <v>889</v>
      </c>
      <c r="L375" s="1319">
        <v>-4</v>
      </c>
      <c r="M375" s="858"/>
    </row>
    <row r="376" spans="1:13" ht="10.95" customHeight="1">
      <c r="A376" s="2084" t="s">
        <v>1369</v>
      </c>
      <c r="B376" s="2084" t="s">
        <v>58</v>
      </c>
      <c r="C376" s="1319">
        <v>34457</v>
      </c>
      <c r="D376" s="1320">
        <v>932</v>
      </c>
      <c r="E376" s="1320">
        <v>224</v>
      </c>
      <c r="F376" s="1320">
        <v>35614</v>
      </c>
      <c r="G376" s="1320">
        <v>15</v>
      </c>
      <c r="H376" s="1320">
        <v>14</v>
      </c>
      <c r="I376" s="1320">
        <v>81</v>
      </c>
      <c r="J376" s="1320">
        <v>110</v>
      </c>
      <c r="K376" s="1320">
        <v>35504</v>
      </c>
      <c r="L376" s="1319">
        <v>-7</v>
      </c>
      <c r="M376" s="858"/>
    </row>
    <row r="377" spans="1:13" ht="10.95" customHeight="1">
      <c r="A377" s="2084" t="s">
        <v>1370</v>
      </c>
      <c r="B377" s="2084" t="s">
        <v>58</v>
      </c>
      <c r="C377" s="1319">
        <v>291</v>
      </c>
      <c r="D377" s="1320">
        <v>23</v>
      </c>
      <c r="E377" s="1320">
        <v>7</v>
      </c>
      <c r="F377" s="1320">
        <v>322</v>
      </c>
      <c r="G377" s="1320">
        <v>7</v>
      </c>
      <c r="H377" s="1320">
        <v>7</v>
      </c>
      <c r="I377" s="1320" t="s">
        <v>245</v>
      </c>
      <c r="J377" s="1320">
        <v>14</v>
      </c>
      <c r="K377" s="1320">
        <v>308</v>
      </c>
      <c r="L377" s="1319">
        <v>-8</v>
      </c>
      <c r="M377" s="858"/>
    </row>
    <row r="378" spans="1:13" ht="10.95" customHeight="1">
      <c r="A378" s="2091"/>
      <c r="B378" s="2091" t="s">
        <v>58</v>
      </c>
      <c r="C378" s="1321"/>
      <c r="D378" s="1322"/>
      <c r="E378" s="1322"/>
      <c r="F378" s="1322"/>
      <c r="G378" s="1322"/>
      <c r="H378" s="1322"/>
      <c r="I378" s="1322"/>
      <c r="J378" s="1322"/>
      <c r="K378" s="1322"/>
      <c r="L378" s="1321"/>
      <c r="M378" s="858"/>
    </row>
    <row r="379" spans="1:13" ht="10.95" customHeight="1">
      <c r="A379" s="2031" t="s">
        <v>1371</v>
      </c>
      <c r="B379" s="2031" t="s">
        <v>58</v>
      </c>
      <c r="C379" s="1346">
        <v>101789</v>
      </c>
      <c r="D379" s="1348">
        <v>4280</v>
      </c>
      <c r="E379" s="1348">
        <v>3183</v>
      </c>
      <c r="F379" s="1348">
        <v>109251</v>
      </c>
      <c r="G379" s="1348">
        <v>95</v>
      </c>
      <c r="H379" s="1348">
        <v>191</v>
      </c>
      <c r="I379" s="1348">
        <v>1327</v>
      </c>
      <c r="J379" s="1348">
        <v>1612</v>
      </c>
      <c r="K379" s="1348">
        <v>107639</v>
      </c>
      <c r="L379" s="1347">
        <v>-377</v>
      </c>
      <c r="M379" s="858"/>
    </row>
    <row r="380" spans="1:13" ht="10.95" customHeight="1">
      <c r="A380" s="2088" t="s">
        <v>1372</v>
      </c>
      <c r="B380" s="2088" t="s">
        <v>58</v>
      </c>
      <c r="C380" s="1323">
        <v>103768</v>
      </c>
      <c r="D380" s="1324">
        <v>4047</v>
      </c>
      <c r="E380" s="1324">
        <v>630</v>
      </c>
      <c r="F380" s="1324">
        <v>108446</v>
      </c>
      <c r="G380" s="1324">
        <v>10</v>
      </c>
      <c r="H380" s="1324">
        <v>13</v>
      </c>
      <c r="I380" s="1324">
        <v>29</v>
      </c>
      <c r="J380" s="1324">
        <v>52</v>
      </c>
      <c r="K380" s="1324">
        <v>108393</v>
      </c>
      <c r="L380" s="1323">
        <v>29</v>
      </c>
      <c r="M380" s="858"/>
    </row>
    <row r="381" spans="1:13" ht="10.95" customHeight="1">
      <c r="A381" s="2084" t="s">
        <v>1373</v>
      </c>
      <c r="B381" s="2084" t="s">
        <v>58</v>
      </c>
      <c r="C381" s="1325">
        <v>16569</v>
      </c>
      <c r="D381" s="1326">
        <v>1221</v>
      </c>
      <c r="E381" s="1326">
        <v>444</v>
      </c>
      <c r="F381" s="1326">
        <v>18233</v>
      </c>
      <c r="G381" s="1326">
        <v>26</v>
      </c>
      <c r="H381" s="1326">
        <v>48</v>
      </c>
      <c r="I381" s="1326">
        <v>186</v>
      </c>
      <c r="J381" s="1326">
        <v>260</v>
      </c>
      <c r="K381" s="1326">
        <v>17973</v>
      </c>
      <c r="L381" s="1325">
        <v>-48</v>
      </c>
      <c r="M381" s="858"/>
    </row>
    <row r="382" spans="1:13" ht="10.95" customHeight="1">
      <c r="A382" s="2091" t="s">
        <v>1374</v>
      </c>
      <c r="B382" s="2091" t="s">
        <v>58</v>
      </c>
      <c r="C382" s="1327">
        <v>5952</v>
      </c>
      <c r="D382" s="1328">
        <v>1095</v>
      </c>
      <c r="E382" s="1328">
        <v>354</v>
      </c>
      <c r="F382" s="1328">
        <v>7401</v>
      </c>
      <c r="G382" s="1328">
        <v>19</v>
      </c>
      <c r="H382" s="1328">
        <v>89</v>
      </c>
      <c r="I382" s="1328">
        <v>134</v>
      </c>
      <c r="J382" s="1328">
        <v>242</v>
      </c>
      <c r="K382" s="1328">
        <v>7159</v>
      </c>
      <c r="L382" s="1327">
        <v>-138</v>
      </c>
      <c r="M382" s="858"/>
    </row>
    <row r="383" spans="1:13" ht="10.95" customHeight="1">
      <c r="A383" s="2031" t="s">
        <v>1375</v>
      </c>
      <c r="B383" s="2031" t="s">
        <v>58</v>
      </c>
      <c r="C383" s="1347">
        <v>126289</v>
      </c>
      <c r="D383" s="1348">
        <v>6363</v>
      </c>
      <c r="E383" s="1348">
        <v>1427</v>
      </c>
      <c r="F383" s="1348">
        <v>134079</v>
      </c>
      <c r="G383" s="1348">
        <v>55</v>
      </c>
      <c r="H383" s="1348">
        <v>149</v>
      </c>
      <c r="I383" s="1348">
        <v>350</v>
      </c>
      <c r="J383" s="1348">
        <v>554</v>
      </c>
      <c r="K383" s="1348">
        <v>133525</v>
      </c>
      <c r="L383" s="1347">
        <v>-157</v>
      </c>
      <c r="M383" s="858"/>
    </row>
    <row r="384" spans="1:13" ht="10.95" customHeight="1">
      <c r="A384" s="2031" t="s">
        <v>1376</v>
      </c>
      <c r="B384" s="2031" t="s">
        <v>58</v>
      </c>
      <c r="C384" s="1347">
        <v>4038</v>
      </c>
      <c r="D384" s="1348">
        <v>27</v>
      </c>
      <c r="E384" s="1348" t="s">
        <v>236</v>
      </c>
      <c r="F384" s="1348">
        <v>4065</v>
      </c>
      <c r="G384" s="1348" t="s">
        <v>236</v>
      </c>
      <c r="H384" s="1348">
        <v>2</v>
      </c>
      <c r="I384" s="1348" t="s">
        <v>236</v>
      </c>
      <c r="J384" s="1348">
        <v>2</v>
      </c>
      <c r="K384" s="1348">
        <v>4062</v>
      </c>
      <c r="L384" s="1347">
        <v>-1</v>
      </c>
      <c r="M384" s="858"/>
    </row>
    <row r="385" spans="1:13" ht="10.95" customHeight="1">
      <c r="A385" s="2031" t="s">
        <v>1377</v>
      </c>
      <c r="B385" s="2031" t="s">
        <v>58</v>
      </c>
      <c r="C385" s="1346">
        <v>232115</v>
      </c>
      <c r="D385" s="1347">
        <v>10670</v>
      </c>
      <c r="E385" s="1347">
        <v>4610</v>
      </c>
      <c r="F385" s="1347">
        <v>247395</v>
      </c>
      <c r="G385" s="1347">
        <v>150</v>
      </c>
      <c r="H385" s="1347">
        <v>342</v>
      </c>
      <c r="I385" s="1347">
        <v>1677</v>
      </c>
      <c r="J385" s="1347">
        <v>2169</v>
      </c>
      <c r="K385" s="1347">
        <v>245226</v>
      </c>
      <c r="L385" s="1347">
        <v>-536</v>
      </c>
      <c r="M385" s="858"/>
    </row>
    <row r="386" spans="1:13" ht="10.95" customHeight="1">
      <c r="A386" s="2031" t="s">
        <v>1518</v>
      </c>
      <c r="B386" s="2031"/>
      <c r="C386" s="1347">
        <v>11548</v>
      </c>
      <c r="D386" s="1348">
        <v>79</v>
      </c>
      <c r="E386" s="1348" t="s">
        <v>1517</v>
      </c>
      <c r="F386" s="1348">
        <v>11627</v>
      </c>
      <c r="G386" s="1348">
        <v>3.4</v>
      </c>
      <c r="H386" s="1348">
        <v>0.95</v>
      </c>
      <c r="I386" s="1348">
        <v>9.6999999999999993</v>
      </c>
      <c r="J386" s="1348">
        <v>14.05</v>
      </c>
      <c r="K386" s="1348">
        <v>11612.95</v>
      </c>
      <c r="L386" s="1348" t="s">
        <v>1517</v>
      </c>
      <c r="M386" s="858"/>
    </row>
    <row r="387" spans="1:13" ht="10.95" customHeight="1">
      <c r="A387" s="2031" t="s">
        <v>1516</v>
      </c>
      <c r="B387" s="2031"/>
      <c r="C387" s="1346">
        <v>243663</v>
      </c>
      <c r="D387" s="1347">
        <v>10749</v>
      </c>
      <c r="E387" s="1347">
        <v>4610</v>
      </c>
      <c r="F387" s="1347">
        <v>259022</v>
      </c>
      <c r="G387" s="1347">
        <v>153.4</v>
      </c>
      <c r="H387" s="1347">
        <v>342.95</v>
      </c>
      <c r="I387" s="1347">
        <v>1686.7</v>
      </c>
      <c r="J387" s="1347">
        <v>2183.0500000000002</v>
      </c>
      <c r="K387" s="1347">
        <v>256838.95</v>
      </c>
      <c r="L387" s="1347">
        <v>-536</v>
      </c>
      <c r="M387" s="858"/>
    </row>
    <row r="388" spans="1:13" ht="18" customHeight="1">
      <c r="A388" s="2068" t="s">
        <v>1515</v>
      </c>
      <c r="B388" s="2092" t="s">
        <v>58</v>
      </c>
      <c r="C388" s="2092" t="s">
        <v>58</v>
      </c>
      <c r="D388" s="2092" t="s">
        <v>58</v>
      </c>
      <c r="E388" s="2092" t="s">
        <v>58</v>
      </c>
      <c r="F388" s="2092" t="s">
        <v>58</v>
      </c>
      <c r="G388" s="2092" t="s">
        <v>58</v>
      </c>
      <c r="H388" s="2092" t="s">
        <v>58</v>
      </c>
      <c r="I388" s="2092" t="s">
        <v>58</v>
      </c>
      <c r="J388" s="2092" t="s">
        <v>58</v>
      </c>
      <c r="K388" s="2092" t="s">
        <v>58</v>
      </c>
      <c r="L388" s="2092" t="s">
        <v>58</v>
      </c>
      <c r="M388" s="1244"/>
    </row>
    <row r="389" spans="1:13">
      <c r="A389" s="1689"/>
      <c r="B389" s="1689"/>
      <c r="C389" s="1689"/>
      <c r="D389" s="1689"/>
      <c r="E389" s="1689"/>
      <c r="F389" s="1689"/>
      <c r="G389" s="1689"/>
      <c r="H389" s="1689"/>
      <c r="I389" s="1689"/>
      <c r="J389" s="1689"/>
      <c r="K389" s="1689"/>
      <c r="L389" s="1689"/>
      <c r="M389" s="1689"/>
    </row>
    <row r="390" spans="1:13">
      <c r="A390" s="1689"/>
      <c r="B390" s="1689"/>
      <c r="C390" s="1689"/>
      <c r="D390" s="1689"/>
      <c r="E390" s="1689"/>
      <c r="F390" s="1689"/>
      <c r="G390" s="1689"/>
      <c r="H390" s="1689"/>
      <c r="I390" s="1689"/>
      <c r="J390" s="1689"/>
      <c r="K390" s="1689"/>
      <c r="L390" s="1689"/>
      <c r="M390" s="1689"/>
    </row>
  </sheetData>
  <mergeCells count="285">
    <mergeCell ref="A371:B371"/>
    <mergeCell ref="A372:B372"/>
    <mergeCell ref="A373:B373"/>
    <mergeCell ref="A374:B374"/>
    <mergeCell ref="A387:B387"/>
    <mergeCell ref="A384:B384"/>
    <mergeCell ref="A385:B385"/>
    <mergeCell ref="A388:L388"/>
    <mergeCell ref="A378:B378"/>
    <mergeCell ref="A379:B379"/>
    <mergeCell ref="A380:B380"/>
    <mergeCell ref="A381:B381"/>
    <mergeCell ref="A382:B382"/>
    <mergeCell ref="A383:B383"/>
    <mergeCell ref="A386:B386"/>
    <mergeCell ref="A326:B326"/>
    <mergeCell ref="A327:B327"/>
    <mergeCell ref="A328:B328"/>
    <mergeCell ref="A329:B329"/>
    <mergeCell ref="A375:B375"/>
    <mergeCell ref="A376:B376"/>
    <mergeCell ref="A377:B377"/>
    <mergeCell ref="A354:B354"/>
    <mergeCell ref="A355:B355"/>
    <mergeCell ref="A356:B356"/>
    <mergeCell ref="A357:B357"/>
    <mergeCell ref="A358:B358"/>
    <mergeCell ref="A359:B359"/>
    <mergeCell ref="A360:B360"/>
    <mergeCell ref="A361:B361"/>
    <mergeCell ref="A362:B362"/>
    <mergeCell ref="A363:B363"/>
    <mergeCell ref="A364:B364"/>
    <mergeCell ref="A365:B365"/>
    <mergeCell ref="A366:B366"/>
    <mergeCell ref="A367:B367"/>
    <mergeCell ref="A368:B368"/>
    <mergeCell ref="A369:B369"/>
    <mergeCell ref="A370:B370"/>
    <mergeCell ref="A330:B330"/>
    <mergeCell ref="A333:L333"/>
    <mergeCell ref="A353:B353"/>
    <mergeCell ref="A332:B332"/>
    <mergeCell ref="C338:F338"/>
    <mergeCell ref="G338:J338"/>
    <mergeCell ref="K338:K339"/>
    <mergeCell ref="A309:B309"/>
    <mergeCell ref="A310:B310"/>
    <mergeCell ref="A311:B311"/>
    <mergeCell ref="A312:B312"/>
    <mergeCell ref="A313:B313"/>
    <mergeCell ref="A314:B314"/>
    <mergeCell ref="A315:B315"/>
    <mergeCell ref="A316:B316"/>
    <mergeCell ref="A317:B317"/>
    <mergeCell ref="A318:B318"/>
    <mergeCell ref="A319:B319"/>
    <mergeCell ref="A320:B320"/>
    <mergeCell ref="A321:B321"/>
    <mergeCell ref="A322:B322"/>
    <mergeCell ref="A323:B323"/>
    <mergeCell ref="A324:B324"/>
    <mergeCell ref="A325:B325"/>
    <mergeCell ref="A307:B307"/>
    <mergeCell ref="A308:B308"/>
    <mergeCell ref="A296:B296"/>
    <mergeCell ref="A285:B285"/>
    <mergeCell ref="A286:B286"/>
    <mergeCell ref="A287:B287"/>
    <mergeCell ref="A288:B288"/>
    <mergeCell ref="A289:B289"/>
    <mergeCell ref="A290:B290"/>
    <mergeCell ref="A297:B297"/>
    <mergeCell ref="A298:B298"/>
    <mergeCell ref="A299:B299"/>
    <mergeCell ref="A300:B300"/>
    <mergeCell ref="A301:B301"/>
    <mergeCell ref="A302:B302"/>
    <mergeCell ref="A303:B303"/>
    <mergeCell ref="A304:B304"/>
    <mergeCell ref="A305:B305"/>
    <mergeCell ref="A291:B291"/>
    <mergeCell ref="A292:B292"/>
    <mergeCell ref="A293:B293"/>
    <mergeCell ref="A294:B294"/>
    <mergeCell ref="A295:B295"/>
    <mergeCell ref="A274:B274"/>
    <mergeCell ref="A275:B275"/>
    <mergeCell ref="C283:F283"/>
    <mergeCell ref="A306:B306"/>
    <mergeCell ref="G283:J283"/>
    <mergeCell ref="K283:K284"/>
    <mergeCell ref="A268:B268"/>
    <mergeCell ref="A269:B269"/>
    <mergeCell ref="A270:B270"/>
    <mergeCell ref="A271:B271"/>
    <mergeCell ref="A272:B272"/>
    <mergeCell ref="A255:B255"/>
    <mergeCell ref="A256:B256"/>
    <mergeCell ref="A257:B257"/>
    <mergeCell ref="A258:B258"/>
    <mergeCell ref="A259:B259"/>
    <mergeCell ref="A260:B260"/>
    <mergeCell ref="A262:B262"/>
    <mergeCell ref="A263:B263"/>
    <mergeCell ref="A264:B264"/>
    <mergeCell ref="A265:B265"/>
    <mergeCell ref="A266:B266"/>
    <mergeCell ref="A267:B267"/>
    <mergeCell ref="A273:B273"/>
    <mergeCell ref="A252:B252"/>
    <mergeCell ref="A253:B253"/>
    <mergeCell ref="A254:B254"/>
    <mergeCell ref="A226:B226"/>
    <mergeCell ref="A230:B230"/>
    <mergeCell ref="A231:B231"/>
    <mergeCell ref="A232:B232"/>
    <mergeCell ref="A234:B234"/>
    <mergeCell ref="A235:B235"/>
    <mergeCell ref="A236:B236"/>
    <mergeCell ref="A237:B237"/>
    <mergeCell ref="A238:B238"/>
    <mergeCell ref="A239:B239"/>
    <mergeCell ref="A240:B240"/>
    <mergeCell ref="A241:B241"/>
    <mergeCell ref="A242:B242"/>
    <mergeCell ref="A243:B243"/>
    <mergeCell ref="A244:B244"/>
    <mergeCell ref="A245:B245"/>
    <mergeCell ref="A246:B246"/>
    <mergeCell ref="A248:B248"/>
    <mergeCell ref="A249:B249"/>
    <mergeCell ref="A250:B250"/>
    <mergeCell ref="A251:B251"/>
    <mergeCell ref="A204:J204"/>
    <mergeCell ref="A214:C214"/>
    <mergeCell ref="A222:B222"/>
    <mergeCell ref="A182:B182"/>
    <mergeCell ref="A183:B183"/>
    <mergeCell ref="A184:B184"/>
    <mergeCell ref="A185:B185"/>
    <mergeCell ref="A186:B186"/>
    <mergeCell ref="A187:B187"/>
    <mergeCell ref="A188:B188"/>
    <mergeCell ref="A190:B190"/>
    <mergeCell ref="A191:B191"/>
    <mergeCell ref="A192:B192"/>
    <mergeCell ref="A193:B193"/>
    <mergeCell ref="A194:B194"/>
    <mergeCell ref="A195:B195"/>
    <mergeCell ref="A196:B196"/>
    <mergeCell ref="A197:B197"/>
    <mergeCell ref="A198:B198"/>
    <mergeCell ref="A199:B199"/>
    <mergeCell ref="A200:B200"/>
    <mergeCell ref="A201:B201"/>
    <mergeCell ref="A202:B202"/>
    <mergeCell ref="A203:B203"/>
    <mergeCell ref="A179:B179"/>
    <mergeCell ref="A180:B180"/>
    <mergeCell ref="A181:B181"/>
    <mergeCell ref="A153:B153"/>
    <mergeCell ref="A157:B157"/>
    <mergeCell ref="A158:B158"/>
    <mergeCell ref="A159:B159"/>
    <mergeCell ref="A160:B160"/>
    <mergeCell ref="A162:B162"/>
    <mergeCell ref="A163:B163"/>
    <mergeCell ref="A164:B164"/>
    <mergeCell ref="A165:B165"/>
    <mergeCell ref="A166:B166"/>
    <mergeCell ref="A167:B167"/>
    <mergeCell ref="A168:B168"/>
    <mergeCell ref="A169:B169"/>
    <mergeCell ref="A170:B170"/>
    <mergeCell ref="A171:B171"/>
    <mergeCell ref="A172:B172"/>
    <mergeCell ref="A173:B173"/>
    <mergeCell ref="A174:B174"/>
    <mergeCell ref="A176:B176"/>
    <mergeCell ref="A177:B177"/>
    <mergeCell ref="A178:B178"/>
    <mergeCell ref="A126:J126"/>
    <mergeCell ref="A127:J127"/>
    <mergeCell ref="A141:C141"/>
    <mergeCell ref="A149:B149"/>
    <mergeCell ref="A116:B116"/>
    <mergeCell ref="A117:B117"/>
    <mergeCell ref="A118:B118"/>
    <mergeCell ref="A119:B119"/>
    <mergeCell ref="A120:B120"/>
    <mergeCell ref="A124:J124"/>
    <mergeCell ref="A123:J123"/>
    <mergeCell ref="C113:F113"/>
    <mergeCell ref="G113:J113"/>
    <mergeCell ref="C114:D114"/>
    <mergeCell ref="E114:F114"/>
    <mergeCell ref="G114:H114"/>
    <mergeCell ref="I114:J114"/>
    <mergeCell ref="A125:J125"/>
    <mergeCell ref="A99:E99"/>
    <mergeCell ref="A100:E100"/>
    <mergeCell ref="A101:E101"/>
    <mergeCell ref="A102:E102"/>
    <mergeCell ref="H108:J108"/>
    <mergeCell ref="A109:F109"/>
    <mergeCell ref="A110:J110"/>
    <mergeCell ref="A111:J111"/>
    <mergeCell ref="A112:J112"/>
    <mergeCell ref="A107:J107"/>
    <mergeCell ref="A69:E69"/>
    <mergeCell ref="A70:E70"/>
    <mergeCell ref="A103:E103"/>
    <mergeCell ref="A104:I104"/>
    <mergeCell ref="A105:J105"/>
    <mergeCell ref="A74:J74"/>
    <mergeCell ref="A75:I75"/>
    <mergeCell ref="A80:E80"/>
    <mergeCell ref="A81:E81"/>
    <mergeCell ref="A82:E82"/>
    <mergeCell ref="A83:E83"/>
    <mergeCell ref="A84:E84"/>
    <mergeCell ref="A85:E85"/>
    <mergeCell ref="A86:E86"/>
    <mergeCell ref="A87:E87"/>
    <mergeCell ref="A88:E88"/>
    <mergeCell ref="A89:E89"/>
    <mergeCell ref="A91:E91"/>
    <mergeCell ref="A90:E90"/>
    <mergeCell ref="A92:B92"/>
    <mergeCell ref="A93:E93"/>
    <mergeCell ref="A94:E94"/>
    <mergeCell ref="A97:B97"/>
    <mergeCell ref="A58:I58"/>
    <mergeCell ref="A61:E61"/>
    <mergeCell ref="A62:E62"/>
    <mergeCell ref="A63:E63"/>
    <mergeCell ref="A64:E64"/>
    <mergeCell ref="A65:E65"/>
    <mergeCell ref="A66:E66"/>
    <mergeCell ref="A67:E67"/>
    <mergeCell ref="A68:E68"/>
    <mergeCell ref="H2:J2"/>
    <mergeCell ref="A6:E6"/>
    <mergeCell ref="A7:C7"/>
    <mergeCell ref="A8:E8"/>
    <mergeCell ref="A9:E9"/>
    <mergeCell ref="A10:E10"/>
    <mergeCell ref="A39:E39"/>
    <mergeCell ref="A41:I41"/>
    <mergeCell ref="A26:I26"/>
    <mergeCell ref="G27:I27"/>
    <mergeCell ref="A30:E30"/>
    <mergeCell ref="A31:B31"/>
    <mergeCell ref="A32:E32"/>
    <mergeCell ref="A18:E18"/>
    <mergeCell ref="A19:E19"/>
    <mergeCell ref="A21:E21"/>
    <mergeCell ref="A22:I22"/>
    <mergeCell ref="A24:J24"/>
    <mergeCell ref="A23:J23"/>
    <mergeCell ref="A331:B331"/>
    <mergeCell ref="G33:I33"/>
    <mergeCell ref="G34:I34"/>
    <mergeCell ref="A37:E37"/>
    <mergeCell ref="A38:B38"/>
    <mergeCell ref="A11:E11"/>
    <mergeCell ref="A12:E12"/>
    <mergeCell ref="A14:E14"/>
    <mergeCell ref="A15:E15"/>
    <mergeCell ref="A16:E16"/>
    <mergeCell ref="A17:E17"/>
    <mergeCell ref="A71:E71"/>
    <mergeCell ref="A72:E72"/>
    <mergeCell ref="A73:E73"/>
    <mergeCell ref="G42:I42"/>
    <mergeCell ref="A45:E45"/>
    <mergeCell ref="A46:B46"/>
    <mergeCell ref="A47:E47"/>
    <mergeCell ref="A48:E48"/>
    <mergeCell ref="G50:I50"/>
    <mergeCell ref="A53:E53"/>
    <mergeCell ref="A54:B54"/>
    <mergeCell ref="A55:E55"/>
    <mergeCell ref="A56:E56"/>
  </mergeCells>
  <pageMargins left="0.59055118110236204" right="0.59055118110236204" top="1.1023622047244099" bottom="0.59055118110236204" header="0.31496062992126" footer="0.31496062992126"/>
  <pageSetup scale="59" orientation="portrait" r:id="rId1"/>
  <headerFooter alignWithMargins="0"/>
  <rowBreaks count="5" manualBreakCount="5">
    <brk id="104" max="12" man="1"/>
    <brk id="140" max="12" man="1"/>
    <brk id="212" max="12" man="1"/>
    <brk id="279" max="12" man="1"/>
    <brk id="388" max="11" man="1"/>
  </rowBreaks>
  <ignoredErrors>
    <ignoredError sqref="H162:H199 D156 H152:H156 H148 H221:H253 H256 G262:H271 H93 E169 G292:L318 G319:L319 A320:L334 A319:F319 A344:L388" numberStoredAsText="1"/>
  </ignoredError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tabColor theme="3" tint="0.59999389629810485"/>
  </sheetPr>
  <dimension ref="A1:M71"/>
  <sheetViews>
    <sheetView view="pageBreakPreview" topLeftCell="A46" zoomScaleNormal="100" zoomScaleSheetLayoutView="100" zoomScalePageLayoutView="85" workbookViewId="0">
      <selection activeCell="L63" sqref="L63"/>
    </sheetView>
  </sheetViews>
  <sheetFormatPr defaultColWidth="9.109375" defaultRowHeight="13.5" customHeight="1"/>
  <cols>
    <col min="1" max="1" width="26.88671875" style="253" customWidth="1"/>
    <col min="2" max="2" width="6.5546875" style="253" customWidth="1"/>
    <col min="3" max="3" width="6.5546875" style="1" customWidth="1"/>
    <col min="4" max="11" width="6.5546875" style="253" customWidth="1"/>
    <col min="12" max="16384" width="9.109375" style="253"/>
  </cols>
  <sheetData>
    <row r="1" spans="1:13" ht="13.5" customHeight="1">
      <c r="A1" s="301" t="s">
        <v>613</v>
      </c>
      <c r="B1" s="303"/>
      <c r="C1" s="302"/>
      <c r="D1" s="255"/>
      <c r="E1" s="255"/>
      <c r="F1" s="255"/>
      <c r="G1" s="255"/>
      <c r="H1" s="255"/>
      <c r="I1" s="255"/>
      <c r="J1" s="303"/>
      <c r="K1" s="255"/>
    </row>
    <row r="2" spans="1:13" ht="9.6" customHeight="1">
      <c r="B2" s="255"/>
      <c r="C2" s="302"/>
      <c r="D2" s="255"/>
      <c r="E2" s="255"/>
      <c r="F2" s="255"/>
      <c r="G2" s="255"/>
      <c r="H2" s="255"/>
      <c r="I2" s="255"/>
      <c r="J2" s="255"/>
      <c r="K2" s="255"/>
    </row>
    <row r="3" spans="1:13" ht="13.5" customHeight="1">
      <c r="A3" s="301" t="s">
        <v>612</v>
      </c>
      <c r="B3" s="334"/>
      <c r="C3" s="257"/>
      <c r="D3" s="257"/>
      <c r="E3" s="257"/>
      <c r="F3" s="257"/>
      <c r="G3" s="257"/>
      <c r="H3" s="257"/>
      <c r="I3" s="257"/>
      <c r="J3" s="257"/>
      <c r="K3" s="257"/>
    </row>
    <row r="4" spans="1:13" ht="13.5" customHeight="1">
      <c r="A4" s="295" t="s">
        <v>1401</v>
      </c>
      <c r="B4" s="254"/>
      <c r="C4" s="279"/>
      <c r="D4" s="279"/>
      <c r="E4" s="267"/>
      <c r="F4" s="267"/>
      <c r="G4" s="267"/>
      <c r="H4" s="267"/>
      <c r="I4" s="267"/>
      <c r="J4" s="264"/>
      <c r="K4" s="264"/>
      <c r="L4" s="254"/>
      <c r="M4" s="254"/>
    </row>
    <row r="5" spans="1:13" ht="13.5" customHeight="1">
      <c r="A5" s="254"/>
      <c r="B5" s="254"/>
      <c r="C5" s="279"/>
      <c r="D5" s="279"/>
      <c r="E5" s="267"/>
      <c r="F5" s="267"/>
      <c r="G5" s="267"/>
      <c r="H5" s="267"/>
      <c r="I5" s="267"/>
      <c r="J5" s="300"/>
      <c r="K5" s="254"/>
      <c r="L5" s="254"/>
      <c r="M5" s="254"/>
    </row>
    <row r="6" spans="1:13" ht="13.5" customHeight="1">
      <c r="A6" s="254"/>
      <c r="B6" s="254"/>
      <c r="C6" s="283"/>
      <c r="D6" s="284"/>
      <c r="E6" s="283"/>
      <c r="F6" s="282"/>
      <c r="G6" s="283"/>
      <c r="H6" s="282"/>
      <c r="I6" s="281"/>
      <c r="J6" s="262"/>
      <c r="K6" s="286"/>
      <c r="L6" s="254"/>
      <c r="M6" s="254"/>
    </row>
    <row r="7" spans="1:13" ht="13.5" customHeight="1">
      <c r="A7" s="280"/>
      <c r="B7" s="279"/>
      <c r="C7" s="279"/>
      <c r="D7" s="279"/>
      <c r="E7" s="267"/>
      <c r="F7" s="267"/>
      <c r="G7" s="267"/>
      <c r="H7" s="267"/>
      <c r="I7" s="267"/>
      <c r="J7" s="264"/>
      <c r="K7" s="264"/>
      <c r="L7" s="254"/>
      <c r="M7" s="254"/>
    </row>
    <row r="8" spans="1:13" ht="13.5" customHeight="1">
      <c r="A8" s="290"/>
      <c r="B8" s="284"/>
      <c r="C8" s="284"/>
      <c r="D8" s="284"/>
      <c r="E8" s="262"/>
      <c r="F8" s="262"/>
      <c r="G8" s="262"/>
      <c r="H8" s="262"/>
      <c r="I8" s="262"/>
      <c r="J8" s="270"/>
      <c r="K8" s="267"/>
      <c r="L8" s="254"/>
      <c r="M8" s="254"/>
    </row>
    <row r="9" spans="1:13" ht="13.5" customHeight="1">
      <c r="A9" s="290"/>
      <c r="B9" s="279"/>
      <c r="C9" s="279"/>
      <c r="D9" s="279"/>
      <c r="E9" s="267"/>
      <c r="F9" s="267"/>
      <c r="G9" s="267"/>
      <c r="H9" s="267"/>
      <c r="I9" s="267"/>
      <c r="J9" s="270"/>
      <c r="K9" s="267"/>
      <c r="L9" s="254"/>
      <c r="M9" s="254"/>
    </row>
    <row r="10" spans="1:13" ht="13.5" customHeight="1">
      <c r="A10" s="290"/>
      <c r="B10" s="279"/>
      <c r="C10" s="279"/>
      <c r="D10" s="279"/>
      <c r="E10" s="267"/>
      <c r="F10" s="267"/>
      <c r="G10" s="267"/>
      <c r="H10" s="267"/>
      <c r="I10" s="267"/>
      <c r="J10" s="270"/>
      <c r="K10" s="267"/>
      <c r="L10" s="254"/>
      <c r="M10" s="254"/>
    </row>
    <row r="11" spans="1:13" ht="13.5" customHeight="1">
      <c r="A11" s="290"/>
      <c r="B11" s="284"/>
      <c r="C11" s="284"/>
      <c r="D11" s="284"/>
      <c r="E11" s="262"/>
      <c r="F11" s="262"/>
      <c r="G11" s="262"/>
      <c r="H11" s="262"/>
      <c r="I11" s="262"/>
      <c r="J11" s="270"/>
      <c r="K11" s="267"/>
      <c r="L11" s="254"/>
      <c r="M11" s="254"/>
    </row>
    <row r="12" spans="1:13" ht="13.5" customHeight="1">
      <c r="A12" s="290"/>
      <c r="B12" s="284"/>
      <c r="C12" s="284"/>
      <c r="D12" s="284"/>
      <c r="E12" s="262"/>
      <c r="F12" s="262"/>
      <c r="G12" s="262"/>
      <c r="H12" s="262"/>
      <c r="I12" s="262"/>
      <c r="J12" s="270"/>
      <c r="K12" s="267"/>
      <c r="L12" s="254"/>
      <c r="M12" s="254"/>
    </row>
    <row r="13" spans="1:13" ht="13.5" customHeight="1">
      <c r="A13" s="290"/>
      <c r="B13" s="284"/>
      <c r="C13" s="284"/>
      <c r="D13" s="284"/>
      <c r="E13" s="262"/>
      <c r="F13" s="262"/>
      <c r="G13" s="262"/>
      <c r="H13" s="262"/>
      <c r="I13" s="262"/>
      <c r="J13" s="270"/>
      <c r="K13" s="267"/>
      <c r="L13" s="254"/>
      <c r="M13" s="254"/>
    </row>
    <row r="14" spans="1:13" ht="13.5" customHeight="1">
      <c r="A14" s="290"/>
      <c r="B14" s="284"/>
      <c r="C14" s="284"/>
      <c r="D14" s="284"/>
      <c r="E14" s="262"/>
      <c r="F14" s="262"/>
      <c r="G14" s="262"/>
      <c r="H14" s="262"/>
      <c r="I14" s="262"/>
      <c r="J14" s="270"/>
      <c r="K14" s="267"/>
      <c r="L14" s="254"/>
      <c r="M14" s="254"/>
    </row>
    <row r="15" spans="1:13" ht="13.5" customHeight="1">
      <c r="A15" s="289"/>
      <c r="B15" s="294"/>
      <c r="C15" s="293"/>
      <c r="D15" s="293"/>
      <c r="E15" s="293"/>
      <c r="F15" s="293"/>
      <c r="G15" s="293"/>
      <c r="H15" s="293"/>
      <c r="I15" s="293"/>
      <c r="J15" s="278"/>
      <c r="K15" s="278"/>
      <c r="L15" s="254"/>
      <c r="M15" s="254"/>
    </row>
    <row r="16" spans="1:13" ht="13.5" customHeight="1">
      <c r="A16" s="299"/>
      <c r="B16" s="284"/>
      <c r="C16" s="262"/>
      <c r="D16" s="262"/>
      <c r="E16" s="262"/>
      <c r="F16" s="262"/>
      <c r="G16" s="262"/>
      <c r="H16" s="262"/>
      <c r="I16" s="262"/>
      <c r="J16" s="278"/>
      <c r="K16" s="278"/>
      <c r="L16" s="254"/>
      <c r="M16" s="254"/>
    </row>
    <row r="17" spans="1:13" ht="13.5" customHeight="1">
      <c r="A17" s="299"/>
      <c r="B17" s="284"/>
      <c r="C17" s="262"/>
      <c r="D17" s="262"/>
      <c r="E17" s="262"/>
      <c r="F17" s="262"/>
      <c r="G17" s="262"/>
      <c r="H17" s="262"/>
      <c r="I17" s="262"/>
      <c r="J17" s="278"/>
      <c r="K17" s="278"/>
      <c r="L17" s="254"/>
      <c r="M17" s="254"/>
    </row>
    <row r="18" spans="1:13" ht="13.5" customHeight="1">
      <c r="A18" s="280"/>
      <c r="B18" s="280"/>
      <c r="C18" s="298"/>
      <c r="D18" s="298"/>
      <c r="E18" s="267"/>
      <c r="F18" s="267"/>
      <c r="G18" s="267"/>
      <c r="H18" s="267"/>
      <c r="I18" s="267"/>
      <c r="J18" s="267"/>
      <c r="K18" s="267"/>
      <c r="L18" s="254"/>
      <c r="M18" s="254"/>
    </row>
    <row r="19" spans="1:13" ht="13.5" customHeight="1">
      <c r="A19" s="285"/>
      <c r="B19" s="284"/>
      <c r="C19" s="283"/>
      <c r="D19" s="284"/>
      <c r="E19" s="283"/>
      <c r="F19" s="282"/>
      <c r="G19" s="283"/>
      <c r="H19" s="282"/>
      <c r="I19" s="281"/>
      <c r="J19" s="262"/>
      <c r="K19" s="286"/>
      <c r="L19" s="254"/>
      <c r="M19" s="254"/>
    </row>
    <row r="20" spans="1:13" ht="13.5" customHeight="1">
      <c r="A20" s="280"/>
      <c r="B20" s="279"/>
      <c r="C20" s="279"/>
      <c r="D20" s="279"/>
      <c r="E20" s="267"/>
      <c r="F20" s="267"/>
      <c r="G20" s="267"/>
      <c r="H20" s="267"/>
      <c r="I20" s="267"/>
      <c r="J20" s="264"/>
      <c r="K20" s="264"/>
      <c r="L20" s="254"/>
      <c r="M20" s="254"/>
    </row>
    <row r="21" spans="1:13" ht="13.5" customHeight="1">
      <c r="A21" s="290"/>
      <c r="B21" s="284"/>
      <c r="C21" s="284"/>
      <c r="D21" s="284"/>
      <c r="E21" s="262"/>
      <c r="F21" s="262"/>
      <c r="G21" s="262"/>
      <c r="H21" s="262"/>
      <c r="I21" s="262"/>
      <c r="J21" s="266"/>
      <c r="K21" s="262"/>
      <c r="L21" s="254"/>
      <c r="M21" s="254"/>
    </row>
    <row r="22" spans="1:13" ht="13.5" customHeight="1">
      <c r="A22" s="290"/>
      <c r="B22" s="284"/>
      <c r="C22" s="284"/>
      <c r="D22" s="284"/>
      <c r="E22" s="262"/>
      <c r="F22" s="262"/>
      <c r="G22" s="262"/>
      <c r="H22" s="262"/>
      <c r="I22" s="262"/>
      <c r="J22" s="266"/>
      <c r="K22" s="262"/>
      <c r="L22" s="254"/>
      <c r="M22" s="254"/>
    </row>
    <row r="23" spans="1:13" ht="13.5" customHeight="1">
      <c r="A23" s="290"/>
      <c r="B23" s="284"/>
      <c r="C23" s="284"/>
      <c r="D23" s="284"/>
      <c r="E23" s="262"/>
      <c r="F23" s="262"/>
      <c r="G23" s="262"/>
      <c r="H23" s="262"/>
      <c r="I23" s="262"/>
      <c r="J23" s="266"/>
      <c r="K23" s="262"/>
      <c r="L23" s="254"/>
      <c r="M23" s="254"/>
    </row>
    <row r="24" spans="1:13" ht="13.5" customHeight="1">
      <c r="B24" s="279"/>
      <c r="C24" s="279"/>
      <c r="D24" s="279"/>
      <c r="E24" s="267"/>
      <c r="F24" s="267"/>
      <c r="G24" s="267"/>
      <c r="H24" s="267"/>
      <c r="I24" s="267"/>
      <c r="J24" s="270"/>
      <c r="K24" s="267"/>
      <c r="L24" s="254"/>
      <c r="M24" s="254"/>
    </row>
    <row r="25" spans="1:13" ht="13.5" customHeight="1">
      <c r="B25" s="279"/>
      <c r="C25" s="279"/>
      <c r="D25" s="279"/>
      <c r="E25" s="267"/>
      <c r="F25" s="267"/>
      <c r="G25" s="267"/>
      <c r="H25" s="267"/>
      <c r="I25" s="267"/>
      <c r="J25" s="270"/>
      <c r="K25" s="267"/>
      <c r="L25" s="254"/>
      <c r="M25" s="254"/>
    </row>
    <row r="26" spans="1:13" ht="13.5" customHeight="1">
      <c r="A26" s="297" t="s">
        <v>611</v>
      </c>
      <c r="B26" s="1066"/>
      <c r="C26" s="296"/>
      <c r="D26" s="254"/>
      <c r="E26" s="254"/>
      <c r="F26" s="254"/>
      <c r="G26" s="254"/>
      <c r="H26" s="254"/>
      <c r="I26" s="254"/>
      <c r="J26" s="254"/>
      <c r="K26" s="262"/>
      <c r="L26" s="254"/>
      <c r="M26" s="254"/>
    </row>
    <row r="27" spans="1:13" ht="13.5" customHeight="1">
      <c r="A27" s="295" t="s">
        <v>1401</v>
      </c>
      <c r="B27" s="284"/>
      <c r="C27" s="284"/>
      <c r="D27" s="284"/>
      <c r="E27" s="262"/>
      <c r="F27" s="262"/>
      <c r="G27" s="262"/>
      <c r="H27" s="262"/>
      <c r="I27" s="262"/>
      <c r="J27" s="254"/>
      <c r="K27" s="262"/>
      <c r="L27" s="254"/>
      <c r="M27" s="254"/>
    </row>
    <row r="28" spans="1:13" ht="13.5" customHeight="1">
      <c r="A28" s="254"/>
      <c r="B28" s="284"/>
      <c r="C28" s="284"/>
      <c r="D28" s="284"/>
      <c r="E28" s="262"/>
      <c r="F28" s="262"/>
      <c r="G28" s="262"/>
      <c r="H28" s="262"/>
      <c r="I28" s="262"/>
      <c r="J28" s="254"/>
      <c r="K28" s="278"/>
      <c r="L28" s="254"/>
      <c r="M28" s="254"/>
    </row>
    <row r="29" spans="1:13" ht="13.5" customHeight="1">
      <c r="A29" s="289"/>
      <c r="B29" s="294"/>
      <c r="C29" s="293"/>
      <c r="D29" s="293"/>
      <c r="E29" s="293"/>
      <c r="F29" s="293"/>
      <c r="G29" s="293"/>
      <c r="H29" s="293"/>
      <c r="I29" s="293"/>
      <c r="J29" s="266"/>
      <c r="K29" s="264"/>
      <c r="L29" s="254"/>
      <c r="M29" s="254"/>
    </row>
    <row r="30" spans="1:13" ht="13.5" customHeight="1">
      <c r="A30" s="280"/>
      <c r="B30" s="288"/>
      <c r="C30" s="260"/>
      <c r="D30" s="260"/>
      <c r="E30" s="260"/>
      <c r="F30" s="260"/>
      <c r="G30" s="260"/>
      <c r="H30" s="260"/>
      <c r="I30" s="260"/>
      <c r="J30" s="266"/>
      <c r="K30" s="291"/>
      <c r="L30" s="254"/>
      <c r="M30" s="254"/>
    </row>
    <row r="31" spans="1:13" ht="13.5" customHeight="1">
      <c r="A31" s="261"/>
      <c r="B31" s="261"/>
      <c r="C31" s="292"/>
      <c r="D31" s="291"/>
      <c r="E31" s="291"/>
      <c r="F31" s="291"/>
      <c r="G31" s="291"/>
      <c r="H31" s="291"/>
      <c r="I31" s="291"/>
      <c r="J31" s="278"/>
      <c r="K31" s="286"/>
      <c r="L31" s="254"/>
      <c r="M31" s="254"/>
    </row>
    <row r="32" spans="1:13" ht="13.5" customHeight="1">
      <c r="A32" s="285"/>
      <c r="B32" s="284"/>
      <c r="C32" s="283"/>
      <c r="D32" s="284"/>
      <c r="E32" s="283"/>
      <c r="F32" s="282"/>
      <c r="G32" s="283"/>
      <c r="H32" s="282"/>
      <c r="I32" s="281"/>
      <c r="J32" s="264"/>
      <c r="K32" s="264"/>
      <c r="L32" s="254"/>
      <c r="M32" s="254"/>
    </row>
    <row r="33" spans="1:13" ht="13.5" customHeight="1">
      <c r="A33"/>
      <c r="B33" s="279"/>
      <c r="C33" s="279"/>
      <c r="D33" s="279"/>
      <c r="E33" s="267"/>
      <c r="F33" s="267"/>
      <c r="G33" s="267"/>
      <c r="H33" s="267"/>
      <c r="I33" s="267"/>
      <c r="J33" s="261"/>
      <c r="K33" s="262"/>
      <c r="L33" s="254"/>
      <c r="M33" s="254"/>
    </row>
    <row r="34" spans="1:13" ht="13.5" customHeight="1">
      <c r="A34" s="290"/>
      <c r="B34" s="284"/>
      <c r="C34" s="284"/>
      <c r="D34" s="284"/>
      <c r="E34" s="262"/>
      <c r="F34" s="262"/>
      <c r="G34" s="262"/>
      <c r="H34" s="262"/>
      <c r="I34" s="262"/>
      <c r="J34" s="262"/>
      <c r="K34" s="262"/>
      <c r="L34" s="254"/>
      <c r="M34" s="254"/>
    </row>
    <row r="35" spans="1:13" ht="13.5" customHeight="1">
      <c r="A35" s="290"/>
      <c r="B35" s="284"/>
      <c r="C35" s="284"/>
      <c r="D35" s="284"/>
      <c r="E35" s="262"/>
      <c r="F35" s="262"/>
      <c r="G35" s="262"/>
      <c r="H35" s="262"/>
      <c r="I35" s="262"/>
      <c r="J35" s="264"/>
      <c r="K35" s="262"/>
      <c r="L35" s="254"/>
      <c r="M35" s="254"/>
    </row>
    <row r="36" spans="1:13" ht="13.5" customHeight="1">
      <c r="A36" s="290"/>
      <c r="B36" s="284"/>
      <c r="C36" s="284"/>
      <c r="D36" s="284"/>
      <c r="E36" s="262"/>
      <c r="F36" s="262"/>
      <c r="G36" s="262"/>
      <c r="H36" s="262"/>
      <c r="I36" s="262"/>
      <c r="J36" s="266"/>
      <c r="K36" s="267"/>
      <c r="L36" s="254"/>
      <c r="M36" s="254"/>
    </row>
    <row r="37" spans="1:13" ht="13.5" customHeight="1">
      <c r="A37" s="290"/>
      <c r="B37" s="279"/>
      <c r="C37" s="279"/>
      <c r="D37" s="279"/>
      <c r="E37" s="267"/>
      <c r="F37" s="267"/>
      <c r="G37" s="267"/>
      <c r="H37" s="267"/>
      <c r="I37" s="267"/>
      <c r="J37" s="266"/>
      <c r="K37" s="267"/>
      <c r="L37" s="254"/>
      <c r="M37" s="254"/>
    </row>
    <row r="38" spans="1:13" ht="13.5" customHeight="1">
      <c r="A38" s="290"/>
      <c r="B38" s="279"/>
      <c r="C38" s="279"/>
      <c r="D38" s="279"/>
      <c r="E38" s="267"/>
      <c r="F38" s="267"/>
      <c r="G38" s="267"/>
      <c r="H38" s="267"/>
      <c r="I38" s="267"/>
      <c r="J38" s="266"/>
      <c r="K38" s="262"/>
      <c r="L38" s="254"/>
      <c r="M38" s="254"/>
    </row>
    <row r="39" spans="1:13" ht="13.5" customHeight="1">
      <c r="A39" s="290"/>
      <c r="B39" s="284"/>
      <c r="C39" s="284"/>
      <c r="D39" s="284"/>
      <c r="E39" s="262"/>
      <c r="F39" s="262"/>
      <c r="G39" s="262"/>
      <c r="H39" s="262"/>
      <c r="I39" s="262"/>
      <c r="J39" s="270"/>
      <c r="K39" s="262"/>
      <c r="L39" s="254"/>
      <c r="M39" s="254"/>
    </row>
    <row r="40" spans="1:13" ht="13.5" customHeight="1">
      <c r="A40" s="290"/>
      <c r="B40" s="284"/>
      <c r="C40" s="284"/>
      <c r="D40" s="284"/>
      <c r="E40" s="262"/>
      <c r="F40" s="262"/>
      <c r="G40" s="262"/>
      <c r="H40" s="262"/>
      <c r="I40" s="262"/>
      <c r="J40" s="270"/>
      <c r="K40" s="264"/>
      <c r="L40" s="254"/>
      <c r="M40" s="254"/>
    </row>
    <row r="41" spans="1:13" ht="13.5" customHeight="1">
      <c r="A41" s="289"/>
      <c r="B41" s="288"/>
      <c r="C41" s="260"/>
      <c r="D41" s="260"/>
      <c r="E41" s="260"/>
      <c r="F41" s="260"/>
      <c r="G41" s="260"/>
      <c r="H41" s="260"/>
      <c r="I41" s="260"/>
      <c r="J41" s="266"/>
      <c r="K41" s="264"/>
      <c r="L41" s="254"/>
      <c r="M41" s="254"/>
    </row>
    <row r="42" spans="1:13" ht="13.5" customHeight="1">
      <c r="A42" s="280"/>
      <c r="B42" s="288"/>
      <c r="C42" s="260"/>
      <c r="D42" s="260"/>
      <c r="E42" s="260"/>
      <c r="F42" s="260"/>
      <c r="G42" s="260"/>
      <c r="H42" s="260"/>
      <c r="I42" s="260"/>
      <c r="J42" s="266"/>
      <c r="K42" s="283"/>
      <c r="L42" s="254"/>
      <c r="M42" s="254"/>
    </row>
    <row r="43" spans="1:13" ht="13.5" customHeight="1">
      <c r="A43" s="287"/>
      <c r="B43" s="283"/>
      <c r="C43" s="283"/>
      <c r="D43" s="283"/>
      <c r="E43" s="283"/>
      <c r="F43" s="283"/>
      <c r="G43" s="283"/>
      <c r="H43" s="283"/>
      <c r="I43" s="283"/>
      <c r="J43" s="264"/>
      <c r="K43" s="286"/>
      <c r="L43" s="254"/>
      <c r="M43" s="254"/>
    </row>
    <row r="44" spans="1:13" ht="13.5" customHeight="1">
      <c r="A44" s="285"/>
      <c r="B44" s="284"/>
      <c r="C44" s="283"/>
      <c r="D44" s="284"/>
      <c r="E44" s="283"/>
      <c r="F44" s="282"/>
      <c r="G44" s="283"/>
      <c r="H44" s="282"/>
      <c r="I44" s="281"/>
      <c r="J44" s="264"/>
      <c r="K44" s="264"/>
      <c r="L44" s="254"/>
      <c r="M44" s="254"/>
    </row>
    <row r="45" spans="1:13" ht="13.5" customHeight="1">
      <c r="A45" s="280"/>
      <c r="B45" s="279"/>
      <c r="C45" s="279"/>
      <c r="D45" s="279"/>
      <c r="E45" s="267"/>
      <c r="F45" s="267"/>
      <c r="G45" s="267"/>
      <c r="H45" s="267"/>
      <c r="I45" s="267"/>
      <c r="J45" s="257"/>
      <c r="K45" s="267"/>
    </row>
    <row r="46" spans="1:13" ht="13.5" customHeight="1">
      <c r="A46" s="280"/>
      <c r="B46" s="279"/>
      <c r="C46" s="279"/>
      <c r="D46" s="279"/>
      <c r="E46" s="267"/>
      <c r="F46" s="267"/>
      <c r="G46" s="267"/>
      <c r="H46" s="267"/>
      <c r="I46" s="267"/>
      <c r="J46" s="257"/>
      <c r="K46" s="267"/>
    </row>
    <row r="47" spans="1:13" ht="13.5" customHeight="1">
      <c r="H47" s="267"/>
      <c r="I47" s="267"/>
      <c r="J47" s="276"/>
      <c r="K47" s="267"/>
    </row>
    <row r="48" spans="1:13" ht="13.5" customHeight="1">
      <c r="A48" s="255"/>
      <c r="H48" s="267"/>
      <c r="I48" s="267"/>
      <c r="J48" s="276"/>
      <c r="K48" s="267"/>
    </row>
    <row r="49" spans="1:11" ht="13.5" customHeight="1">
      <c r="A49" s="255"/>
      <c r="H49" s="267"/>
      <c r="I49" s="267"/>
      <c r="J49" s="276"/>
      <c r="K49" s="267"/>
    </row>
    <row r="50" spans="1:11" ht="13.5" customHeight="1">
      <c r="A50" s="255"/>
      <c r="C50" s="314"/>
      <c r="J50" s="270"/>
      <c r="K50" s="267"/>
    </row>
    <row r="51" spans="1:11" ht="13.5" customHeight="1">
      <c r="A51" s="1806" t="s">
        <v>610</v>
      </c>
      <c r="B51" s="315"/>
      <c r="C51" s="315"/>
      <c r="D51" s="315"/>
      <c r="E51" s="315"/>
      <c r="F51" s="315"/>
      <c r="G51" s="267"/>
      <c r="H51" s="267"/>
      <c r="J51" s="270"/>
      <c r="K51" s="262"/>
    </row>
    <row r="52" spans="1:11" ht="13.5" customHeight="1">
      <c r="A52" s="255"/>
      <c r="C52" s="314"/>
      <c r="G52" s="267"/>
      <c r="I52" s="267"/>
      <c r="J52" s="270"/>
      <c r="K52" s="262"/>
    </row>
    <row r="53" spans="1:11" ht="13.5" customHeight="1">
      <c r="A53" s="1807" t="s">
        <v>609</v>
      </c>
      <c r="B53" s="316"/>
      <c r="C53" s="317"/>
      <c r="D53" s="316"/>
      <c r="G53" s="267"/>
      <c r="I53" s="260"/>
      <c r="J53" s="264"/>
      <c r="K53" s="264"/>
    </row>
    <row r="54" spans="1:11" ht="13.5" customHeight="1">
      <c r="A54" s="1808" t="s">
        <v>121</v>
      </c>
      <c r="B54" s="441" t="s">
        <v>1448</v>
      </c>
      <c r="C54" s="441" t="s">
        <v>1174</v>
      </c>
      <c r="D54" s="441" t="s">
        <v>1051</v>
      </c>
      <c r="E54" s="441" t="s">
        <v>973</v>
      </c>
      <c r="F54" s="441" t="s">
        <v>895</v>
      </c>
      <c r="H54" s="267"/>
      <c r="I54" s="260"/>
      <c r="J54" s="264"/>
      <c r="K54" s="264"/>
    </row>
    <row r="55" spans="1:11" ht="13.5" customHeight="1">
      <c r="A55" s="318" t="s">
        <v>606</v>
      </c>
      <c r="B55" s="338">
        <v>28</v>
      </c>
      <c r="C55" s="338">
        <v>29</v>
      </c>
      <c r="D55" s="338">
        <v>60</v>
      </c>
      <c r="E55" s="338">
        <v>21</v>
      </c>
      <c r="F55" s="338">
        <v>15</v>
      </c>
      <c r="I55" s="262"/>
      <c r="J55" s="278"/>
      <c r="K55" s="278"/>
    </row>
    <row r="56" spans="1:11" ht="13.5" customHeight="1">
      <c r="A56" s="318" t="s">
        <v>605</v>
      </c>
      <c r="B56" s="337">
        <v>25</v>
      </c>
      <c r="C56" s="337">
        <v>27</v>
      </c>
      <c r="D56" s="337">
        <v>53</v>
      </c>
      <c r="E56" s="337">
        <v>18</v>
      </c>
      <c r="F56" s="337">
        <v>11</v>
      </c>
      <c r="G56" s="265"/>
      <c r="H56" s="257"/>
      <c r="I56" s="277"/>
      <c r="J56" s="276"/>
      <c r="K56" s="275"/>
    </row>
    <row r="57" spans="1:11" ht="13.5" customHeight="1">
      <c r="A57" s="318" t="s">
        <v>604</v>
      </c>
      <c r="B57" s="337">
        <v>3</v>
      </c>
      <c r="C57" s="337">
        <v>5</v>
      </c>
      <c r="D57" s="337">
        <v>24</v>
      </c>
      <c r="E57" s="337">
        <v>6</v>
      </c>
      <c r="F57" s="337">
        <v>9</v>
      </c>
      <c r="G57" s="272"/>
      <c r="H57" s="274"/>
      <c r="I57" s="267"/>
      <c r="J57" s="264"/>
      <c r="K57" s="264"/>
    </row>
    <row r="58" spans="1:11" ht="13.5" customHeight="1">
      <c r="A58" s="318" t="s">
        <v>603</v>
      </c>
      <c r="B58" s="337">
        <v>4</v>
      </c>
      <c r="C58" s="337">
        <v>3</v>
      </c>
      <c r="D58" s="337">
        <v>3</v>
      </c>
      <c r="E58" s="337">
        <v>2</v>
      </c>
      <c r="F58" s="337">
        <v>2</v>
      </c>
      <c r="G58" s="273"/>
      <c r="H58" s="269"/>
      <c r="J58" s="270"/>
      <c r="K58" s="267"/>
    </row>
    <row r="59" spans="1:11" ht="13.5" customHeight="1">
      <c r="A59" s="318" t="s">
        <v>602</v>
      </c>
      <c r="B59" s="337">
        <v>12</v>
      </c>
      <c r="C59" s="337">
        <v>9</v>
      </c>
      <c r="D59" s="337">
        <v>27</v>
      </c>
      <c r="E59" s="337">
        <v>4</v>
      </c>
      <c r="F59" s="337">
        <v>5</v>
      </c>
      <c r="G59" s="273"/>
      <c r="H59" s="269"/>
      <c r="I59" s="267"/>
      <c r="J59" s="270"/>
      <c r="K59" s="267"/>
    </row>
    <row r="60" spans="1:11" ht="13.5" customHeight="1">
      <c r="A60" s="318" t="s">
        <v>608</v>
      </c>
      <c r="B60" s="337">
        <v>3</v>
      </c>
      <c r="C60" s="337">
        <v>2</v>
      </c>
      <c r="D60" s="337">
        <v>3</v>
      </c>
      <c r="E60" s="337">
        <v>2</v>
      </c>
      <c r="F60" s="337">
        <v>2</v>
      </c>
      <c r="G60" s="272"/>
      <c r="H60" s="269"/>
      <c r="I60" s="267"/>
      <c r="J60" s="270"/>
      <c r="K60" s="267"/>
    </row>
    <row r="61" spans="1:11" ht="13.5" customHeight="1">
      <c r="A61" s="319" t="s">
        <v>304</v>
      </c>
      <c r="B61" s="440">
        <v>0.39</v>
      </c>
      <c r="C61" s="440">
        <v>0.38</v>
      </c>
      <c r="D61" s="440">
        <v>0.46</v>
      </c>
      <c r="E61" s="440">
        <v>0.34</v>
      </c>
      <c r="F61" s="440">
        <v>0.5</v>
      </c>
      <c r="G61" s="272"/>
      <c r="H61" s="269"/>
      <c r="I61" s="267"/>
      <c r="J61" s="270"/>
      <c r="K61" s="267"/>
    </row>
    <row r="62" spans="1:11" ht="13.5" customHeight="1">
      <c r="A62" s="311"/>
      <c r="B62" s="307"/>
      <c r="C62" s="308"/>
      <c r="D62" s="307"/>
      <c r="E62" s="307"/>
      <c r="F62" s="307"/>
      <c r="G62" s="271"/>
      <c r="H62" s="268"/>
      <c r="I62" s="267"/>
      <c r="J62" s="270"/>
      <c r="K62" s="267"/>
    </row>
    <row r="63" spans="1:11" ht="13.5" customHeight="1">
      <c r="A63" s="1809" t="s">
        <v>607</v>
      </c>
      <c r="B63" s="309"/>
      <c r="C63" s="309"/>
      <c r="D63" s="310"/>
      <c r="E63" s="310"/>
      <c r="F63" s="310"/>
      <c r="G63" s="269"/>
      <c r="I63" s="262"/>
      <c r="J63" s="266"/>
      <c r="K63" s="262"/>
    </row>
    <row r="64" spans="1:11" ht="13.5" customHeight="1">
      <c r="A64" s="1808" t="s">
        <v>121</v>
      </c>
      <c r="B64" s="441" t="s">
        <v>1448</v>
      </c>
      <c r="C64" s="441" t="s">
        <v>1174</v>
      </c>
      <c r="D64" s="441" t="s">
        <v>1051</v>
      </c>
      <c r="E64" s="441" t="s">
        <v>973</v>
      </c>
      <c r="F64" s="441" t="s">
        <v>895</v>
      </c>
      <c r="G64" s="268"/>
      <c r="H64" s="267"/>
      <c r="I64" s="262"/>
      <c r="J64" s="266"/>
      <c r="K64" s="262"/>
    </row>
    <row r="65" spans="1:11" s="263" customFormat="1" ht="13.5" customHeight="1">
      <c r="A65" s="321" t="s">
        <v>606</v>
      </c>
      <c r="B65" s="338">
        <v>81</v>
      </c>
      <c r="C65" s="338">
        <v>90</v>
      </c>
      <c r="D65" s="338">
        <v>82</v>
      </c>
      <c r="E65" s="338">
        <v>34</v>
      </c>
      <c r="F65" s="338">
        <v>37</v>
      </c>
      <c r="G65" s="265"/>
      <c r="H65" s="262"/>
      <c r="I65" s="260"/>
      <c r="J65" s="264"/>
      <c r="K65" s="264"/>
    </row>
    <row r="66" spans="1:11" ht="13.5" customHeight="1">
      <c r="A66" s="322" t="s">
        <v>605</v>
      </c>
      <c r="B66" s="337">
        <v>82</v>
      </c>
      <c r="C66" s="337">
        <v>87</v>
      </c>
      <c r="D66" s="337">
        <v>84</v>
      </c>
      <c r="E66" s="337">
        <v>34</v>
      </c>
      <c r="F66" s="337">
        <v>37</v>
      </c>
      <c r="G66" s="256"/>
      <c r="H66" s="262"/>
      <c r="I66" s="258"/>
      <c r="J66" s="261"/>
      <c r="K66" s="258"/>
    </row>
    <row r="67" spans="1:11" ht="13.5" customHeight="1">
      <c r="A67" s="322" t="s">
        <v>604</v>
      </c>
      <c r="B67" s="337">
        <v>6</v>
      </c>
      <c r="C67" s="337">
        <v>8</v>
      </c>
      <c r="D67" s="337">
        <v>5</v>
      </c>
      <c r="E67" s="337">
        <v>6</v>
      </c>
      <c r="F67" s="337">
        <v>5</v>
      </c>
      <c r="G67" s="256"/>
      <c r="H67" s="260"/>
      <c r="I67" s="255"/>
      <c r="J67" s="255"/>
      <c r="K67" s="255"/>
    </row>
    <row r="68" spans="1:11" ht="13.5" customHeight="1">
      <c r="A68" s="322" t="s">
        <v>603</v>
      </c>
      <c r="B68" s="337">
        <v>4</v>
      </c>
      <c r="C68" s="337">
        <v>13</v>
      </c>
      <c r="D68" s="337">
        <v>5</v>
      </c>
      <c r="E68" s="337">
        <v>5</v>
      </c>
      <c r="F68" s="337">
        <v>3</v>
      </c>
      <c r="G68" s="259"/>
      <c r="H68" s="258"/>
      <c r="I68" s="257"/>
      <c r="J68" s="257"/>
      <c r="K68" s="257"/>
    </row>
    <row r="69" spans="1:11" ht="13.5" customHeight="1">
      <c r="A69" s="322" t="s">
        <v>602</v>
      </c>
      <c r="B69" s="337">
        <v>3</v>
      </c>
      <c r="C69" s="337">
        <v>3</v>
      </c>
      <c r="D69" s="337">
        <v>2</v>
      </c>
      <c r="E69" s="337">
        <v>1</v>
      </c>
      <c r="F69" s="337">
        <v>0</v>
      </c>
      <c r="G69" s="256"/>
      <c r="H69" s="255"/>
      <c r="I69" s="254"/>
      <c r="J69" s="254"/>
      <c r="K69" s="254"/>
    </row>
    <row r="70" spans="1:11" ht="13.5" customHeight="1">
      <c r="A70" s="323" t="s">
        <v>304</v>
      </c>
      <c r="B70" s="440">
        <v>0.15</v>
      </c>
      <c r="C70" s="440">
        <v>0.19</v>
      </c>
      <c r="D70" s="440">
        <v>0.15</v>
      </c>
      <c r="E70" s="440">
        <v>0.26</v>
      </c>
      <c r="F70" s="440">
        <v>0.17</v>
      </c>
      <c r="G70" s="254"/>
      <c r="H70" s="254"/>
      <c r="I70" s="254"/>
      <c r="J70" s="254"/>
      <c r="K70" s="254"/>
    </row>
    <row r="71" spans="1:11" ht="13.5" customHeight="1">
      <c r="A71" s="311"/>
      <c r="B71" s="307"/>
      <c r="C71" s="308"/>
      <c r="D71" s="307"/>
      <c r="E71" s="307"/>
      <c r="F71" s="307"/>
    </row>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legacyDrawingHF r:id="rId4"/>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2AFBD-A504-42C5-9A8D-8AE1C48A9410}">
  <sheetPr>
    <tabColor theme="3" tint="0.59999389629810485"/>
  </sheetPr>
  <dimension ref="A1:K70"/>
  <sheetViews>
    <sheetView view="pageLayout" zoomScaleNormal="100" zoomScaleSheetLayoutView="130" workbookViewId="0">
      <selection activeCell="J3" sqref="J3"/>
    </sheetView>
  </sheetViews>
  <sheetFormatPr defaultColWidth="9.109375" defaultRowHeight="13.5" customHeight="1"/>
  <cols>
    <col min="1" max="1" width="26.88671875" style="395" customWidth="1"/>
    <col min="2" max="2" width="7" style="395" customWidth="1"/>
    <col min="3" max="3" width="6.5546875" style="189" customWidth="1"/>
    <col min="4" max="4" width="7" style="395" customWidth="1"/>
    <col min="5" max="5" width="6.5546875" style="189" customWidth="1"/>
    <col min="6" max="6" width="7" style="395" customWidth="1"/>
    <col min="7" max="7" width="6.5546875" style="189" customWidth="1"/>
    <col min="8" max="8" width="6.88671875" style="395" customWidth="1"/>
    <col min="9" max="11" width="6.5546875" style="395" customWidth="1"/>
    <col min="12" max="12" width="8" style="395" customWidth="1"/>
    <col min="13" max="13" width="6.44140625" style="395" customWidth="1"/>
    <col min="14" max="16384" width="9.109375" style="395"/>
  </cols>
  <sheetData>
    <row r="1" spans="1:11" ht="13.5" customHeight="1">
      <c r="A1" s="1373" t="s">
        <v>318</v>
      </c>
      <c r="B1" s="1354"/>
      <c r="C1" s="1354"/>
      <c r="D1" s="1354"/>
      <c r="E1" s="1354"/>
      <c r="F1" s="1354"/>
      <c r="G1" s="1354"/>
      <c r="H1" s="1354"/>
      <c r="I1" s="1354"/>
      <c r="J1" s="1354"/>
      <c r="K1" s="1354"/>
    </row>
    <row r="2" spans="1:11" ht="13.5" customHeight="1">
      <c r="A2" s="1365" t="s">
        <v>518</v>
      </c>
      <c r="B2" s="1363"/>
      <c r="C2" s="1363"/>
      <c r="D2" s="1363"/>
      <c r="E2" s="1363"/>
      <c r="F2" s="1363"/>
      <c r="G2" s="1363"/>
      <c r="H2" s="1363"/>
      <c r="I2" s="1362"/>
      <c r="J2" s="1362"/>
      <c r="K2" s="1362"/>
    </row>
    <row r="3" spans="1:11" ht="13.5" customHeight="1">
      <c r="A3" s="1365"/>
      <c r="B3" s="1363"/>
      <c r="C3" s="1363"/>
      <c r="D3" s="1363"/>
      <c r="E3" s="1363"/>
      <c r="F3" s="1363"/>
      <c r="G3" s="1363"/>
      <c r="H3" s="1363"/>
      <c r="I3" s="1362"/>
      <c r="J3" s="1362"/>
      <c r="K3" s="1362"/>
    </row>
    <row r="4" spans="1:11" ht="13.5" customHeight="1">
      <c r="A4" s="1374" t="s">
        <v>1403</v>
      </c>
      <c r="B4" s="1366"/>
      <c r="D4" s="1366"/>
      <c r="F4" s="1366"/>
    </row>
    <row r="5" spans="1:11" ht="13.5" customHeight="1" thickBot="1">
      <c r="A5" s="1375" t="s">
        <v>315</v>
      </c>
      <c r="B5" s="188" t="s">
        <v>1401</v>
      </c>
      <c r="C5" s="191" t="s">
        <v>272</v>
      </c>
      <c r="D5" s="188" t="s">
        <v>1170</v>
      </c>
      <c r="E5" s="191" t="s">
        <v>272</v>
      </c>
      <c r="F5" s="188" t="s">
        <v>1048</v>
      </c>
      <c r="G5" s="191" t="s">
        <v>272</v>
      </c>
      <c r="H5" s="188" t="s">
        <v>969</v>
      </c>
      <c r="I5" s="191" t="s">
        <v>272</v>
      </c>
      <c r="J5" s="188" t="s">
        <v>894</v>
      </c>
      <c r="K5" s="188" t="s">
        <v>272</v>
      </c>
    </row>
    <row r="6" spans="1:11" ht="13.5" customHeight="1">
      <c r="A6" s="1365"/>
      <c r="B6" s="1365"/>
      <c r="C6" s="1365"/>
      <c r="D6" s="1365"/>
      <c r="E6" s="1365"/>
      <c r="F6" s="1365"/>
      <c r="G6" s="1365"/>
      <c r="H6" s="1365"/>
      <c r="I6" s="1365"/>
      <c r="J6" s="1365"/>
      <c r="K6" s="1365"/>
    </row>
    <row r="7" spans="1:11" ht="13.5" customHeight="1">
      <c r="A7" s="1364" t="s">
        <v>314</v>
      </c>
      <c r="B7" s="397">
        <v>17.0486721032037</v>
      </c>
      <c r="C7" s="1453">
        <v>0.604408871788778</v>
      </c>
      <c r="D7" s="397">
        <v>16.917619187555999</v>
      </c>
      <c r="E7" s="1453">
        <v>0.61228076050116298</v>
      </c>
      <c r="F7" s="397">
        <v>16.8612168218425</v>
      </c>
      <c r="G7" s="1504">
        <v>0.62260069067335599</v>
      </c>
      <c r="H7" s="397">
        <v>16.710187438045299</v>
      </c>
      <c r="I7" s="1504">
        <v>0.62637764232508197</v>
      </c>
      <c r="J7" s="397">
        <v>16.658478063075101</v>
      </c>
      <c r="K7" s="397">
        <v>0.63435070927262005</v>
      </c>
    </row>
    <row r="8" spans="1:11" ht="13.5" customHeight="1">
      <c r="A8" s="1364" t="s">
        <v>313</v>
      </c>
      <c r="B8" s="397">
        <v>2.4507923148556299</v>
      </c>
      <c r="C8" s="1453">
        <v>8.6885395475002902E-2</v>
      </c>
      <c r="D8" s="397">
        <v>2.4066932415476798</v>
      </c>
      <c r="E8" s="1453">
        <v>8.7102798088263503E-2</v>
      </c>
      <c r="F8" s="397">
        <v>2.37397944130828</v>
      </c>
      <c r="G8" s="1504">
        <v>8.7659227410455398E-2</v>
      </c>
      <c r="H8" s="397">
        <v>2.3460727621872102</v>
      </c>
      <c r="I8" s="1504">
        <v>8.7942013274855999E-2</v>
      </c>
      <c r="J8" s="397">
        <v>2.3312707890777</v>
      </c>
      <c r="K8" s="397">
        <v>8.8774212923805801E-2</v>
      </c>
    </row>
    <row r="9" spans="1:11" ht="13.5" customHeight="1">
      <c r="A9" s="1364" t="s">
        <v>312</v>
      </c>
      <c r="B9" s="397">
        <v>1.8506267273422701</v>
      </c>
      <c r="C9" s="1453">
        <v>6.5608348005292E-2</v>
      </c>
      <c r="D9" s="397">
        <v>1.8061927748950599</v>
      </c>
      <c r="E9" s="1453">
        <v>6.5369546007863197E-2</v>
      </c>
      <c r="F9" s="397">
        <v>1.7709974892868601</v>
      </c>
      <c r="G9" s="1504">
        <v>6.5394109551002694E-2</v>
      </c>
      <c r="H9" s="397">
        <v>1.7455914225139</v>
      </c>
      <c r="I9" s="1504">
        <v>6.5433104431115802E-2</v>
      </c>
      <c r="J9" s="397">
        <v>1.7312063695316999</v>
      </c>
      <c r="K9" s="397">
        <v>6.5923908789959795E-2</v>
      </c>
    </row>
    <row r="10" spans="1:11" ht="13.5" customHeight="1">
      <c r="A10" s="1364" t="s">
        <v>309</v>
      </c>
      <c r="B10" s="397">
        <v>1.2438995402684401</v>
      </c>
      <c r="C10" s="1453">
        <v>4.40986789587531E-2</v>
      </c>
      <c r="D10" s="397">
        <v>1.19957960229123</v>
      </c>
      <c r="E10" s="1453">
        <v>4.3415063492669798E-2</v>
      </c>
      <c r="F10" s="397">
        <v>1.16750947274238</v>
      </c>
      <c r="G10" s="1504">
        <v>4.3110305251247198E-2</v>
      </c>
      <c r="H10" s="397">
        <v>1.14138425549356</v>
      </c>
      <c r="I10" s="1504">
        <v>4.2784533781785802E-2</v>
      </c>
      <c r="J10" s="397">
        <v>1.1250028317054901</v>
      </c>
      <c r="K10" s="397">
        <v>4.28398285560034E-2</v>
      </c>
    </row>
    <row r="11" spans="1:11" ht="13.5" customHeight="1" thickBot="1">
      <c r="A11" s="1361" t="s">
        <v>317</v>
      </c>
      <c r="B11" s="1360">
        <v>5.6131930585845504</v>
      </c>
      <c r="C11" s="1503">
        <v>0.19899870577217399</v>
      </c>
      <c r="D11" s="1360">
        <v>5.3004080638577697</v>
      </c>
      <c r="E11" s="1503">
        <v>0.191831831910041</v>
      </c>
      <c r="F11" s="1360">
        <v>4.9082083024264298</v>
      </c>
      <c r="G11" s="1505">
        <v>0.18123566711393899</v>
      </c>
      <c r="H11" s="1360">
        <v>4.7342607450717402</v>
      </c>
      <c r="I11" s="1505">
        <v>0.17746270618716001</v>
      </c>
      <c r="J11" s="1360">
        <v>4.4147173420495598</v>
      </c>
      <c r="K11" s="1360">
        <v>0.168111340457612</v>
      </c>
    </row>
    <row r="12" spans="1:11" ht="13.5" customHeight="1">
      <c r="A12" s="1359" t="s">
        <v>262</v>
      </c>
      <c r="B12" s="1357">
        <v>28.2071837442546</v>
      </c>
      <c r="C12" s="1356">
        <v>1</v>
      </c>
      <c r="D12" s="1357">
        <v>27.630492870147801</v>
      </c>
      <c r="E12" s="1356">
        <v>1</v>
      </c>
      <c r="F12" s="1357">
        <v>27.081911527606401</v>
      </c>
      <c r="G12" s="1356">
        <v>1</v>
      </c>
      <c r="H12" s="1357">
        <v>26.677496623311701</v>
      </c>
      <c r="I12" s="1356">
        <v>1</v>
      </c>
      <c r="J12" s="1357">
        <v>26.260675395439598</v>
      </c>
      <c r="K12" s="1356">
        <v>1</v>
      </c>
    </row>
    <row r="13" spans="1:11" ht="13.5" customHeight="1">
      <c r="A13" s="1372"/>
      <c r="B13" s="1371"/>
      <c r="C13" s="1370"/>
      <c r="D13" s="1371"/>
      <c r="E13" s="1370"/>
      <c r="F13" s="1371"/>
      <c r="G13" s="1370"/>
      <c r="H13" s="1371"/>
      <c r="I13" s="1370"/>
      <c r="J13" s="1371"/>
      <c r="K13" s="1370"/>
    </row>
    <row r="14" spans="1:11" ht="13.5" customHeight="1">
      <c r="A14" s="1374" t="s">
        <v>1402</v>
      </c>
      <c r="B14" s="1354"/>
      <c r="C14" s="1354"/>
      <c r="D14" s="1354"/>
      <c r="E14" s="1354"/>
      <c r="F14" s="1354"/>
      <c r="G14" s="1354"/>
      <c r="H14" s="1354"/>
      <c r="I14" s="1354"/>
      <c r="J14" s="1354"/>
      <c r="K14" s="1354"/>
    </row>
    <row r="15" spans="1:11" ht="13.5" customHeight="1" thickBot="1">
      <c r="A15" s="1375" t="s">
        <v>316</v>
      </c>
      <c r="B15" s="188" t="s">
        <v>1401</v>
      </c>
      <c r="C15" s="188" t="s">
        <v>272</v>
      </c>
      <c r="D15" s="188" t="s">
        <v>1170</v>
      </c>
      <c r="E15" s="188" t="s">
        <v>272</v>
      </c>
      <c r="F15" s="188" t="s">
        <v>1048</v>
      </c>
      <c r="G15" s="188" t="s">
        <v>272</v>
      </c>
      <c r="H15" s="188" t="s">
        <v>969</v>
      </c>
      <c r="I15" s="188" t="s">
        <v>272</v>
      </c>
      <c r="J15" s="188" t="s">
        <v>894</v>
      </c>
      <c r="K15" s="188" t="s">
        <v>272</v>
      </c>
    </row>
    <row r="16" spans="1:11" ht="13.5" customHeight="1">
      <c r="A16" s="1365"/>
      <c r="B16" s="1363"/>
      <c r="C16" s="1363"/>
      <c r="D16" s="1363"/>
      <c r="E16" s="1363"/>
      <c r="F16" s="1363"/>
      <c r="G16" s="1363"/>
      <c r="H16" s="1363"/>
      <c r="I16" s="1363"/>
      <c r="J16" s="1363"/>
      <c r="K16" s="1363"/>
    </row>
    <row r="17" spans="1:11" ht="13.5" customHeight="1">
      <c r="A17" s="1364" t="s">
        <v>314</v>
      </c>
      <c r="B17" s="397">
        <v>4.2086616211533201</v>
      </c>
      <c r="C17" s="1504">
        <v>0.26180597561297098</v>
      </c>
      <c r="D17" s="397">
        <v>4.0917609489361704</v>
      </c>
      <c r="E17" s="1504">
        <v>0.26180616159776399</v>
      </c>
      <c r="F17" s="397">
        <v>3.6848308758388399</v>
      </c>
      <c r="G17" s="1504">
        <v>0.26218419977876301</v>
      </c>
      <c r="H17" s="397">
        <v>4.4815436456523896</v>
      </c>
      <c r="I17" s="1504">
        <v>0.26547007275964601</v>
      </c>
      <c r="J17" s="397">
        <v>4.2107678802348696</v>
      </c>
      <c r="K17" s="1504">
        <v>0.254313871402914</v>
      </c>
    </row>
    <row r="18" spans="1:11" ht="13.5" customHeight="1">
      <c r="A18" s="1364" t="s">
        <v>313</v>
      </c>
      <c r="B18" s="397">
        <v>2.7773805605474302</v>
      </c>
      <c r="C18" s="1504">
        <v>0.17277103572497801</v>
      </c>
      <c r="D18" s="397">
        <v>2.6522469161903199</v>
      </c>
      <c r="E18" s="1504">
        <v>0.16970067249843299</v>
      </c>
      <c r="F18" s="397">
        <v>2.3740824852306099</v>
      </c>
      <c r="G18" s="1504">
        <v>0.168921434272684</v>
      </c>
      <c r="H18" s="397">
        <v>2.84185731932893</v>
      </c>
      <c r="I18" s="1504">
        <v>0.16834111837037799</v>
      </c>
      <c r="J18" s="397">
        <v>2.7402391679476001</v>
      </c>
      <c r="K18" s="1504">
        <v>0.165499702475118</v>
      </c>
    </row>
    <row r="19" spans="1:11" ht="13.5" customHeight="1">
      <c r="A19" s="1364" t="s">
        <v>312</v>
      </c>
      <c r="B19" s="397">
        <v>3.6031198341627499</v>
      </c>
      <c r="C19" s="1504">
        <v>0.22413735965186099</v>
      </c>
      <c r="D19" s="397">
        <v>3.5177119150243898</v>
      </c>
      <c r="E19" s="1504">
        <v>0.22507635846094501</v>
      </c>
      <c r="F19" s="397">
        <v>3.0767871571599099</v>
      </c>
      <c r="G19" s="1504">
        <v>0.21892048939855499</v>
      </c>
      <c r="H19" s="397">
        <v>3.7184262455774002</v>
      </c>
      <c r="I19" s="1504">
        <v>0.220265819997634</v>
      </c>
      <c r="J19" s="397">
        <v>3.6809308286764102</v>
      </c>
      <c r="K19" s="1504">
        <v>0.22231379074612401</v>
      </c>
    </row>
    <row r="20" spans="1:11" ht="13.5" customHeight="1">
      <c r="A20" s="1364" t="s">
        <v>309</v>
      </c>
      <c r="B20" s="397">
        <v>3.35433662959626</v>
      </c>
      <c r="C20" s="1504">
        <v>0.208661435129851</v>
      </c>
      <c r="D20" s="397">
        <v>3.2221857715398499</v>
      </c>
      <c r="E20" s="1504">
        <v>0.20616749104590401</v>
      </c>
      <c r="F20" s="397">
        <v>2.97146618381591</v>
      </c>
      <c r="G20" s="1504">
        <v>0.21142665968246799</v>
      </c>
      <c r="H20" s="397">
        <v>3.5265311707607898</v>
      </c>
      <c r="I20" s="1504">
        <v>0.20889866539607099</v>
      </c>
      <c r="J20" s="397">
        <v>3.56118438102457</v>
      </c>
      <c r="K20" s="1504">
        <v>0.215081574780948</v>
      </c>
    </row>
    <row r="21" spans="1:11" ht="13.5" customHeight="1">
      <c r="A21" s="1364" t="s">
        <v>308</v>
      </c>
      <c r="B21" s="397">
        <v>2.1320000565828998</v>
      </c>
      <c r="C21" s="1504">
        <v>0.13262419388034299</v>
      </c>
      <c r="D21" s="397">
        <v>2.1450656076004302</v>
      </c>
      <c r="E21" s="1504">
        <v>0.13724931639695501</v>
      </c>
      <c r="F21" s="397">
        <v>1.94719232854549</v>
      </c>
      <c r="G21" s="1504">
        <v>0.13854721686753799</v>
      </c>
      <c r="H21" s="397">
        <v>2.3131815944120602</v>
      </c>
      <c r="I21" s="1504">
        <v>0.13702432347625801</v>
      </c>
      <c r="J21" s="397">
        <v>2.3642438700682198</v>
      </c>
      <c r="K21" s="1504">
        <v>0.14279106059489599</v>
      </c>
    </row>
    <row r="22" spans="1:11" ht="13.5" customHeight="1">
      <c r="A22" s="1364" t="s">
        <v>307</v>
      </c>
      <c r="B22" s="397" t="s">
        <v>311</v>
      </c>
      <c r="C22" s="397"/>
      <c r="D22" s="397" t="s">
        <v>311</v>
      </c>
      <c r="E22" s="397"/>
      <c r="F22" s="397" t="s">
        <v>311</v>
      </c>
      <c r="G22" s="397"/>
      <c r="H22" s="397" t="s">
        <v>311</v>
      </c>
      <c r="I22" s="397"/>
      <c r="J22" s="397" t="s">
        <v>311</v>
      </c>
      <c r="K22" s="397"/>
    </row>
    <row r="23" spans="1:11" ht="13.5" customHeight="1" thickBot="1">
      <c r="A23" s="1361" t="s">
        <v>519</v>
      </c>
      <c r="B23" s="1360" t="s">
        <v>311</v>
      </c>
      <c r="C23" s="1360"/>
      <c r="D23" s="1360" t="s">
        <v>311</v>
      </c>
      <c r="E23" s="1360"/>
      <c r="F23" s="1360" t="s">
        <v>311</v>
      </c>
      <c r="G23" s="1360"/>
      <c r="H23" s="1360" t="s">
        <v>311</v>
      </c>
      <c r="I23" s="1360"/>
      <c r="J23" s="1360" t="s">
        <v>311</v>
      </c>
      <c r="K23" s="1360"/>
    </row>
    <row r="24" spans="1:11" ht="13.5" customHeight="1">
      <c r="A24" s="1359" t="s">
        <v>262</v>
      </c>
      <c r="B24" s="1357">
        <v>16.075498702042601</v>
      </c>
      <c r="C24" s="1356">
        <v>1</v>
      </c>
      <c r="D24" s="1357">
        <v>15.628971159291201</v>
      </c>
      <c r="E24" s="1356">
        <v>1</v>
      </c>
      <c r="F24" s="1357">
        <v>14.0543590305906</v>
      </c>
      <c r="G24" s="1356">
        <v>1</v>
      </c>
      <c r="H24" s="1357">
        <v>16.881539975731801</v>
      </c>
      <c r="I24" s="1356">
        <v>1</v>
      </c>
      <c r="J24" s="1357">
        <v>16.557366127951699</v>
      </c>
      <c r="K24" s="1356">
        <v>1</v>
      </c>
    </row>
    <row r="25" spans="1:11" ht="13.5" customHeight="1">
      <c r="A25" s="1365"/>
      <c r="B25" s="1369"/>
      <c r="C25" s="1368"/>
      <c r="D25" s="1369"/>
      <c r="E25" s="1368"/>
      <c r="F25" s="1369"/>
      <c r="G25" s="1368"/>
      <c r="H25" s="1369"/>
      <c r="I25" s="1368"/>
      <c r="J25" s="1369"/>
      <c r="K25" s="1368"/>
    </row>
    <row r="26" spans="1:11" ht="13.5" customHeight="1">
      <c r="A26" s="1374" t="s">
        <v>517</v>
      </c>
      <c r="B26" s="1365"/>
      <c r="D26" s="1365"/>
      <c r="F26" s="1365"/>
      <c r="H26" s="1365"/>
      <c r="I26" s="189"/>
      <c r="J26" s="1365"/>
      <c r="K26" s="189"/>
    </row>
    <row r="27" spans="1:11" ht="13.5" customHeight="1" thickBot="1">
      <c r="A27" s="1375" t="s">
        <v>315</v>
      </c>
      <c r="B27" s="188" t="s">
        <v>1401</v>
      </c>
      <c r="C27" s="188" t="s">
        <v>272</v>
      </c>
      <c r="D27" s="188" t="s">
        <v>1170</v>
      </c>
      <c r="E27" s="188" t="s">
        <v>272</v>
      </c>
      <c r="F27" s="188" t="s">
        <v>1048</v>
      </c>
      <c r="G27" s="188" t="s">
        <v>272</v>
      </c>
      <c r="H27" s="188" t="s">
        <v>969</v>
      </c>
      <c r="I27" s="188" t="s">
        <v>272</v>
      </c>
      <c r="J27" s="188" t="s">
        <v>894</v>
      </c>
      <c r="K27" s="188" t="s">
        <v>272</v>
      </c>
    </row>
    <row r="28" spans="1:11" ht="13.5" customHeight="1">
      <c r="A28" s="1364" t="s">
        <v>314</v>
      </c>
      <c r="B28" s="397">
        <v>39.776572208886002</v>
      </c>
      <c r="C28" s="1504">
        <v>0.71759901077072397</v>
      </c>
      <c r="D28" s="397">
        <v>39.5556649398536</v>
      </c>
      <c r="E28" s="1504">
        <v>0.71709682031274102</v>
      </c>
      <c r="F28" s="397">
        <v>37.035482984016099</v>
      </c>
      <c r="G28" s="1504">
        <v>0.71739694315068903</v>
      </c>
      <c r="H28" s="397">
        <v>38.515205741504801</v>
      </c>
      <c r="I28" s="1504">
        <v>0.71707406414516295</v>
      </c>
      <c r="J28" s="397">
        <v>36.887228844366398</v>
      </c>
      <c r="K28" s="1504">
        <v>0.71678529698932403</v>
      </c>
    </row>
    <row r="29" spans="1:11" ht="13.5" customHeight="1">
      <c r="A29" s="1364" t="s">
        <v>313</v>
      </c>
      <c r="B29" s="397">
        <v>6.3320074983526098</v>
      </c>
      <c r="C29" s="1504">
        <v>0.114234134936231</v>
      </c>
      <c r="D29" s="397">
        <v>6.3208244396568602</v>
      </c>
      <c r="E29" s="1504">
        <v>0.114588975165128</v>
      </c>
      <c r="F29" s="397">
        <v>5.8857847703883497</v>
      </c>
      <c r="G29" s="1504">
        <v>0.114010771889807</v>
      </c>
      <c r="H29" s="397">
        <v>6.1273331054821902</v>
      </c>
      <c r="I29" s="1504">
        <v>0.11407836379761301</v>
      </c>
      <c r="J29" s="397">
        <v>5.8670182112260498</v>
      </c>
      <c r="K29" s="1504">
        <v>0.114006731400689</v>
      </c>
    </row>
    <row r="30" spans="1:11" ht="13.5" customHeight="1">
      <c r="A30" s="1364" t="s">
        <v>312</v>
      </c>
      <c r="B30" s="397">
        <v>4.8591043761300403</v>
      </c>
      <c r="C30" s="1504">
        <v>8.7661864758764793E-2</v>
      </c>
      <c r="D30" s="397">
        <v>4.8526025914967796</v>
      </c>
      <c r="E30" s="1504">
        <v>8.7971871889776093E-2</v>
      </c>
      <c r="F30" s="397">
        <v>4.54697680421594</v>
      </c>
      <c r="G30" s="1504">
        <v>8.8077351693494205E-2</v>
      </c>
      <c r="H30" s="397">
        <v>4.7374292808623304</v>
      </c>
      <c r="I30" s="1504">
        <v>8.8201207876905399E-2</v>
      </c>
      <c r="J30" s="397">
        <v>4.5391610356256802</v>
      </c>
      <c r="K30" s="1504">
        <v>8.8204074768826801E-2</v>
      </c>
    </row>
    <row r="31" spans="1:11" ht="13.5" customHeight="1">
      <c r="A31" s="1364" t="s">
        <v>309</v>
      </c>
      <c r="B31" s="397">
        <v>3.3916082391189999</v>
      </c>
      <c r="C31" s="1504">
        <v>6.1187140624699703E-2</v>
      </c>
      <c r="D31" s="397">
        <v>3.3704655758108699</v>
      </c>
      <c r="E31" s="1504">
        <v>6.1102503296623201E-2</v>
      </c>
      <c r="F31" s="397">
        <v>3.1624933501147301</v>
      </c>
      <c r="G31" s="1504">
        <v>6.1259173076961097E-2</v>
      </c>
      <c r="H31" s="397">
        <v>3.2954687776140799</v>
      </c>
      <c r="I31" s="1504">
        <v>6.1354863465799998E-2</v>
      </c>
      <c r="J31" s="397">
        <v>3.1780860052759299</v>
      </c>
      <c r="K31" s="1504">
        <v>6.1755935387844497E-2</v>
      </c>
    </row>
    <row r="32" spans="1:11" ht="13.5" customHeight="1">
      <c r="A32" s="1364" t="s">
        <v>308</v>
      </c>
      <c r="B32" s="397">
        <v>1.0707899544719399</v>
      </c>
      <c r="C32" s="1504">
        <v>1.9317848909580802E-2</v>
      </c>
      <c r="D32" s="397">
        <v>1.06128520047302</v>
      </c>
      <c r="E32" s="1504">
        <v>1.92398293357318E-2</v>
      </c>
      <c r="F32" s="397">
        <v>0.99407501751232197</v>
      </c>
      <c r="G32" s="1504">
        <v>1.9255760189048701E-2</v>
      </c>
      <c r="H32" s="397">
        <v>1.0361776505859399</v>
      </c>
      <c r="I32" s="1504">
        <v>1.9291500714517899E-2</v>
      </c>
      <c r="J32" s="397">
        <v>0.99053923385170894</v>
      </c>
      <c r="K32" s="1504">
        <v>1.9247961453315001E-2</v>
      </c>
    </row>
    <row r="33" spans="1:11" ht="13.5" customHeight="1">
      <c r="A33" s="1364" t="s">
        <v>307</v>
      </c>
      <c r="B33" s="397">
        <v>0</v>
      </c>
      <c r="C33" s="1504">
        <v>0</v>
      </c>
      <c r="D33" s="397">
        <v>1.92398293357318E-2</v>
      </c>
      <c r="E33" s="1504">
        <v>1.92398293357318E-2</v>
      </c>
      <c r="F33" s="397">
        <v>0</v>
      </c>
      <c r="G33" s="1504">
        <v>0</v>
      </c>
      <c r="H33" s="397">
        <v>0</v>
      </c>
      <c r="I33" s="1504">
        <v>0</v>
      </c>
      <c r="J33" s="397">
        <v>0</v>
      </c>
      <c r="K33" s="1504">
        <v>0</v>
      </c>
    </row>
    <row r="34" spans="1:11" ht="13.5" customHeight="1" thickBot="1">
      <c r="A34" s="1361" t="s">
        <v>519</v>
      </c>
      <c r="B34" s="1360">
        <v>0</v>
      </c>
      <c r="C34" s="1505">
        <v>0</v>
      </c>
      <c r="D34" s="1360">
        <v>0</v>
      </c>
      <c r="E34" s="1505">
        <v>0</v>
      </c>
      <c r="F34" s="1360">
        <v>0</v>
      </c>
      <c r="G34" s="1505">
        <v>0</v>
      </c>
      <c r="H34" s="1360">
        <v>0</v>
      </c>
      <c r="I34" s="1505">
        <v>0</v>
      </c>
      <c r="J34" s="1360">
        <v>0</v>
      </c>
      <c r="K34" s="1505">
        <v>0</v>
      </c>
    </row>
    <row r="35" spans="1:11" ht="13.5" customHeight="1">
      <c r="A35" s="1359" t="s">
        <v>262</v>
      </c>
      <c r="B35" s="1357">
        <v>55.430082276959602</v>
      </c>
      <c r="C35" s="1356">
        <v>1</v>
      </c>
      <c r="D35" s="1357">
        <v>55.160842747291198</v>
      </c>
      <c r="E35" s="1356">
        <v>1</v>
      </c>
      <c r="F35" s="1357">
        <v>51.624812926247401</v>
      </c>
      <c r="G35" s="1356">
        <v>1</v>
      </c>
      <c r="H35" s="1357">
        <v>53.711614556049298</v>
      </c>
      <c r="I35" s="1356">
        <v>1</v>
      </c>
      <c r="J35" s="1357">
        <v>51.462033330345797</v>
      </c>
      <c r="K35" s="1356">
        <v>1</v>
      </c>
    </row>
    <row r="36" spans="1:11" ht="13.5" customHeight="1">
      <c r="A36" s="1365"/>
      <c r="B36" s="1369"/>
      <c r="C36" s="1368"/>
      <c r="D36" s="1369"/>
      <c r="E36" s="1368"/>
      <c r="F36" s="1369"/>
      <c r="G36" s="1368"/>
      <c r="H36" s="1369"/>
      <c r="I36" s="1368"/>
      <c r="J36" s="1369"/>
      <c r="K36" s="1368"/>
    </row>
    <row r="37" spans="1:11" ht="13.5" customHeight="1">
      <c r="A37" s="1374" t="s">
        <v>516</v>
      </c>
      <c r="B37" s="1354"/>
      <c r="C37" s="1354"/>
      <c r="D37" s="1354"/>
      <c r="E37" s="1354"/>
      <c r="F37" s="1354"/>
      <c r="G37" s="1354"/>
      <c r="H37" s="1354"/>
      <c r="I37" s="1354"/>
      <c r="J37" s="1354"/>
      <c r="K37" s="1354"/>
    </row>
    <row r="38" spans="1:11" ht="13.5" customHeight="1" thickBot="1">
      <c r="A38" s="1375" t="s">
        <v>310</v>
      </c>
      <c r="B38" s="188" t="s">
        <v>1401</v>
      </c>
      <c r="C38" s="188" t="s">
        <v>272</v>
      </c>
      <c r="D38" s="188" t="s">
        <v>1170</v>
      </c>
      <c r="E38" s="188" t="s">
        <v>272</v>
      </c>
      <c r="F38" s="188" t="s">
        <v>1048</v>
      </c>
      <c r="G38" s="188" t="s">
        <v>272</v>
      </c>
      <c r="H38" s="188" t="s">
        <v>969</v>
      </c>
      <c r="I38" s="188" t="s">
        <v>272</v>
      </c>
      <c r="J38" s="188" t="s">
        <v>894</v>
      </c>
      <c r="K38" s="188" t="s">
        <v>272</v>
      </c>
    </row>
    <row r="39" spans="1:11" ht="13.5" customHeight="1">
      <c r="A39" s="1365"/>
      <c r="B39" s="1363"/>
      <c r="C39" s="1363"/>
      <c r="D39" s="1363"/>
      <c r="E39" s="1363"/>
      <c r="F39" s="1363"/>
      <c r="G39" s="1363"/>
      <c r="H39" s="1363"/>
      <c r="I39" s="1363"/>
      <c r="J39" s="1363"/>
      <c r="K39" s="1363"/>
    </row>
    <row r="40" spans="1:11" ht="13.5" customHeight="1">
      <c r="A40" s="1367" t="s">
        <v>514</v>
      </c>
      <c r="B40" s="397">
        <v>0.1</v>
      </c>
      <c r="C40" s="1453">
        <v>0.49</v>
      </c>
      <c r="D40" s="397">
        <v>0.1</v>
      </c>
      <c r="E40" s="1445">
        <v>0.47</v>
      </c>
      <c r="F40" s="397">
        <v>0.2</v>
      </c>
      <c r="G40" s="1445">
        <v>0.47</v>
      </c>
      <c r="H40" s="397">
        <v>0.2</v>
      </c>
      <c r="I40" s="1445">
        <v>0.46</v>
      </c>
      <c r="J40" s="1446">
        <v>0.2</v>
      </c>
      <c r="K40" s="1445">
        <v>0.46</v>
      </c>
    </row>
    <row r="41" spans="1:11" ht="13.5" customHeight="1">
      <c r="A41" s="1367" t="s">
        <v>513</v>
      </c>
      <c r="B41" s="397">
        <v>0.1</v>
      </c>
      <c r="C41" s="1453">
        <v>0.31</v>
      </c>
      <c r="D41" s="397">
        <v>0.1</v>
      </c>
      <c r="E41" s="1445">
        <v>0.32</v>
      </c>
      <c r="F41" s="397">
        <v>0.1</v>
      </c>
      <c r="G41" s="1445">
        <v>0.31</v>
      </c>
      <c r="H41" s="397">
        <v>0.1</v>
      </c>
      <c r="I41" s="1445">
        <v>0.32</v>
      </c>
      <c r="J41" s="1446">
        <v>0.1</v>
      </c>
      <c r="K41" s="1445">
        <v>0.32</v>
      </c>
    </row>
    <row r="42" spans="1:11" ht="13.5" customHeight="1">
      <c r="A42" s="1364" t="s">
        <v>512</v>
      </c>
      <c r="B42" s="397">
        <v>0.1</v>
      </c>
      <c r="C42" s="1453">
        <v>0.14000000000000001</v>
      </c>
      <c r="D42" s="397">
        <v>0.1</v>
      </c>
      <c r="E42" s="1445">
        <v>0.14000000000000001</v>
      </c>
      <c r="F42" s="397">
        <v>0.1</v>
      </c>
      <c r="G42" s="1445">
        <v>0.15</v>
      </c>
      <c r="H42" s="397">
        <v>0.1</v>
      </c>
      <c r="I42" s="1445">
        <v>0.15</v>
      </c>
      <c r="J42" s="1446">
        <v>0.1</v>
      </c>
      <c r="K42" s="1445">
        <v>0.15</v>
      </c>
    </row>
    <row r="43" spans="1:11" ht="13.5" customHeight="1">
      <c r="A43" s="1364" t="s">
        <v>309</v>
      </c>
      <c r="B43" s="397">
        <v>0</v>
      </c>
      <c r="C43" s="1453">
        <v>0.03</v>
      </c>
      <c r="D43" s="397">
        <v>0</v>
      </c>
      <c r="E43" s="1445">
        <v>0.03</v>
      </c>
      <c r="F43" s="397">
        <v>0</v>
      </c>
      <c r="G43" s="1445">
        <v>0.03</v>
      </c>
      <c r="H43" s="397">
        <v>0</v>
      </c>
      <c r="I43" s="1445">
        <v>0.03</v>
      </c>
      <c r="J43" s="1446">
        <v>0</v>
      </c>
      <c r="K43" s="1445">
        <v>0.03</v>
      </c>
    </row>
    <row r="44" spans="1:11" ht="13.5" customHeight="1">
      <c r="A44" s="1364" t="s">
        <v>308</v>
      </c>
      <c r="B44" s="397">
        <v>0</v>
      </c>
      <c r="C44" s="1453">
        <v>0.01</v>
      </c>
      <c r="D44" s="397">
        <v>0</v>
      </c>
      <c r="E44" s="1445">
        <v>0.02</v>
      </c>
      <c r="F44" s="397">
        <v>0</v>
      </c>
      <c r="G44" s="1445">
        <v>0.02</v>
      </c>
      <c r="H44" s="397">
        <v>0</v>
      </c>
      <c r="I44" s="1445">
        <v>0.02</v>
      </c>
      <c r="J44" s="1446">
        <v>0</v>
      </c>
      <c r="K44" s="1445">
        <v>0.02</v>
      </c>
    </row>
    <row r="45" spans="1:11" ht="13.5" customHeight="1">
      <c r="A45" s="1364" t="s">
        <v>307</v>
      </c>
      <c r="B45" s="397">
        <v>0</v>
      </c>
      <c r="C45" s="1453">
        <v>0.01</v>
      </c>
      <c r="D45" s="397">
        <v>0</v>
      </c>
      <c r="E45" s="1445">
        <v>0.01</v>
      </c>
      <c r="F45" s="397">
        <v>0</v>
      </c>
      <c r="G45" s="1445">
        <v>0.01</v>
      </c>
      <c r="H45" s="397">
        <v>0</v>
      </c>
      <c r="I45" s="1445">
        <v>0.01</v>
      </c>
      <c r="J45" s="1446">
        <v>0</v>
      </c>
      <c r="K45" s="1445">
        <v>0.01</v>
      </c>
    </row>
    <row r="46" spans="1:11" ht="13.5" customHeight="1">
      <c r="A46" s="1364" t="s">
        <v>511</v>
      </c>
      <c r="B46" s="397">
        <v>0</v>
      </c>
      <c r="C46" s="1453">
        <v>0</v>
      </c>
      <c r="D46" s="397">
        <v>0</v>
      </c>
      <c r="E46" s="1445">
        <v>0</v>
      </c>
      <c r="F46" s="397">
        <v>0</v>
      </c>
      <c r="G46" s="1445">
        <v>0</v>
      </c>
      <c r="H46" s="397">
        <v>0</v>
      </c>
      <c r="I46" s="1445">
        <v>0</v>
      </c>
      <c r="J46" s="1446">
        <v>0</v>
      </c>
      <c r="K46" s="1445">
        <v>0</v>
      </c>
    </row>
    <row r="47" spans="1:11" ht="13.5" customHeight="1" thickBot="1">
      <c r="A47" s="1361" t="s">
        <v>510</v>
      </c>
      <c r="B47" s="396">
        <v>0</v>
      </c>
      <c r="C47" s="1454">
        <v>0.01</v>
      </c>
      <c r="D47" s="396">
        <v>0</v>
      </c>
      <c r="E47" s="1447">
        <v>0.01</v>
      </c>
      <c r="F47" s="396">
        <v>0</v>
      </c>
      <c r="G47" s="1447">
        <v>0.01</v>
      </c>
      <c r="H47" s="396">
        <v>0</v>
      </c>
      <c r="I47" s="1447">
        <v>0.01</v>
      </c>
      <c r="J47" s="1448">
        <v>0</v>
      </c>
      <c r="K47" s="1447">
        <v>0.01</v>
      </c>
    </row>
    <row r="48" spans="1:11" ht="13.5" customHeight="1">
      <c r="A48" s="1359" t="s">
        <v>262</v>
      </c>
      <c r="B48" s="190">
        <v>0.30000000000000004</v>
      </c>
      <c r="C48" s="1358">
        <v>1</v>
      </c>
      <c r="D48" s="190">
        <v>0.30000000000000004</v>
      </c>
      <c r="E48" s="1449">
        <v>1</v>
      </c>
      <c r="F48" s="190">
        <v>0.4</v>
      </c>
      <c r="G48" s="1449">
        <v>1</v>
      </c>
      <c r="H48" s="190">
        <v>0.4</v>
      </c>
      <c r="I48" s="1449">
        <v>1</v>
      </c>
      <c r="J48" s="1450">
        <v>0.4</v>
      </c>
      <c r="K48" s="1449">
        <v>1</v>
      </c>
    </row>
    <row r="49" spans="1:11" ht="13.5" customHeight="1">
      <c r="A49" s="1366"/>
      <c r="B49" s="1366"/>
      <c r="C49" s="192"/>
      <c r="D49" s="1366"/>
      <c r="E49" s="192"/>
      <c r="F49" s="1366"/>
      <c r="G49" s="192"/>
      <c r="H49" s="1366"/>
      <c r="I49" s="192"/>
      <c r="J49" s="1366"/>
      <c r="K49" s="192"/>
    </row>
    <row r="50" spans="1:11" s="192" customFormat="1" ht="13.5" customHeight="1">
      <c r="A50" s="1374" t="s">
        <v>515</v>
      </c>
      <c r="B50" s="1354"/>
      <c r="C50" s="1354"/>
      <c r="D50" s="1354"/>
      <c r="E50" s="1354"/>
      <c r="F50" s="1354"/>
      <c r="G50" s="1354"/>
      <c r="H50" s="1354"/>
      <c r="I50" s="1354"/>
      <c r="J50" s="1354"/>
      <c r="K50" s="1354"/>
    </row>
    <row r="51" spans="1:11" ht="13.5" customHeight="1" thickBot="1">
      <c r="A51" s="1375" t="s">
        <v>310</v>
      </c>
      <c r="B51" s="188" t="s">
        <v>1401</v>
      </c>
      <c r="C51" s="188" t="s">
        <v>272</v>
      </c>
      <c r="D51" s="188" t="s">
        <v>1170</v>
      </c>
      <c r="E51" s="188" t="s">
        <v>272</v>
      </c>
      <c r="F51" s="188" t="s">
        <v>1048</v>
      </c>
      <c r="G51" s="188" t="s">
        <v>272</v>
      </c>
      <c r="H51" s="188" t="s">
        <v>969</v>
      </c>
      <c r="I51" s="188" t="s">
        <v>272</v>
      </c>
      <c r="J51" s="188" t="s">
        <v>894</v>
      </c>
      <c r="K51" s="188" t="s">
        <v>272</v>
      </c>
    </row>
    <row r="52" spans="1:11" ht="13.5" customHeight="1">
      <c r="A52" s="1365"/>
      <c r="B52" s="1363"/>
      <c r="C52" s="1363"/>
      <c r="D52" s="1363"/>
      <c r="E52" s="1363"/>
      <c r="F52" s="1363"/>
      <c r="G52" s="1363"/>
      <c r="H52" s="1363"/>
      <c r="I52" s="1363"/>
      <c r="J52" s="1363"/>
      <c r="K52" s="1363"/>
    </row>
    <row r="53" spans="1:11" ht="13.5" customHeight="1">
      <c r="A53" s="1364" t="s">
        <v>514</v>
      </c>
      <c r="B53" s="397">
        <v>19.100000000000001</v>
      </c>
      <c r="C53" s="1453">
        <v>0.35</v>
      </c>
      <c r="D53" s="1446">
        <v>18.899999999999999</v>
      </c>
      <c r="E53" s="1451">
        <v>0.35</v>
      </c>
      <c r="F53" s="1446">
        <v>18.600000000000001</v>
      </c>
      <c r="G53" s="1451">
        <v>0.35</v>
      </c>
      <c r="H53" s="1446">
        <v>18.5</v>
      </c>
      <c r="I53" s="1451">
        <v>0.34</v>
      </c>
      <c r="J53" s="1446">
        <v>18.3</v>
      </c>
      <c r="K53" s="1451">
        <v>0.34</v>
      </c>
    </row>
    <row r="54" spans="1:11" ht="13.5" customHeight="1">
      <c r="A54" s="1364" t="s">
        <v>513</v>
      </c>
      <c r="B54" s="397">
        <v>17.7</v>
      </c>
      <c r="C54" s="1453">
        <v>0.32</v>
      </c>
      <c r="D54" s="1446">
        <v>17.600000000000001</v>
      </c>
      <c r="E54" s="1451">
        <v>0.32</v>
      </c>
      <c r="F54" s="1446">
        <v>17.2</v>
      </c>
      <c r="G54" s="1451">
        <v>0.32</v>
      </c>
      <c r="H54" s="1446">
        <v>17.2</v>
      </c>
      <c r="I54" s="1451">
        <v>0.32</v>
      </c>
      <c r="J54" s="1446">
        <v>17.100000000000001</v>
      </c>
      <c r="K54" s="1451">
        <v>0.32</v>
      </c>
    </row>
    <row r="55" spans="1:11" ht="13.5" customHeight="1">
      <c r="A55" s="1364" t="s">
        <v>512</v>
      </c>
      <c r="B55" s="397">
        <v>12.7</v>
      </c>
      <c r="C55" s="1453">
        <v>0.23</v>
      </c>
      <c r="D55" s="1446">
        <v>12.6</v>
      </c>
      <c r="E55" s="1451">
        <v>0.23</v>
      </c>
      <c r="F55" s="1446">
        <v>12.3</v>
      </c>
      <c r="G55" s="1451">
        <v>0.23</v>
      </c>
      <c r="H55" s="1446">
        <v>12.4</v>
      </c>
      <c r="I55" s="1451">
        <v>0.23</v>
      </c>
      <c r="J55" s="1446">
        <v>12.3</v>
      </c>
      <c r="K55" s="1451">
        <v>0.23</v>
      </c>
    </row>
    <row r="56" spans="1:11" ht="13.5" customHeight="1">
      <c r="A56" s="1364" t="s">
        <v>309</v>
      </c>
      <c r="B56" s="397">
        <v>3.5</v>
      </c>
      <c r="C56" s="1453">
        <v>0.06</v>
      </c>
      <c r="D56" s="1446">
        <v>3.4</v>
      </c>
      <c r="E56" s="1451">
        <v>0.06</v>
      </c>
      <c r="F56" s="1446">
        <v>3.3</v>
      </c>
      <c r="G56" s="1451">
        <v>0.06</v>
      </c>
      <c r="H56" s="1446">
        <v>3.3</v>
      </c>
      <c r="I56" s="1451">
        <v>0.06</v>
      </c>
      <c r="J56" s="1446">
        <v>3.3</v>
      </c>
      <c r="K56" s="1451">
        <v>0.06</v>
      </c>
    </row>
    <row r="57" spans="1:11" ht="13.5" customHeight="1">
      <c r="A57" s="1364" t="s">
        <v>308</v>
      </c>
      <c r="B57" s="397">
        <v>1.8</v>
      </c>
      <c r="C57" s="1453">
        <v>0.03</v>
      </c>
      <c r="D57" s="1446">
        <v>1.7</v>
      </c>
      <c r="E57" s="1451">
        <v>0.03</v>
      </c>
      <c r="F57" s="1446">
        <v>1.6</v>
      </c>
      <c r="G57" s="1451">
        <v>0.03</v>
      </c>
      <c r="H57" s="1446">
        <v>1.7</v>
      </c>
      <c r="I57" s="1451">
        <v>0.03</v>
      </c>
      <c r="J57" s="1446">
        <v>1.8</v>
      </c>
      <c r="K57" s="1451">
        <v>0.03</v>
      </c>
    </row>
    <row r="58" spans="1:11" ht="13.5" customHeight="1">
      <c r="A58" s="1364" t="s">
        <v>307</v>
      </c>
      <c r="B58" s="397">
        <v>0.4</v>
      </c>
      <c r="C58" s="1453">
        <v>0.01</v>
      </c>
      <c r="D58" s="1446">
        <v>0.4</v>
      </c>
      <c r="E58" s="1451">
        <v>0.01</v>
      </c>
      <c r="F58" s="1446">
        <v>0.4</v>
      </c>
      <c r="G58" s="1451">
        <v>6.0000000000000001E-3</v>
      </c>
      <c r="H58" s="1446">
        <v>0.4</v>
      </c>
      <c r="I58" s="1451">
        <v>6.0000000000000001E-3</v>
      </c>
      <c r="J58" s="1446">
        <v>0.4</v>
      </c>
      <c r="K58" s="1451">
        <v>6.0000000000000001E-3</v>
      </c>
    </row>
    <row r="59" spans="1:11" ht="13.5" customHeight="1">
      <c r="A59" s="1364" t="s">
        <v>511</v>
      </c>
      <c r="B59" s="397">
        <v>0.1</v>
      </c>
      <c r="C59" s="1453">
        <v>0</v>
      </c>
      <c r="D59" s="1446">
        <v>0.1</v>
      </c>
      <c r="E59" s="1451">
        <v>0</v>
      </c>
      <c r="F59" s="1446">
        <v>0.1</v>
      </c>
      <c r="G59" s="1451">
        <v>2E-3</v>
      </c>
      <c r="H59" s="1446">
        <v>0.1</v>
      </c>
      <c r="I59" s="1451">
        <v>2E-3</v>
      </c>
      <c r="J59" s="1446">
        <v>0.1</v>
      </c>
      <c r="K59" s="1451">
        <v>2E-3</v>
      </c>
    </row>
    <row r="60" spans="1:11" ht="13.5" customHeight="1" thickBot="1">
      <c r="A60" s="1361" t="s">
        <v>510</v>
      </c>
      <c r="B60" s="396">
        <v>0.1</v>
      </c>
      <c r="C60" s="1454">
        <v>0</v>
      </c>
      <c r="D60" s="1448">
        <v>0.1</v>
      </c>
      <c r="E60" s="1452">
        <v>0</v>
      </c>
      <c r="F60" s="1448">
        <v>0.1</v>
      </c>
      <c r="G60" s="1452">
        <v>0</v>
      </c>
      <c r="H60" s="1448">
        <v>0.2</v>
      </c>
      <c r="I60" s="1452">
        <v>0.01</v>
      </c>
      <c r="J60" s="1448">
        <v>0.2</v>
      </c>
      <c r="K60" s="1452">
        <v>0.01</v>
      </c>
    </row>
    <row r="61" spans="1:11" ht="13.5" customHeight="1">
      <c r="A61" s="1359" t="s">
        <v>262</v>
      </c>
      <c r="B61" s="190">
        <v>55.4</v>
      </c>
      <c r="C61" s="1358">
        <v>1</v>
      </c>
      <c r="D61" s="1450">
        <v>54.800000000000004</v>
      </c>
      <c r="E61" s="1449">
        <v>1</v>
      </c>
      <c r="F61" s="1450">
        <v>53.6</v>
      </c>
      <c r="G61" s="1449">
        <v>1</v>
      </c>
      <c r="H61" s="1450">
        <v>53.8</v>
      </c>
      <c r="I61" s="1449">
        <v>1</v>
      </c>
      <c r="J61" s="1450">
        <v>53.5</v>
      </c>
      <c r="K61" s="1449">
        <v>1</v>
      </c>
    </row>
    <row r="62" spans="1:11" ht="13.5" customHeight="1">
      <c r="I62" s="189"/>
    </row>
    <row r="63" spans="1:11" ht="13.5" customHeight="1">
      <c r="A63" s="395" t="s">
        <v>509</v>
      </c>
      <c r="I63" s="189"/>
    </row>
    <row r="64" spans="1:11" ht="13.5" customHeight="1">
      <c r="A64" s="395" t="s">
        <v>306</v>
      </c>
      <c r="I64" s="189"/>
    </row>
    <row r="65" spans="1:11" ht="13.5" customHeight="1">
      <c r="A65" s="395" t="s">
        <v>305</v>
      </c>
      <c r="B65" s="1355"/>
      <c r="C65" s="1354"/>
      <c r="D65" s="1355"/>
      <c r="E65" s="1354"/>
      <c r="F65" s="1355"/>
      <c r="G65" s="1354"/>
      <c r="H65" s="1355"/>
      <c r="I65" s="1354"/>
      <c r="J65" s="1354"/>
      <c r="K65" s="1354"/>
    </row>
    <row r="66" spans="1:11" ht="13.5" customHeight="1">
      <c r="A66" s="395" t="s">
        <v>508</v>
      </c>
      <c r="I66" s="189"/>
    </row>
    <row r="67" spans="1:11" ht="13.5" customHeight="1">
      <c r="I67" s="189"/>
    </row>
    <row r="68" spans="1:11" ht="13.5" customHeight="1">
      <c r="I68" s="189"/>
    </row>
    <row r="69" spans="1:11" ht="13.5" customHeight="1">
      <c r="I69" s="189"/>
    </row>
    <row r="70" spans="1:11" ht="13.5" customHeight="1">
      <c r="I70" s="189"/>
    </row>
  </sheetData>
  <printOptions horizontalCentered="1"/>
  <pageMargins left="0.7" right="0.7" top="0.75" bottom="0.75" header="0.3" footer="0.3"/>
  <pageSetup paperSize="9" scale="80" orientation="portrait" r:id="rId1"/>
  <colBreaks count="1" manualBreakCount="1">
    <brk id="11" max="68" man="1"/>
  </colBreaks>
  <ignoredErrors>
    <ignoredError sqref="B22:K23" numberStoredAsText="1"/>
  </ignoredErrors>
  <legacyDrawingHF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15EA1E-9E35-4696-BF2B-C034D0CE8ADD}">
  <sheetPr>
    <tabColor theme="3" tint="0.59999389629810485"/>
  </sheetPr>
  <dimension ref="A1:U73"/>
  <sheetViews>
    <sheetView view="pageLayout" topLeftCell="A43" zoomScale="55" zoomScaleNormal="100" zoomScaleSheetLayoutView="100" zoomScalePageLayoutView="55" workbookViewId="0">
      <selection activeCell="V12" sqref="V12"/>
    </sheetView>
  </sheetViews>
  <sheetFormatPr defaultColWidth="9.109375" defaultRowHeight="7.8"/>
  <cols>
    <col min="1" max="1" width="54.44140625" style="114" customWidth="1"/>
    <col min="2" max="10" width="7.88671875" style="114" customWidth="1"/>
    <col min="11" max="16384" width="9.109375" style="114"/>
  </cols>
  <sheetData>
    <row r="1" spans="1:21" ht="15.75" customHeight="1">
      <c r="A1" s="1264" t="s">
        <v>1274</v>
      </c>
      <c r="B1" s="129"/>
      <c r="C1" s="128"/>
      <c r="D1" s="128"/>
      <c r="E1" s="128"/>
      <c r="F1" s="128"/>
      <c r="G1" s="128"/>
      <c r="H1" s="128"/>
      <c r="I1" s="127"/>
      <c r="J1" s="127"/>
    </row>
    <row r="2" spans="1:21" ht="15.75" customHeight="1" thickBot="1">
      <c r="A2" s="121" t="s">
        <v>1440</v>
      </c>
      <c r="B2" s="129"/>
      <c r="C2" s="128"/>
      <c r="D2" s="128"/>
      <c r="E2" s="128"/>
      <c r="F2" s="128"/>
      <c r="G2" s="128"/>
      <c r="H2" s="128"/>
      <c r="I2" s="127"/>
      <c r="J2" s="127"/>
    </row>
    <row r="3" spans="1:21" ht="14.25" customHeight="1" thickBot="1">
      <c r="A3" s="331" t="s">
        <v>121</v>
      </c>
      <c r="B3" s="126" t="s">
        <v>1401</v>
      </c>
      <c r="C3" s="126" t="s">
        <v>1170</v>
      </c>
      <c r="D3" s="126" t="s">
        <v>1048</v>
      </c>
      <c r="E3" s="126" t="s">
        <v>969</v>
      </c>
      <c r="F3" s="125" t="s">
        <v>894</v>
      </c>
      <c r="G3" s="125" t="s">
        <v>700</v>
      </c>
      <c r="H3" s="125" t="s">
        <v>674</v>
      </c>
      <c r="I3" s="125" t="s">
        <v>615</v>
      </c>
      <c r="J3" s="124" t="s">
        <v>590</v>
      </c>
    </row>
    <row r="4" spans="1:21" s="329" customFormat="1" ht="14.25" customHeight="1">
      <c r="A4" s="689" t="s">
        <v>671</v>
      </c>
      <c r="B4" s="694">
        <v>32553</v>
      </c>
      <c r="C4" s="694">
        <v>31759</v>
      </c>
      <c r="D4" s="694">
        <v>31476</v>
      </c>
      <c r="E4" s="694">
        <v>31528</v>
      </c>
      <c r="F4" s="694">
        <v>30537</v>
      </c>
      <c r="G4" s="694">
        <v>31054</v>
      </c>
      <c r="H4" s="694">
        <v>30495</v>
      </c>
      <c r="I4" s="694">
        <v>32901</v>
      </c>
      <c r="J4" s="693">
        <v>32628</v>
      </c>
    </row>
    <row r="5" spans="1:21" s="329" customFormat="1" ht="14.25" customHeight="1">
      <c r="A5" s="689" t="s">
        <v>670</v>
      </c>
      <c r="B5" s="694">
        <v>-491</v>
      </c>
      <c r="C5" s="694">
        <v>-449</v>
      </c>
      <c r="D5" s="694">
        <v>-340</v>
      </c>
      <c r="E5" s="694">
        <v>-725</v>
      </c>
      <c r="F5" s="694">
        <v>-628</v>
      </c>
      <c r="G5" s="694">
        <v>-588</v>
      </c>
      <c r="H5" s="694">
        <v>-581</v>
      </c>
      <c r="I5" s="694">
        <v>-871</v>
      </c>
      <c r="J5" s="693">
        <v>-792</v>
      </c>
    </row>
    <row r="6" spans="1:21" s="329" customFormat="1" ht="14.25" customHeight="1">
      <c r="A6" s="689" t="s">
        <v>669</v>
      </c>
      <c r="B6" s="694">
        <v>-750</v>
      </c>
      <c r="C6" s="694">
        <v>-750</v>
      </c>
      <c r="D6" s="694">
        <v>-750</v>
      </c>
      <c r="E6" s="694">
        <v>-748</v>
      </c>
      <c r="F6" s="694">
        <v>-750</v>
      </c>
      <c r="G6" s="694">
        <v>-750</v>
      </c>
      <c r="H6" s="694">
        <v>-750</v>
      </c>
      <c r="I6" s="694">
        <v>-749</v>
      </c>
      <c r="J6" s="694">
        <v>-750</v>
      </c>
    </row>
    <row r="7" spans="1:21" s="329" customFormat="1" ht="14.25" customHeight="1">
      <c r="A7" s="689" t="s">
        <v>668</v>
      </c>
      <c r="B7" s="694">
        <v>31312</v>
      </c>
      <c r="C7" s="694">
        <v>30560</v>
      </c>
      <c r="D7" s="694">
        <v>30386</v>
      </c>
      <c r="E7" s="694">
        <v>30055</v>
      </c>
      <c r="F7" s="694">
        <v>29159</v>
      </c>
      <c r="G7" s="694">
        <v>29715</v>
      </c>
      <c r="H7" s="694">
        <v>29163</v>
      </c>
      <c r="I7" s="694">
        <v>31281</v>
      </c>
      <c r="J7" s="694">
        <v>31086</v>
      </c>
    </row>
    <row r="8" spans="1:21" s="329" customFormat="1" ht="14.25" customHeight="1">
      <c r="A8" s="689" t="s">
        <v>988</v>
      </c>
      <c r="B8" s="694">
        <v>-1078</v>
      </c>
      <c r="C8" s="694">
        <v>-492</v>
      </c>
      <c r="D8" s="694">
        <v>-322</v>
      </c>
      <c r="E8" s="694">
        <v>-1616</v>
      </c>
      <c r="F8" s="694">
        <v>-1212</v>
      </c>
      <c r="G8" s="694">
        <v>-1414</v>
      </c>
      <c r="H8" s="694">
        <v>-707</v>
      </c>
      <c r="I8" s="694">
        <v>-2788</v>
      </c>
      <c r="J8" s="694">
        <v>-2091</v>
      </c>
    </row>
    <row r="9" spans="1:21" s="329" customFormat="1" ht="14.25" customHeight="1">
      <c r="A9" s="689" t="s">
        <v>987</v>
      </c>
      <c r="B9" s="694"/>
      <c r="C9" s="694"/>
      <c r="D9" s="694"/>
      <c r="E9" s="694"/>
      <c r="F9" s="694"/>
      <c r="G9" s="694"/>
      <c r="H9" s="694"/>
      <c r="I9" s="694"/>
      <c r="J9" s="694"/>
    </row>
    <row r="10" spans="1:21" s="329" customFormat="1" ht="14.25" customHeight="1">
      <c r="A10" s="689" t="s">
        <v>667</v>
      </c>
      <c r="B10" s="1389">
        <v>-1734</v>
      </c>
      <c r="C10" s="1389">
        <v>-1749</v>
      </c>
      <c r="D10" s="1389">
        <v>-1691</v>
      </c>
      <c r="E10" s="1389">
        <v>-1837</v>
      </c>
      <c r="F10" s="1389">
        <v>-1829</v>
      </c>
      <c r="G10" s="1389">
        <v>-1848</v>
      </c>
      <c r="H10" s="1389">
        <v>-1854</v>
      </c>
      <c r="I10" s="1389">
        <v>-1684</v>
      </c>
      <c r="J10" s="1389">
        <v>-1871</v>
      </c>
    </row>
    <row r="11" spans="1:21" s="329" customFormat="1" ht="14.25" customHeight="1">
      <c r="A11" s="689" t="s">
        <v>666</v>
      </c>
      <c r="B11" s="1397">
        <v>-1643</v>
      </c>
      <c r="C11" s="1397">
        <v>-1652</v>
      </c>
      <c r="D11" s="1397">
        <v>-1595</v>
      </c>
      <c r="E11" s="1397">
        <v>-1614</v>
      </c>
      <c r="F11" s="1397">
        <v>-1537</v>
      </c>
      <c r="G11" s="1397">
        <v>-2322</v>
      </c>
      <c r="H11" s="1397">
        <v>-2313</v>
      </c>
      <c r="I11" s="1397">
        <v>-2201</v>
      </c>
      <c r="J11" s="1397">
        <v>-2127</v>
      </c>
    </row>
    <row r="12" spans="1:21" s="329" customFormat="1" ht="14.25" customHeight="1">
      <c r="A12" s="689" t="s">
        <v>665</v>
      </c>
      <c r="B12" s="1389">
        <v>0</v>
      </c>
      <c r="C12" s="1389">
        <v>0</v>
      </c>
      <c r="D12" s="1389">
        <v>-96</v>
      </c>
      <c r="E12" s="1389">
        <v>0</v>
      </c>
      <c r="F12" s="1389">
        <v>0</v>
      </c>
      <c r="G12" s="1389">
        <v>-90</v>
      </c>
      <c r="H12" s="1389">
        <v>-96</v>
      </c>
      <c r="I12" s="1389">
        <v>-76</v>
      </c>
      <c r="J12" s="1389">
        <v>-12</v>
      </c>
      <c r="P12" s="1663"/>
      <c r="Q12" s="1663"/>
      <c r="R12" s="1663"/>
      <c r="S12" s="1663"/>
      <c r="T12" s="1663"/>
      <c r="U12" s="1663"/>
    </row>
    <row r="13" spans="1:21" s="329" customFormat="1" ht="14.25" customHeight="1">
      <c r="A13" s="689" t="s">
        <v>664</v>
      </c>
      <c r="B13" s="1396">
        <v>-56</v>
      </c>
      <c r="C13" s="1396">
        <v>-71</v>
      </c>
      <c r="D13" s="1396">
        <v>-131</v>
      </c>
      <c r="E13" s="1396">
        <v>-130</v>
      </c>
      <c r="F13" s="1396">
        <v>-117</v>
      </c>
      <c r="G13" s="1396">
        <v>-137</v>
      </c>
      <c r="H13" s="1396">
        <v>-148</v>
      </c>
      <c r="I13" s="1396">
        <v>-116</v>
      </c>
      <c r="J13" s="1396">
        <v>-191</v>
      </c>
      <c r="P13" s="1663"/>
      <c r="Q13" s="1663"/>
      <c r="R13" s="1663"/>
      <c r="S13" s="1663"/>
      <c r="T13" s="1663"/>
      <c r="U13" s="1663"/>
    </row>
    <row r="14" spans="1:21" s="329" customFormat="1" ht="14.25" customHeight="1">
      <c r="A14" s="689" t="s">
        <v>657</v>
      </c>
      <c r="B14" s="1389">
        <v>-2046</v>
      </c>
      <c r="C14" s="1389">
        <v>-2135</v>
      </c>
      <c r="D14" s="1389">
        <v>-2226</v>
      </c>
      <c r="E14" s="1389">
        <v>-437</v>
      </c>
      <c r="F14" s="1389">
        <v>-358</v>
      </c>
      <c r="G14" s="1389">
        <v>-264</v>
      </c>
      <c r="H14" s="1389">
        <v>-220</v>
      </c>
      <c r="I14" s="1389">
        <v>-281</v>
      </c>
      <c r="J14" s="1389">
        <v>-313</v>
      </c>
      <c r="P14" s="1663"/>
      <c r="Q14" s="1663"/>
      <c r="R14" s="1663"/>
      <c r="S14" s="1663"/>
      <c r="T14" s="1663"/>
      <c r="U14" s="1663"/>
    </row>
    <row r="15" spans="1:21" s="329" customFormat="1" ht="14.4">
      <c r="A15" s="690" t="s">
        <v>663</v>
      </c>
      <c r="B15" s="1388">
        <v>24756</v>
      </c>
      <c r="C15" s="1388">
        <v>24461</v>
      </c>
      <c r="D15" s="1388">
        <v>24325</v>
      </c>
      <c r="E15" s="1388">
        <v>24421</v>
      </c>
      <c r="F15" s="1388">
        <v>24107</v>
      </c>
      <c r="G15" s="1388">
        <v>23641</v>
      </c>
      <c r="H15" s="1388">
        <v>23826</v>
      </c>
      <c r="I15" s="1388">
        <v>24134</v>
      </c>
      <c r="J15" s="1388">
        <v>24482</v>
      </c>
      <c r="P15" s="1663"/>
      <c r="Q15" s="1663"/>
      <c r="R15" s="1663"/>
      <c r="S15" s="1663"/>
      <c r="T15" s="1663"/>
      <c r="U15" s="1663"/>
    </row>
    <row r="16" spans="1:21" s="329" customFormat="1" ht="14.25" customHeight="1">
      <c r="A16" s="689" t="s">
        <v>662</v>
      </c>
      <c r="B16" s="1392">
        <v>0.16400000000000001</v>
      </c>
      <c r="C16" s="1392">
        <v>0.158</v>
      </c>
      <c r="D16" s="1392">
        <v>0.16</v>
      </c>
      <c r="E16" s="1392">
        <v>0.16300000000000001</v>
      </c>
      <c r="F16" s="1392">
        <v>0.154</v>
      </c>
      <c r="G16" s="1392">
        <v>0.14799999999999999</v>
      </c>
      <c r="H16" s="1392">
        <v>0.14599999999999999</v>
      </c>
      <c r="I16" s="1392">
        <v>0.155</v>
      </c>
      <c r="J16" s="1392">
        <v>0.20300000000000001</v>
      </c>
      <c r="P16" s="1663"/>
      <c r="Q16" s="1663"/>
      <c r="R16" s="1663"/>
      <c r="S16" s="1663"/>
      <c r="T16" s="1663"/>
      <c r="U16" s="1663"/>
    </row>
    <row r="17" spans="1:21" s="329" customFormat="1" ht="14.25" customHeight="1">
      <c r="A17" s="689"/>
      <c r="B17" s="1395"/>
      <c r="C17" s="1395"/>
      <c r="D17" s="1394"/>
      <c r="E17" s="1394"/>
      <c r="F17" s="1394"/>
      <c r="G17" s="1394"/>
      <c r="H17" s="1394"/>
      <c r="I17" s="1394"/>
      <c r="J17" s="1394"/>
      <c r="P17" s="1663"/>
      <c r="Q17" s="1663"/>
      <c r="R17" s="1663"/>
      <c r="S17" s="1663"/>
      <c r="T17" s="1663"/>
      <c r="U17" s="1663"/>
    </row>
    <row r="18" spans="1:21" s="329" customFormat="1" ht="14.25" customHeight="1">
      <c r="A18" s="691" t="s">
        <v>661</v>
      </c>
      <c r="B18" s="1389">
        <v>2678</v>
      </c>
      <c r="C18" s="1389">
        <v>2763</v>
      </c>
      <c r="D18" s="1457">
        <v>2810</v>
      </c>
      <c r="E18" s="1389">
        <v>3097</v>
      </c>
      <c r="F18" s="1389">
        <v>3155</v>
      </c>
      <c r="G18" s="1389">
        <v>3948</v>
      </c>
      <c r="H18" s="1389">
        <v>3991</v>
      </c>
      <c r="I18" s="1389">
        <v>2849</v>
      </c>
      <c r="J18" s="1389">
        <v>2836</v>
      </c>
      <c r="P18" s="1663"/>
      <c r="Q18" s="1663"/>
      <c r="R18" s="1663"/>
      <c r="S18" s="1663"/>
      <c r="T18" s="1663"/>
      <c r="U18" s="1663"/>
    </row>
    <row r="19" spans="1:21" s="329" customFormat="1" ht="14.4">
      <c r="A19" s="689" t="s">
        <v>660</v>
      </c>
      <c r="B19" s="1393"/>
      <c r="C19" s="1393"/>
      <c r="D19" s="1390"/>
      <c r="E19" s="1390"/>
      <c r="F19" s="1390"/>
      <c r="G19" s="1390"/>
      <c r="H19" s="1390"/>
      <c r="I19" s="1390"/>
      <c r="J19" s="1390"/>
      <c r="P19" s="1663"/>
      <c r="Q19" s="1663"/>
      <c r="R19" s="1663"/>
      <c r="S19" s="1663"/>
      <c r="T19" s="1663"/>
      <c r="U19" s="1663"/>
    </row>
    <row r="20" spans="1:21" s="329" customFormat="1" ht="14.25" customHeight="1">
      <c r="A20" s="690" t="s">
        <v>324</v>
      </c>
      <c r="B20" s="1388">
        <v>27434</v>
      </c>
      <c r="C20" s="1388">
        <v>27224</v>
      </c>
      <c r="D20" s="1388">
        <v>27135</v>
      </c>
      <c r="E20" s="1388">
        <v>27518</v>
      </c>
      <c r="F20" s="1388">
        <v>27261</v>
      </c>
      <c r="G20" s="1388">
        <v>27590</v>
      </c>
      <c r="H20" s="1388">
        <v>27817</v>
      </c>
      <c r="I20" s="1388">
        <v>26984</v>
      </c>
      <c r="J20" s="1388">
        <v>27318</v>
      </c>
      <c r="P20" s="1663"/>
      <c r="Q20" s="1663"/>
      <c r="R20" s="1663"/>
      <c r="S20" s="1663"/>
      <c r="T20" s="1663"/>
      <c r="U20" s="1663"/>
    </row>
    <row r="21" spans="1:21" s="329" customFormat="1" ht="14.4">
      <c r="A21" s="689" t="s">
        <v>659</v>
      </c>
      <c r="B21" s="1392">
        <v>0.182</v>
      </c>
      <c r="C21" s="1392">
        <v>0.17599999999999999</v>
      </c>
      <c r="D21" s="1392">
        <v>0.17799999999999999</v>
      </c>
      <c r="E21" s="1392">
        <v>0.183</v>
      </c>
      <c r="F21" s="1392">
        <v>0.17399999999999999</v>
      </c>
      <c r="G21" s="1392">
        <v>0.17299999999999999</v>
      </c>
      <c r="H21" s="1392">
        <v>0.17100000000000001</v>
      </c>
      <c r="I21" s="1392">
        <v>0.17299999999999999</v>
      </c>
      <c r="J21" s="1392">
        <v>0.22600000000000001</v>
      </c>
      <c r="P21" s="1663"/>
      <c r="Q21" s="1663"/>
      <c r="R21" s="1663"/>
      <c r="S21" s="1663"/>
      <c r="T21" s="1663"/>
      <c r="U21" s="1663"/>
    </row>
    <row r="22" spans="1:21" s="329" customFormat="1" ht="14.25" customHeight="1">
      <c r="A22" s="689"/>
      <c r="B22" s="1391"/>
      <c r="C22" s="1391"/>
      <c r="D22" s="1390"/>
      <c r="E22" s="1390"/>
      <c r="F22" s="1390"/>
      <c r="G22" s="1390"/>
      <c r="H22" s="1390"/>
      <c r="I22" s="1390"/>
      <c r="J22" s="1390"/>
      <c r="P22" s="1663"/>
      <c r="Q22" s="1663"/>
      <c r="R22" s="1663"/>
      <c r="S22" s="1663"/>
      <c r="T22" s="1663"/>
      <c r="U22" s="1663"/>
    </row>
    <row r="23" spans="1:21" s="329" customFormat="1" ht="14.25" customHeight="1">
      <c r="A23" s="689" t="s">
        <v>323</v>
      </c>
      <c r="B23" s="1389">
        <v>3669</v>
      </c>
      <c r="C23" s="1389">
        <v>4240</v>
      </c>
      <c r="D23" s="1389">
        <v>4383</v>
      </c>
      <c r="E23" s="1389">
        <v>4559</v>
      </c>
      <c r="F23" s="1389">
        <v>4789</v>
      </c>
      <c r="G23" s="1389">
        <v>4906</v>
      </c>
      <c r="H23" s="1389">
        <v>4801</v>
      </c>
      <c r="I23" s="1389">
        <v>4960</v>
      </c>
      <c r="J23" s="1389">
        <v>5268</v>
      </c>
      <c r="P23" s="1663"/>
      <c r="Q23" s="1663"/>
      <c r="R23" s="1663"/>
      <c r="S23" s="1663"/>
      <c r="T23" s="1663"/>
      <c r="U23" s="1663"/>
    </row>
    <row r="24" spans="1:21" s="329" customFormat="1" ht="14.25" customHeight="1">
      <c r="A24" s="692" t="s">
        <v>658</v>
      </c>
      <c r="B24" s="1389">
        <v>0</v>
      </c>
      <c r="C24" s="1389">
        <v>0</v>
      </c>
      <c r="D24" s="1389">
        <v>0</v>
      </c>
      <c r="E24" s="1389">
        <v>0</v>
      </c>
      <c r="F24" s="1389">
        <v>0</v>
      </c>
      <c r="G24" s="1389">
        <v>0</v>
      </c>
      <c r="H24" s="1389">
        <v>0</v>
      </c>
      <c r="I24" s="1389">
        <v>0</v>
      </c>
      <c r="J24" s="1389">
        <v>173</v>
      </c>
    </row>
    <row r="25" spans="1:21" s="329" customFormat="1" ht="10.199999999999999">
      <c r="A25" s="689" t="s">
        <v>322</v>
      </c>
      <c r="B25" s="1389">
        <v>-1000</v>
      </c>
      <c r="C25" s="1389">
        <v>-1000</v>
      </c>
      <c r="D25" s="1389">
        <v>-1000</v>
      </c>
      <c r="E25" s="1389">
        <v>-1000</v>
      </c>
      <c r="F25" s="1389">
        <v>-1000</v>
      </c>
      <c r="G25" s="1389">
        <v>-1000</v>
      </c>
      <c r="H25" s="1389">
        <v>-1000</v>
      </c>
      <c r="I25" s="1389">
        <v>-1000</v>
      </c>
      <c r="J25" s="1389">
        <v>-1000</v>
      </c>
    </row>
    <row r="26" spans="1:21" s="329" customFormat="1" ht="14.25" customHeight="1">
      <c r="A26" s="691" t="s">
        <v>657</v>
      </c>
      <c r="B26" s="1389">
        <v>-197</v>
      </c>
      <c r="C26" s="1389">
        <v>564</v>
      </c>
      <c r="D26" s="1389">
        <v>232</v>
      </c>
      <c r="E26" s="1389">
        <v>159</v>
      </c>
      <c r="F26" s="1389">
        <v>154</v>
      </c>
      <c r="G26" s="1389">
        <v>117</v>
      </c>
      <c r="H26" s="1389">
        <v>135</v>
      </c>
      <c r="I26" s="1389">
        <v>84</v>
      </c>
      <c r="J26" s="1389">
        <v>145</v>
      </c>
    </row>
    <row r="27" spans="1:21" s="329" customFormat="1" ht="14.25" customHeight="1">
      <c r="A27" s="690" t="s">
        <v>656</v>
      </c>
      <c r="B27" s="1388">
        <v>29906</v>
      </c>
      <c r="C27" s="1388">
        <v>31028</v>
      </c>
      <c r="D27" s="1388">
        <v>30749</v>
      </c>
      <c r="E27" s="1388">
        <v>31236</v>
      </c>
      <c r="F27" s="1388">
        <v>31205</v>
      </c>
      <c r="G27" s="1388">
        <v>31613</v>
      </c>
      <c r="H27" s="1388">
        <v>31753</v>
      </c>
      <c r="I27" s="1388">
        <v>31028</v>
      </c>
      <c r="J27" s="1388">
        <v>31731</v>
      </c>
    </row>
    <row r="28" spans="1:21" s="329" customFormat="1" ht="14.25" customHeight="1">
      <c r="A28" s="689" t="s">
        <v>655</v>
      </c>
      <c r="B28" s="1387">
        <v>0.19900000000000001</v>
      </c>
      <c r="C28" s="1387">
        <v>0.20100000000000001</v>
      </c>
      <c r="D28" s="1387">
        <v>0.20200000000000001</v>
      </c>
      <c r="E28" s="1387">
        <v>0.20799999999999999</v>
      </c>
      <c r="F28" s="1387">
        <v>0.2</v>
      </c>
      <c r="G28" s="1387">
        <v>0.19800000000000001</v>
      </c>
      <c r="H28" s="1387">
        <v>0.19500000000000001</v>
      </c>
      <c r="I28" s="1387">
        <v>0.19900000000000001</v>
      </c>
      <c r="J28" s="1387">
        <v>0.26300000000000001</v>
      </c>
    </row>
    <row r="29" spans="1:21" s="329" customFormat="1" ht="14.25" customHeight="1">
      <c r="A29" s="689"/>
      <c r="B29" s="694"/>
      <c r="C29" s="694"/>
      <c r="D29" s="1386"/>
      <c r="E29" s="1386"/>
      <c r="F29" s="1386"/>
      <c r="G29" s="1386"/>
      <c r="H29" s="1386"/>
      <c r="I29" s="1386"/>
      <c r="J29" s="1386"/>
    </row>
    <row r="30" spans="1:21" s="329" customFormat="1" ht="14.25" customHeight="1">
      <c r="A30" s="123" t="s">
        <v>1060</v>
      </c>
      <c r="B30" s="1331">
        <v>150559</v>
      </c>
      <c r="C30" s="1331">
        <v>154600</v>
      </c>
      <c r="D30" s="330">
        <v>152108</v>
      </c>
      <c r="E30" s="330">
        <v>150215</v>
      </c>
      <c r="F30" s="330">
        <v>156349</v>
      </c>
      <c r="G30" s="330">
        <v>159729</v>
      </c>
      <c r="H30" s="330">
        <v>163007</v>
      </c>
      <c r="I30" s="330">
        <v>155886</v>
      </c>
      <c r="J30" s="330">
        <v>120827</v>
      </c>
    </row>
    <row r="31" spans="1:21" s="329" customFormat="1" ht="14.25" customHeight="1">
      <c r="A31" s="122" t="s">
        <v>1273</v>
      </c>
      <c r="B31" s="1385"/>
      <c r="C31" s="1385"/>
      <c r="D31" s="375"/>
      <c r="E31" s="375"/>
      <c r="F31" s="375"/>
      <c r="G31" s="375"/>
      <c r="H31" s="375"/>
      <c r="I31" s="375"/>
      <c r="J31" s="375"/>
    </row>
    <row r="32" spans="1:21" s="329" customFormat="1" ht="15.75" customHeight="1">
      <c r="A32" s="121" t="s">
        <v>919</v>
      </c>
      <c r="B32" s="431">
        <v>0.7</v>
      </c>
      <c r="C32" s="431">
        <v>0.7</v>
      </c>
      <c r="D32" s="431">
        <v>0.7</v>
      </c>
      <c r="E32" s="431">
        <v>1.048</v>
      </c>
      <c r="F32" s="431">
        <v>1.5309999999999999</v>
      </c>
      <c r="G32" s="431">
        <v>1.258</v>
      </c>
      <c r="H32" s="431">
        <v>1.5940000000000001</v>
      </c>
      <c r="I32" s="431">
        <v>0.90500000000000003</v>
      </c>
      <c r="J32" s="431">
        <v>0.80800000000000005</v>
      </c>
    </row>
    <row r="33" spans="1:10" s="329" customFormat="1" ht="15.75" customHeight="1">
      <c r="A33" s="121" t="s">
        <v>1031</v>
      </c>
      <c r="B33" s="431">
        <v>0.64700000000000002</v>
      </c>
      <c r="C33" s="431">
        <v>0.55200000000000005</v>
      </c>
      <c r="D33" s="431">
        <v>0.46100000000000002</v>
      </c>
      <c r="E33" s="431">
        <v>0.97399999999999998</v>
      </c>
      <c r="F33" s="431">
        <v>1.2270000000000001</v>
      </c>
      <c r="G33" s="431">
        <v>1.024</v>
      </c>
      <c r="H33" s="431">
        <v>0.94599999999999995</v>
      </c>
      <c r="I33" s="431">
        <v>1.002</v>
      </c>
      <c r="J33" s="431">
        <v>0.86699999999999999</v>
      </c>
    </row>
    <row r="34" spans="1:10" s="329" customFormat="1" ht="15.75" customHeight="1">
      <c r="A34" s="121"/>
      <c r="B34" s="327"/>
      <c r="C34" s="431"/>
      <c r="D34" s="431"/>
      <c r="E34" s="431"/>
      <c r="F34" s="431"/>
      <c r="G34" s="431"/>
      <c r="H34" s="431"/>
      <c r="I34" s="431"/>
      <c r="J34" s="431"/>
    </row>
    <row r="35" spans="1:10" ht="14.25" customHeight="1">
      <c r="A35" s="1265" t="s">
        <v>986</v>
      </c>
      <c r="B35" s="129"/>
      <c r="C35" s="688"/>
      <c r="D35" s="688"/>
      <c r="E35" s="687"/>
      <c r="F35" s="687"/>
      <c r="G35" s="680"/>
      <c r="H35" s="680"/>
      <c r="I35" s="680"/>
      <c r="J35" s="680"/>
    </row>
    <row r="36" spans="1:10" ht="14.25" customHeight="1" thickBot="1">
      <c r="A36" s="686"/>
      <c r="B36" s="685"/>
      <c r="C36" s="684"/>
      <c r="D36" s="684"/>
      <c r="E36" s="683"/>
      <c r="F36" s="683"/>
      <c r="G36" s="680"/>
      <c r="H36" s="680"/>
      <c r="I36" s="680"/>
      <c r="J36" s="680"/>
    </row>
    <row r="37" spans="1:10" ht="14.25" customHeight="1" thickBot="1">
      <c r="A37" s="120" t="s">
        <v>270</v>
      </c>
      <c r="B37" s="126" t="s">
        <v>1401</v>
      </c>
      <c r="C37" s="118" t="s">
        <v>1170</v>
      </c>
      <c r="D37" s="118" t="s">
        <v>1048</v>
      </c>
      <c r="E37" s="118" t="s">
        <v>969</v>
      </c>
      <c r="F37" s="117" t="s">
        <v>894</v>
      </c>
      <c r="G37" s="117" t="s">
        <v>700</v>
      </c>
      <c r="H37" s="117" t="s">
        <v>674</v>
      </c>
      <c r="I37" s="117" t="s">
        <v>615</v>
      </c>
      <c r="J37" s="117" t="s">
        <v>590</v>
      </c>
    </row>
    <row r="38" spans="1:10" ht="14.25" customHeight="1">
      <c r="A38" s="166" t="s">
        <v>654</v>
      </c>
      <c r="B38" s="682">
        <v>16.399999999999999</v>
      </c>
      <c r="C38" s="681">
        <v>15.8</v>
      </c>
      <c r="D38" s="681">
        <v>16</v>
      </c>
      <c r="E38" s="681">
        <v>16.3</v>
      </c>
      <c r="F38" s="681">
        <v>15.4</v>
      </c>
      <c r="G38" s="681">
        <v>14.8</v>
      </c>
      <c r="H38" s="681">
        <v>14.6</v>
      </c>
      <c r="I38" s="681">
        <v>15.5</v>
      </c>
      <c r="J38" s="328">
        <v>20.3</v>
      </c>
    </row>
    <row r="39" spans="1:10" ht="14.25" customHeight="1">
      <c r="A39" s="166" t="s">
        <v>653</v>
      </c>
      <c r="B39" s="682">
        <v>18.2</v>
      </c>
      <c r="C39" s="681">
        <v>17.600000000000001</v>
      </c>
      <c r="D39" s="681">
        <v>17.8</v>
      </c>
      <c r="E39" s="681">
        <v>18.3</v>
      </c>
      <c r="F39" s="681">
        <v>17.399999999999999</v>
      </c>
      <c r="G39" s="681">
        <v>17.3</v>
      </c>
      <c r="H39" s="681">
        <v>17.100000000000001</v>
      </c>
      <c r="I39" s="681">
        <v>17.3</v>
      </c>
      <c r="J39" s="328">
        <v>22.6</v>
      </c>
    </row>
    <row r="40" spans="1:10" ht="14.25" customHeight="1">
      <c r="A40" s="166" t="s">
        <v>652</v>
      </c>
      <c r="B40" s="682">
        <v>19.899999999999999</v>
      </c>
      <c r="C40" s="681">
        <v>20.100000000000001</v>
      </c>
      <c r="D40" s="681">
        <v>20.2</v>
      </c>
      <c r="E40" s="681">
        <v>20.8</v>
      </c>
      <c r="F40" s="681">
        <v>20</v>
      </c>
      <c r="G40" s="681">
        <v>19.8</v>
      </c>
      <c r="H40" s="681">
        <v>19.5</v>
      </c>
      <c r="I40" s="681">
        <v>19.899999999999999</v>
      </c>
      <c r="J40" s="328">
        <v>26.3</v>
      </c>
    </row>
    <row r="41" spans="1:10" ht="14.25" customHeight="1">
      <c r="A41" s="166" t="s">
        <v>651</v>
      </c>
      <c r="B41" s="682">
        <v>16.3</v>
      </c>
      <c r="C41" s="681">
        <v>15.8</v>
      </c>
      <c r="D41" s="681">
        <v>15.8</v>
      </c>
      <c r="E41" s="681">
        <v>16.2</v>
      </c>
      <c r="F41" s="681">
        <v>15.5</v>
      </c>
      <c r="G41" s="681">
        <v>14.8</v>
      </c>
      <c r="H41" s="681">
        <v>14.6</v>
      </c>
      <c r="I41" s="681">
        <v>15.5</v>
      </c>
      <c r="J41" s="328">
        <v>20</v>
      </c>
    </row>
    <row r="42" spans="1:10" ht="14.25" customHeight="1">
      <c r="A42" s="166" t="s">
        <v>650</v>
      </c>
      <c r="B42" s="682">
        <v>18.100000000000001</v>
      </c>
      <c r="C42" s="681">
        <v>17.600000000000001</v>
      </c>
      <c r="D42" s="681">
        <v>17.600000000000001</v>
      </c>
      <c r="E42" s="681">
        <v>18.3</v>
      </c>
      <c r="F42" s="681">
        <v>17.600000000000001</v>
      </c>
      <c r="G42" s="681">
        <v>17.3</v>
      </c>
      <c r="H42" s="681">
        <v>17</v>
      </c>
      <c r="I42" s="681">
        <v>17.3</v>
      </c>
      <c r="J42" s="328">
        <v>22.3</v>
      </c>
    </row>
    <row r="43" spans="1:10" ht="14.25" customHeight="1">
      <c r="A43" s="166" t="s">
        <v>649</v>
      </c>
      <c r="B43" s="682">
        <v>19.7</v>
      </c>
      <c r="C43" s="681">
        <v>20</v>
      </c>
      <c r="D43" s="681">
        <v>20</v>
      </c>
      <c r="E43" s="681">
        <v>20.7</v>
      </c>
      <c r="F43" s="681">
        <v>20.100000000000001</v>
      </c>
      <c r="G43" s="681">
        <v>19.8</v>
      </c>
      <c r="H43" s="681">
        <v>19.399999999999999</v>
      </c>
      <c r="I43" s="681">
        <v>19.899999999999999</v>
      </c>
      <c r="J43" s="328">
        <v>26</v>
      </c>
    </row>
    <row r="44" spans="1:10" ht="14.25" customHeight="1" thickBot="1">
      <c r="A44" s="166"/>
      <c r="B44" s="682"/>
      <c r="C44" s="681"/>
      <c r="D44" s="681"/>
      <c r="E44" s="681"/>
      <c r="F44" s="681"/>
      <c r="G44" s="681"/>
      <c r="H44" s="681"/>
      <c r="I44" s="681"/>
      <c r="J44" s="328"/>
    </row>
    <row r="45" spans="1:10" ht="14.25" customHeight="1" thickBot="1">
      <c r="A45" s="119" t="s">
        <v>321</v>
      </c>
      <c r="B45" s="126" t="s">
        <v>1401</v>
      </c>
      <c r="C45" s="126" t="s">
        <v>1170</v>
      </c>
      <c r="D45" s="126" t="s">
        <v>1048</v>
      </c>
      <c r="E45" s="126" t="s">
        <v>969</v>
      </c>
      <c r="F45" s="125" t="s">
        <v>894</v>
      </c>
      <c r="G45" s="125" t="s">
        <v>700</v>
      </c>
      <c r="H45" s="125" t="s">
        <v>674</v>
      </c>
      <c r="I45" s="125" t="s">
        <v>615</v>
      </c>
      <c r="J45" s="124" t="s">
        <v>590</v>
      </c>
    </row>
    <row r="46" spans="1:10" ht="14.25" customHeight="1">
      <c r="A46" s="166" t="s">
        <v>1272</v>
      </c>
      <c r="B46" s="678">
        <v>27434</v>
      </c>
      <c r="C46" s="678">
        <v>27224</v>
      </c>
      <c r="D46" s="678">
        <v>27135</v>
      </c>
      <c r="E46" s="678">
        <v>27518</v>
      </c>
      <c r="F46" s="678">
        <v>27261</v>
      </c>
      <c r="G46" s="678">
        <v>27590</v>
      </c>
      <c r="H46" s="678">
        <v>27817</v>
      </c>
      <c r="I46" s="678">
        <v>26984</v>
      </c>
      <c r="J46" s="678">
        <v>27318</v>
      </c>
    </row>
    <row r="47" spans="1:10" ht="14.25" customHeight="1">
      <c r="A47" s="166" t="s">
        <v>1271</v>
      </c>
      <c r="B47" s="678">
        <v>544060</v>
      </c>
      <c r="C47" s="678">
        <v>553867</v>
      </c>
      <c r="D47" s="678">
        <v>553188</v>
      </c>
      <c r="E47" s="678">
        <v>522094</v>
      </c>
      <c r="F47" s="678">
        <v>544962</v>
      </c>
      <c r="G47" s="678">
        <v>552748</v>
      </c>
      <c r="H47" s="678">
        <v>567746</v>
      </c>
      <c r="I47" s="678">
        <v>528163</v>
      </c>
      <c r="J47" s="678">
        <v>554553</v>
      </c>
    </row>
    <row r="48" spans="1:10" ht="14.25" customHeight="1">
      <c r="A48" s="166" t="s">
        <v>1270</v>
      </c>
      <c r="B48" s="766">
        <v>5</v>
      </c>
      <c r="C48" s="766">
        <v>4.9000000000000004</v>
      </c>
      <c r="D48" s="766">
        <v>4.9000000000000004</v>
      </c>
      <c r="E48" s="766">
        <v>5.3</v>
      </c>
      <c r="F48" s="766">
        <v>5</v>
      </c>
      <c r="G48" s="766">
        <v>5</v>
      </c>
      <c r="H48" s="766">
        <v>4.9000000000000004</v>
      </c>
      <c r="I48" s="766">
        <v>5.0999999999999996</v>
      </c>
      <c r="J48" s="766">
        <v>4.9000000000000004</v>
      </c>
    </row>
    <row r="49" spans="1:10" ht="14.25" customHeight="1">
      <c r="A49" s="166" t="s">
        <v>1433</v>
      </c>
      <c r="B49" s="766">
        <v>5.3</v>
      </c>
      <c r="C49" s="766"/>
      <c r="D49" s="766"/>
      <c r="E49" s="766"/>
      <c r="F49" s="766"/>
      <c r="G49" s="766"/>
      <c r="H49" s="766"/>
      <c r="I49" s="766"/>
      <c r="J49" s="766"/>
    </row>
    <row r="50" spans="1:10" ht="14.25" customHeight="1">
      <c r="A50" s="166" t="s">
        <v>1269</v>
      </c>
      <c r="B50" s="678">
        <v>27236</v>
      </c>
      <c r="C50" s="678">
        <v>27148</v>
      </c>
      <c r="D50" s="678">
        <v>26817</v>
      </c>
      <c r="E50" s="678">
        <v>27444</v>
      </c>
      <c r="F50" s="678">
        <v>27466</v>
      </c>
      <c r="G50" s="678">
        <v>27602</v>
      </c>
      <c r="H50" s="678">
        <v>27762</v>
      </c>
      <c r="I50" s="678">
        <v>26997</v>
      </c>
      <c r="J50" s="678">
        <v>27001</v>
      </c>
    </row>
    <row r="51" spans="1:10" ht="14.25" customHeight="1">
      <c r="A51" s="166" t="s">
        <v>1268</v>
      </c>
      <c r="B51" s="678">
        <v>544050</v>
      </c>
      <c r="C51" s="678">
        <v>553814</v>
      </c>
      <c r="D51" s="678">
        <v>553245</v>
      </c>
      <c r="E51" s="678">
        <v>522062</v>
      </c>
      <c r="F51" s="678">
        <v>544942</v>
      </c>
      <c r="G51" s="678">
        <v>552727</v>
      </c>
      <c r="H51" s="678">
        <v>567731</v>
      </c>
      <c r="I51" s="678">
        <v>528171</v>
      </c>
      <c r="J51" s="678">
        <v>554557</v>
      </c>
    </row>
    <row r="52" spans="1:10" ht="14.25" customHeight="1">
      <c r="A52" s="166" t="s">
        <v>1267</v>
      </c>
      <c r="B52" s="1384">
        <v>5</v>
      </c>
      <c r="C52" s="1384">
        <v>4.9000000000000004</v>
      </c>
      <c r="D52" s="1384">
        <v>4.8</v>
      </c>
      <c r="E52" s="1384">
        <v>5.3</v>
      </c>
      <c r="F52" s="1384">
        <v>5</v>
      </c>
      <c r="G52" s="1384">
        <v>5</v>
      </c>
      <c r="H52" s="1384">
        <v>4.9000000000000004</v>
      </c>
      <c r="I52" s="1384">
        <v>5.0999999999999996</v>
      </c>
      <c r="J52" s="1384">
        <v>4.9000000000000004</v>
      </c>
    </row>
    <row r="53" spans="1:10" ht="14.25" customHeight="1">
      <c r="A53" s="116" t="s">
        <v>1432</v>
      </c>
      <c r="B53" s="143">
        <v>5.3</v>
      </c>
      <c r="C53" s="143"/>
      <c r="D53" s="143"/>
      <c r="E53" s="143"/>
      <c r="F53" s="143"/>
      <c r="G53" s="143"/>
      <c r="H53" s="143"/>
      <c r="I53" s="143"/>
      <c r="J53" s="143"/>
    </row>
    <row r="54" spans="1:10" ht="26.4" customHeight="1">
      <c r="A54" s="2093" t="s">
        <v>1431</v>
      </c>
      <c r="B54" s="2093"/>
      <c r="C54" s="2093"/>
      <c r="D54" s="2093"/>
      <c r="E54" s="2093"/>
      <c r="F54" s="2093"/>
      <c r="G54" s="2093"/>
      <c r="H54" s="2093"/>
      <c r="I54" s="2093"/>
      <c r="J54" s="2093"/>
    </row>
    <row r="55" spans="1:10" ht="18" customHeight="1" thickBot="1">
      <c r="A55" s="1265" t="s">
        <v>1284</v>
      </c>
      <c r="B55" s="327"/>
      <c r="C55" s="327"/>
      <c r="D55" s="327"/>
      <c r="E55" s="327"/>
      <c r="F55" s="327"/>
      <c r="G55" s="327"/>
      <c r="H55" s="327"/>
      <c r="I55" s="327"/>
    </row>
    <row r="56" spans="1:10" ht="14.25" customHeight="1" thickBot="1">
      <c r="A56" s="119"/>
      <c r="B56" s="126" t="s">
        <v>1401</v>
      </c>
      <c r="C56" s="118" t="s">
        <v>1170</v>
      </c>
      <c r="D56" s="118" t="s">
        <v>1048</v>
      </c>
      <c r="E56" s="118" t="s">
        <v>969</v>
      </c>
      <c r="F56" s="117" t="s">
        <v>894</v>
      </c>
      <c r="G56" s="117" t="s">
        <v>700</v>
      </c>
      <c r="H56" s="117" t="s">
        <v>674</v>
      </c>
      <c r="I56" s="117" t="s">
        <v>615</v>
      </c>
      <c r="J56" s="117" t="s">
        <v>590</v>
      </c>
    </row>
    <row r="57" spans="1:10" ht="14.25" customHeight="1">
      <c r="A57" s="166" t="s">
        <v>1266</v>
      </c>
      <c r="B57" s="678">
        <v>32065</v>
      </c>
      <c r="C57" s="678">
        <v>33151</v>
      </c>
      <c r="D57" s="678">
        <v>32367</v>
      </c>
      <c r="E57" s="678">
        <v>33687</v>
      </c>
      <c r="F57" s="678">
        <v>33631</v>
      </c>
      <c r="G57" s="678"/>
      <c r="H57" s="678"/>
      <c r="I57" s="678"/>
      <c r="J57" s="678"/>
    </row>
    <row r="58" spans="1:10" ht="14.25" customHeight="1">
      <c r="A58" s="166" t="s">
        <v>967</v>
      </c>
      <c r="B58" s="678">
        <v>23057</v>
      </c>
      <c r="C58" s="678">
        <v>23559</v>
      </c>
      <c r="D58" s="678">
        <v>24560</v>
      </c>
      <c r="E58" s="678">
        <v>29163</v>
      </c>
      <c r="F58" s="678">
        <v>29843</v>
      </c>
      <c r="G58" s="678"/>
      <c r="H58" s="1456"/>
      <c r="I58" s="678"/>
      <c r="J58" s="678"/>
    </row>
    <row r="59" spans="1:10" ht="14.25" customHeight="1">
      <c r="A59" s="166" t="s">
        <v>966</v>
      </c>
      <c r="B59" s="678">
        <v>9008</v>
      </c>
      <c r="C59" s="678">
        <v>9592</v>
      </c>
      <c r="D59" s="678">
        <v>7806</v>
      </c>
      <c r="E59" s="678">
        <v>4524</v>
      </c>
      <c r="F59" s="678">
        <v>3788</v>
      </c>
      <c r="G59" s="678"/>
      <c r="H59" s="678"/>
      <c r="I59" s="678"/>
      <c r="J59" s="678"/>
    </row>
    <row r="60" spans="1:10" ht="14.25" customHeight="1">
      <c r="A60" s="166" t="s">
        <v>1265</v>
      </c>
      <c r="B60" s="1455">
        <v>1.391</v>
      </c>
      <c r="C60" s="1455">
        <v>1.407</v>
      </c>
      <c r="D60" s="1455">
        <v>1.3180000000000001</v>
      </c>
      <c r="E60" s="1455">
        <v>1.155</v>
      </c>
      <c r="F60" s="1455">
        <v>1.127</v>
      </c>
      <c r="G60" s="1455"/>
      <c r="H60" s="1455"/>
      <c r="I60" s="1455"/>
      <c r="J60" s="1455"/>
    </row>
    <row r="61" spans="1:10" ht="15" customHeight="1">
      <c r="A61" s="122" t="s">
        <v>985</v>
      </c>
      <c r="B61" s="327"/>
      <c r="C61" s="327"/>
      <c r="D61" s="327"/>
      <c r="E61" s="327"/>
      <c r="F61" s="327"/>
      <c r="G61" s="327"/>
      <c r="H61" s="327"/>
      <c r="I61" s="327"/>
      <c r="J61" s="327"/>
    </row>
    <row r="62" spans="1:10" ht="15" customHeight="1">
      <c r="A62" s="115"/>
      <c r="B62" s="115"/>
      <c r="C62" s="115"/>
      <c r="D62" s="115"/>
      <c r="E62" s="115"/>
      <c r="F62" s="115"/>
      <c r="G62" s="115"/>
      <c r="H62" s="115"/>
      <c r="I62" s="115"/>
      <c r="J62" s="115"/>
    </row>
    <row r="63" spans="1:10" ht="15" customHeight="1">
      <c r="B63" s="115"/>
      <c r="C63" s="115"/>
      <c r="D63" s="115"/>
      <c r="E63" s="115"/>
      <c r="F63" s="115"/>
      <c r="G63" s="115"/>
      <c r="H63" s="115"/>
      <c r="I63" s="115"/>
      <c r="J63" s="115"/>
    </row>
    <row r="64" spans="1:10" ht="15" customHeight="1"/>
    <row r="65" ht="15" customHeight="1"/>
    <row r="66" ht="15" customHeight="1"/>
    <row r="67" ht="15" customHeight="1"/>
    <row r="68" ht="15" customHeight="1"/>
    <row r="69" ht="15" customHeight="1"/>
    <row r="70" ht="15" customHeight="1"/>
    <row r="71" ht="15" customHeight="1"/>
    <row r="72" ht="15" customHeight="1"/>
    <row r="73" ht="15" customHeight="1"/>
  </sheetData>
  <mergeCells count="1">
    <mergeCell ref="A54:J54"/>
  </mergeCells>
  <pageMargins left="0.7" right="0.7" top="0.75" bottom="0.75" header="0.3" footer="0.3"/>
  <pageSetup paperSize="9" scale="70" pageOrder="overThenDown" orientation="portrait" r:id="rId1"/>
  <customProperties>
    <customPr name="_pios_id" r:id="rId2"/>
  </customPropertie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D5FDC-FD48-4E6C-9EBB-443BCA341814}">
  <sheetPr>
    <tabColor rgb="FFFFCCCC"/>
  </sheetPr>
  <dimension ref="A1:N68"/>
  <sheetViews>
    <sheetView showGridLines="0" showZeros="0" view="pageLayout" topLeftCell="A31" zoomScaleNormal="100" zoomScaleSheetLayoutView="100" workbookViewId="0">
      <selection activeCell="A49" sqref="A49"/>
    </sheetView>
  </sheetViews>
  <sheetFormatPr defaultRowHeight="14.4"/>
  <cols>
    <col min="1" max="1" width="35.33203125" style="1663" customWidth="1"/>
    <col min="2" max="10" width="8.88671875" style="1663" customWidth="1"/>
    <col min="11" max="16384" width="8.88671875" style="1663"/>
  </cols>
  <sheetData>
    <row r="1" spans="1:12" ht="15" customHeight="1">
      <c r="A1" s="1264" t="s">
        <v>975</v>
      </c>
      <c r="B1" s="129"/>
      <c r="C1" s="128"/>
      <c r="D1" s="128"/>
      <c r="E1" s="128"/>
      <c r="F1" s="128"/>
      <c r="G1" s="128"/>
      <c r="H1" s="127"/>
      <c r="I1" s="115"/>
      <c r="J1" s="115"/>
    </row>
    <row r="2" spans="1:12" ht="15" customHeight="1" thickBot="1">
      <c r="A2" s="127"/>
      <c r="B2" s="129"/>
      <c r="C2" s="128"/>
      <c r="D2" s="128"/>
      <c r="E2" s="128"/>
      <c r="F2" s="128"/>
      <c r="G2" s="128"/>
      <c r="H2" s="127"/>
      <c r="I2" s="115"/>
      <c r="J2" s="115"/>
    </row>
    <row r="3" spans="1:12" ht="15" customHeight="1" thickBot="1">
      <c r="A3" s="131" t="s">
        <v>121</v>
      </c>
      <c r="B3" s="126" t="s">
        <v>1401</v>
      </c>
      <c r="C3" s="118" t="s">
        <v>1170</v>
      </c>
      <c r="D3" s="118" t="s">
        <v>1048</v>
      </c>
      <c r="E3" s="126" t="s">
        <v>969</v>
      </c>
      <c r="F3" s="126" t="s">
        <v>894</v>
      </c>
      <c r="G3" s="125" t="s">
        <v>700</v>
      </c>
      <c r="H3" s="125" t="s">
        <v>674</v>
      </c>
      <c r="I3" s="125" t="s">
        <v>615</v>
      </c>
      <c r="J3" s="125" t="s">
        <v>590</v>
      </c>
    </row>
    <row r="4" spans="1:12" ht="15" customHeight="1">
      <c r="A4" s="690" t="s">
        <v>346</v>
      </c>
      <c r="B4" s="710">
        <v>115586</v>
      </c>
      <c r="C4" s="710">
        <v>117764</v>
      </c>
      <c r="D4" s="710">
        <v>117242</v>
      </c>
      <c r="E4" s="710">
        <v>117367</v>
      </c>
      <c r="F4" s="710">
        <v>124469</v>
      </c>
      <c r="G4" s="710">
        <v>127145</v>
      </c>
      <c r="H4" s="710">
        <v>128172</v>
      </c>
      <c r="I4" s="710">
        <v>120969</v>
      </c>
      <c r="J4" s="710">
        <v>99042</v>
      </c>
    </row>
    <row r="5" spans="1:12" ht="15" customHeight="1">
      <c r="A5" s="689" t="s">
        <v>345</v>
      </c>
      <c r="B5" s="375">
        <v>102531</v>
      </c>
      <c r="C5" s="375">
        <v>104380</v>
      </c>
      <c r="D5" s="375">
        <v>104365</v>
      </c>
      <c r="E5" s="375">
        <v>103694</v>
      </c>
      <c r="F5" s="375">
        <v>110823</v>
      </c>
      <c r="G5" s="375">
        <v>112239</v>
      </c>
      <c r="H5" s="375">
        <v>111858</v>
      </c>
      <c r="I5" s="375">
        <v>107635</v>
      </c>
      <c r="J5" s="375">
        <v>86886</v>
      </c>
    </row>
    <row r="6" spans="1:12" ht="15" customHeight="1">
      <c r="A6" s="689" t="s">
        <v>338</v>
      </c>
      <c r="B6" s="375">
        <v>0</v>
      </c>
      <c r="C6" s="375">
        <v>0</v>
      </c>
      <c r="D6" s="375">
        <v>0</v>
      </c>
      <c r="E6" s="375">
        <v>0</v>
      </c>
      <c r="F6" s="375">
        <v>0</v>
      </c>
      <c r="G6" s="375">
        <v>0</v>
      </c>
      <c r="H6" s="375">
        <v>0</v>
      </c>
      <c r="I6" s="375">
        <v>0</v>
      </c>
      <c r="J6" s="375">
        <v>2071</v>
      </c>
      <c r="L6" s="174"/>
    </row>
    <row r="7" spans="1:12" ht="15" customHeight="1">
      <c r="A7" s="689" t="s">
        <v>344</v>
      </c>
      <c r="B7" s="375">
        <v>66518</v>
      </c>
      <c r="C7" s="375">
        <v>68349</v>
      </c>
      <c r="D7" s="375">
        <v>68522</v>
      </c>
      <c r="E7" s="375">
        <v>67479</v>
      </c>
      <c r="F7" s="375">
        <v>74949</v>
      </c>
      <c r="G7" s="375">
        <v>75304</v>
      </c>
      <c r="H7" s="375">
        <v>73978</v>
      </c>
      <c r="I7" s="375">
        <v>71868</v>
      </c>
      <c r="J7" s="375">
        <v>53612</v>
      </c>
    </row>
    <row r="8" spans="1:12" ht="15" customHeight="1">
      <c r="A8" s="692" t="s">
        <v>343</v>
      </c>
      <c r="B8" s="375">
        <v>55965</v>
      </c>
      <c r="C8" s="375">
        <v>57026</v>
      </c>
      <c r="D8" s="375">
        <v>57014</v>
      </c>
      <c r="E8" s="375">
        <v>57103</v>
      </c>
      <c r="F8" s="375">
        <v>62301</v>
      </c>
      <c r="G8" s="375">
        <v>63163</v>
      </c>
      <c r="H8" s="375">
        <v>62063</v>
      </c>
      <c r="I8" s="375">
        <v>60626</v>
      </c>
      <c r="J8" s="375">
        <v>44353</v>
      </c>
    </row>
    <row r="9" spans="1:12" ht="15" customHeight="1">
      <c r="A9" s="692" t="s">
        <v>342</v>
      </c>
      <c r="B9" s="360">
        <v>10553</v>
      </c>
      <c r="C9" s="360">
        <v>11323</v>
      </c>
      <c r="D9" s="360">
        <v>11508</v>
      </c>
      <c r="E9" s="360">
        <v>10376</v>
      </c>
      <c r="F9" s="360">
        <v>12648</v>
      </c>
      <c r="G9" s="360">
        <v>12141</v>
      </c>
      <c r="H9" s="360">
        <v>11915</v>
      </c>
      <c r="I9" s="360">
        <v>11242</v>
      </c>
      <c r="J9" s="360">
        <v>9259</v>
      </c>
    </row>
    <row r="10" spans="1:12" ht="15" customHeight="1">
      <c r="A10" s="689" t="s">
        <v>341</v>
      </c>
      <c r="B10" s="360">
        <v>5283</v>
      </c>
      <c r="C10" s="360">
        <v>5420</v>
      </c>
      <c r="D10" s="360">
        <v>6293</v>
      </c>
      <c r="E10" s="360">
        <v>6135</v>
      </c>
      <c r="F10" s="360">
        <v>5507</v>
      </c>
      <c r="G10" s="360">
        <v>6364</v>
      </c>
      <c r="H10" s="360">
        <v>6129</v>
      </c>
      <c r="I10" s="360">
        <v>5953</v>
      </c>
      <c r="J10" s="360">
        <v>6137</v>
      </c>
    </row>
    <row r="11" spans="1:12" ht="15" customHeight="1">
      <c r="A11" s="689" t="s">
        <v>337</v>
      </c>
      <c r="B11" s="360">
        <v>26927</v>
      </c>
      <c r="C11" s="360">
        <v>26933</v>
      </c>
      <c r="D11" s="360">
        <v>25468</v>
      </c>
      <c r="E11" s="360">
        <v>26248</v>
      </c>
      <c r="F11" s="360">
        <v>26203</v>
      </c>
      <c r="G11" s="360">
        <v>26268</v>
      </c>
      <c r="H11" s="360">
        <v>26004</v>
      </c>
      <c r="I11" s="360">
        <v>25979</v>
      </c>
      <c r="J11" s="360">
        <v>21851</v>
      </c>
    </row>
    <row r="12" spans="1:12" ht="15" customHeight="1">
      <c r="A12" s="689" t="s">
        <v>340</v>
      </c>
      <c r="B12" s="360">
        <v>883</v>
      </c>
      <c r="C12" s="360">
        <v>890</v>
      </c>
      <c r="D12" s="360">
        <v>893</v>
      </c>
      <c r="E12" s="360">
        <v>874</v>
      </c>
      <c r="F12" s="360">
        <v>1467</v>
      </c>
      <c r="G12" s="360">
        <v>833</v>
      </c>
      <c r="H12" s="360">
        <v>1239</v>
      </c>
      <c r="I12" s="360">
        <v>1648</v>
      </c>
      <c r="J12" s="360">
        <v>840</v>
      </c>
    </row>
    <row r="13" spans="1:12" ht="15" customHeight="1">
      <c r="A13" s="689" t="s">
        <v>336</v>
      </c>
      <c r="B13" s="360">
        <v>2920</v>
      </c>
      <c r="C13" s="360">
        <v>2788</v>
      </c>
      <c r="D13" s="360">
        <v>3189</v>
      </c>
      <c r="E13" s="360">
        <v>2958</v>
      </c>
      <c r="F13" s="360">
        <v>2697</v>
      </c>
      <c r="G13" s="360">
        <v>3470</v>
      </c>
      <c r="H13" s="360">
        <v>4508</v>
      </c>
      <c r="I13" s="360">
        <v>2187</v>
      </c>
      <c r="J13" s="360">
        <v>2375</v>
      </c>
    </row>
    <row r="14" spans="1:12" ht="15" customHeight="1">
      <c r="A14" s="689" t="s">
        <v>339</v>
      </c>
      <c r="B14" s="360">
        <v>13055</v>
      </c>
      <c r="C14" s="360">
        <v>13384</v>
      </c>
      <c r="D14" s="360">
        <v>12877</v>
      </c>
      <c r="E14" s="360">
        <v>13673</v>
      </c>
      <c r="F14" s="360">
        <v>13646</v>
      </c>
      <c r="G14" s="360">
        <v>14906</v>
      </c>
      <c r="H14" s="360">
        <v>16314</v>
      </c>
      <c r="I14" s="360">
        <v>13334</v>
      </c>
      <c r="J14" s="360">
        <v>12156</v>
      </c>
    </row>
    <row r="15" spans="1:12" ht="15" customHeight="1">
      <c r="A15" s="689" t="s">
        <v>338</v>
      </c>
      <c r="B15" s="360">
        <v>685</v>
      </c>
      <c r="C15" s="360">
        <v>840</v>
      </c>
      <c r="D15" s="360">
        <v>948</v>
      </c>
      <c r="E15" s="360">
        <v>1047</v>
      </c>
      <c r="F15" s="360">
        <v>1049</v>
      </c>
      <c r="G15" s="360">
        <v>554</v>
      </c>
      <c r="H15" s="360">
        <v>536</v>
      </c>
      <c r="I15" s="360">
        <v>689</v>
      </c>
      <c r="J15" s="360">
        <v>133</v>
      </c>
    </row>
    <row r="16" spans="1:12" ht="15" customHeight="1">
      <c r="A16" s="689" t="s">
        <v>337</v>
      </c>
      <c r="B16" s="360">
        <v>5266</v>
      </c>
      <c r="C16" s="360">
        <v>5115</v>
      </c>
      <c r="D16" s="360">
        <v>4661</v>
      </c>
      <c r="E16" s="360">
        <v>5163</v>
      </c>
      <c r="F16" s="360">
        <v>5194</v>
      </c>
      <c r="G16" s="360">
        <v>5193</v>
      </c>
      <c r="H16" s="360">
        <v>7014</v>
      </c>
      <c r="I16" s="360">
        <v>4227</v>
      </c>
      <c r="J16" s="360">
        <v>4342</v>
      </c>
    </row>
    <row r="17" spans="1:10" ht="15" customHeight="1">
      <c r="A17" s="689" t="s">
        <v>336</v>
      </c>
      <c r="B17" s="360">
        <v>7104</v>
      </c>
      <c r="C17" s="360">
        <v>7429</v>
      </c>
      <c r="D17" s="709">
        <v>7268</v>
      </c>
      <c r="E17" s="360">
        <v>7463</v>
      </c>
      <c r="F17" s="360">
        <v>7403</v>
      </c>
      <c r="G17" s="360">
        <v>9160</v>
      </c>
      <c r="H17" s="360">
        <v>8764</v>
      </c>
      <c r="I17" s="360">
        <v>8418</v>
      </c>
      <c r="J17" s="360">
        <v>7681</v>
      </c>
    </row>
    <row r="18" spans="1:10" ht="15" customHeight="1">
      <c r="A18" s="361"/>
      <c r="B18" s="360"/>
      <c r="C18" s="360"/>
      <c r="D18" s="360"/>
      <c r="E18" s="360"/>
      <c r="F18" s="360"/>
      <c r="G18" s="360"/>
      <c r="H18" s="360"/>
      <c r="I18" s="360"/>
      <c r="J18" s="360"/>
    </row>
    <row r="19" spans="1:10" ht="15" customHeight="1">
      <c r="A19" s="690" t="s">
        <v>335</v>
      </c>
      <c r="B19" s="707">
        <v>633</v>
      </c>
      <c r="C19" s="707">
        <v>934</v>
      </c>
      <c r="D19" s="708">
        <v>674</v>
      </c>
      <c r="E19" s="707">
        <v>795</v>
      </c>
      <c r="F19" s="707">
        <v>844</v>
      </c>
      <c r="G19" s="707">
        <v>728</v>
      </c>
      <c r="H19" s="707">
        <v>1099</v>
      </c>
      <c r="I19" s="707">
        <v>931</v>
      </c>
      <c r="J19" s="707">
        <v>728</v>
      </c>
    </row>
    <row r="20" spans="1:10" ht="15" customHeight="1">
      <c r="A20" s="361"/>
      <c r="B20" s="360"/>
      <c r="C20" s="360"/>
      <c r="D20" s="360"/>
      <c r="E20" s="360"/>
      <c r="F20" s="360"/>
      <c r="G20" s="360"/>
      <c r="H20" s="360"/>
      <c r="I20" s="360"/>
      <c r="J20" s="360"/>
    </row>
    <row r="21" spans="1:10" ht="15" customHeight="1">
      <c r="A21" s="690" t="s">
        <v>334</v>
      </c>
      <c r="B21" s="707">
        <v>7537</v>
      </c>
      <c r="C21" s="707">
        <v>9597</v>
      </c>
      <c r="D21" s="707">
        <v>8594</v>
      </c>
      <c r="E21" s="707">
        <v>4934</v>
      </c>
      <c r="F21" s="707">
        <v>4257</v>
      </c>
      <c r="G21" s="707">
        <v>5165</v>
      </c>
      <c r="H21" s="707">
        <v>7253</v>
      </c>
      <c r="I21" s="707">
        <v>6064</v>
      </c>
      <c r="J21" s="707">
        <v>3812</v>
      </c>
    </row>
    <row r="22" spans="1:10" ht="15" customHeight="1">
      <c r="A22" s="689" t="s">
        <v>333</v>
      </c>
      <c r="B22" s="360">
        <v>4781</v>
      </c>
      <c r="C22" s="360">
        <v>6842</v>
      </c>
      <c r="D22" s="360">
        <v>5825</v>
      </c>
      <c r="E22" s="360">
        <v>4126</v>
      </c>
      <c r="F22" s="360">
        <v>3306</v>
      </c>
      <c r="G22" s="360">
        <v>3693</v>
      </c>
      <c r="H22" s="360">
        <v>4790</v>
      </c>
      <c r="I22" s="360">
        <v>4388</v>
      </c>
      <c r="J22" s="360">
        <v>2719</v>
      </c>
    </row>
    <row r="23" spans="1:10" ht="15" customHeight="1">
      <c r="A23" s="689" t="s">
        <v>332</v>
      </c>
      <c r="B23" s="360">
        <v>598</v>
      </c>
      <c r="C23" s="360">
        <v>653</v>
      </c>
      <c r="D23" s="360">
        <v>865</v>
      </c>
      <c r="E23" s="360">
        <v>808</v>
      </c>
      <c r="F23" s="360">
        <v>951</v>
      </c>
      <c r="G23" s="360">
        <v>1049</v>
      </c>
      <c r="H23" s="360">
        <v>1044</v>
      </c>
      <c r="I23" s="360">
        <v>1070</v>
      </c>
      <c r="J23" s="360">
        <v>1093</v>
      </c>
    </row>
    <row r="24" spans="1:10" ht="15" customHeight="1">
      <c r="A24" s="689" t="s">
        <v>331</v>
      </c>
      <c r="B24" s="360">
        <v>2158</v>
      </c>
      <c r="C24" s="360">
        <v>2102</v>
      </c>
      <c r="D24" s="360">
        <v>1904</v>
      </c>
      <c r="E24" s="360">
        <v>0</v>
      </c>
      <c r="F24" s="360">
        <v>0</v>
      </c>
      <c r="G24" s="360">
        <v>423</v>
      </c>
      <c r="H24" s="360">
        <v>1419</v>
      </c>
      <c r="I24" s="360">
        <v>606</v>
      </c>
      <c r="J24" s="360">
        <v>0</v>
      </c>
    </row>
    <row r="25" spans="1:10" ht="15" customHeight="1">
      <c r="A25" s="689"/>
      <c r="B25" s="360"/>
      <c r="C25" s="360"/>
      <c r="D25" s="360"/>
      <c r="E25" s="360"/>
      <c r="F25" s="360"/>
      <c r="G25" s="360"/>
      <c r="H25" s="360"/>
      <c r="I25" s="360"/>
      <c r="J25" s="360"/>
    </row>
    <row r="26" spans="1:10" ht="15" customHeight="1">
      <c r="A26" s="690" t="s">
        <v>677</v>
      </c>
      <c r="B26" s="707">
        <v>106</v>
      </c>
      <c r="C26" s="707">
        <v>1</v>
      </c>
      <c r="D26" s="707">
        <v>0</v>
      </c>
      <c r="E26" s="707">
        <v>4</v>
      </c>
      <c r="F26" s="707">
        <v>2</v>
      </c>
      <c r="G26" s="707">
        <v>0</v>
      </c>
      <c r="H26" s="707">
        <v>1</v>
      </c>
      <c r="I26" s="707"/>
      <c r="J26" s="707"/>
    </row>
    <row r="27" spans="1:10" ht="15" customHeight="1">
      <c r="A27" s="132"/>
      <c r="B27" s="360"/>
      <c r="C27" s="360"/>
      <c r="D27" s="360"/>
      <c r="E27" s="360"/>
      <c r="F27" s="360"/>
      <c r="G27" s="360"/>
      <c r="H27" s="360"/>
      <c r="I27" s="360"/>
      <c r="J27" s="360"/>
    </row>
    <row r="28" spans="1:10" ht="15" customHeight="1">
      <c r="A28" s="690" t="s">
        <v>330</v>
      </c>
      <c r="B28" s="707">
        <v>14701</v>
      </c>
      <c r="C28" s="707">
        <v>14701</v>
      </c>
      <c r="D28" s="707">
        <v>14701</v>
      </c>
      <c r="E28" s="707">
        <v>15698</v>
      </c>
      <c r="F28" s="707">
        <v>15698</v>
      </c>
      <c r="G28" s="707">
        <v>15698</v>
      </c>
      <c r="H28" s="707">
        <v>15698</v>
      </c>
      <c r="I28" s="707">
        <v>16487</v>
      </c>
      <c r="J28" s="707">
        <v>16487</v>
      </c>
    </row>
    <row r="29" spans="1:10" ht="15" customHeight="1">
      <c r="A29" s="132"/>
      <c r="B29" s="162"/>
      <c r="C29" s="162"/>
      <c r="D29" s="162"/>
      <c r="E29" s="162"/>
      <c r="F29" s="162"/>
      <c r="G29" s="162"/>
      <c r="H29" s="162"/>
      <c r="I29" s="162"/>
      <c r="J29" s="162"/>
    </row>
    <row r="30" spans="1:10" ht="23.25" customHeight="1">
      <c r="A30" s="690" t="s">
        <v>546</v>
      </c>
      <c r="B30" s="707">
        <v>546</v>
      </c>
      <c r="C30" s="707">
        <v>452</v>
      </c>
      <c r="D30" s="707">
        <v>735</v>
      </c>
      <c r="E30" s="707">
        <v>750</v>
      </c>
      <c r="F30" s="707">
        <v>711</v>
      </c>
      <c r="G30" s="707">
        <v>663</v>
      </c>
      <c r="H30" s="707">
        <v>673</v>
      </c>
      <c r="I30" s="707">
        <v>657</v>
      </c>
      <c r="J30" s="707">
        <v>607</v>
      </c>
    </row>
    <row r="31" spans="1:10" ht="31.5" customHeight="1">
      <c r="A31" s="690" t="s">
        <v>640</v>
      </c>
      <c r="B31" s="707">
        <v>11450</v>
      </c>
      <c r="C31" s="707">
        <v>11151</v>
      </c>
      <c r="D31" s="707">
        <v>10162</v>
      </c>
      <c r="E31" s="707">
        <v>10667</v>
      </c>
      <c r="F31" s="707">
        <v>10367</v>
      </c>
      <c r="G31" s="707">
        <v>10330</v>
      </c>
      <c r="H31" s="707">
        <v>10112</v>
      </c>
      <c r="I31" s="707">
        <v>10626</v>
      </c>
      <c r="J31" s="707"/>
    </row>
    <row r="32" spans="1:10" ht="15" customHeight="1">
      <c r="A32" s="132"/>
      <c r="B32" s="162"/>
      <c r="C32" s="162"/>
      <c r="D32" s="162"/>
      <c r="E32" s="162"/>
      <c r="F32" s="162"/>
      <c r="G32" s="162"/>
      <c r="H32" s="162"/>
      <c r="I32" s="162"/>
      <c r="J32" s="162"/>
    </row>
    <row r="33" spans="1:12" ht="21" thickBot="1">
      <c r="A33" s="137" t="s">
        <v>329</v>
      </c>
      <c r="B33" s="241">
        <v>0</v>
      </c>
      <c r="C33" s="241">
        <v>0</v>
      </c>
      <c r="D33" s="241">
        <v>0</v>
      </c>
      <c r="E33" s="241">
        <v>0</v>
      </c>
      <c r="F33" s="241">
        <v>0</v>
      </c>
      <c r="G33" s="241">
        <v>0</v>
      </c>
      <c r="H33" s="241">
        <v>0</v>
      </c>
      <c r="I33" s="241">
        <v>152</v>
      </c>
      <c r="J33" s="241">
        <v>152</v>
      </c>
    </row>
    <row r="34" spans="1:12" ht="15" customHeight="1">
      <c r="A34" s="136" t="s">
        <v>262</v>
      </c>
      <c r="B34" s="135">
        <v>150559</v>
      </c>
      <c r="C34" s="135">
        <v>154600</v>
      </c>
      <c r="D34" s="135">
        <v>152108</v>
      </c>
      <c r="E34" s="135">
        <v>150215</v>
      </c>
      <c r="F34" s="135">
        <v>156349</v>
      </c>
      <c r="G34" s="135">
        <v>159729</v>
      </c>
      <c r="H34" s="135">
        <v>163007</v>
      </c>
      <c r="I34" s="135">
        <v>155886</v>
      </c>
      <c r="J34" s="135">
        <v>120827</v>
      </c>
    </row>
    <row r="35" spans="1:12" ht="15" customHeight="1">
      <c r="A35" s="122"/>
      <c r="B35" s="706"/>
      <c r="C35" s="705"/>
      <c r="D35" s="704"/>
      <c r="E35" s="704"/>
      <c r="F35" s="704"/>
      <c r="G35" s="132"/>
      <c r="H35" s="132"/>
      <c r="I35" s="132"/>
      <c r="J35" s="132"/>
    </row>
    <row r="36" spans="1:12" ht="15" customHeight="1">
      <c r="A36" s="115"/>
      <c r="B36" s="134"/>
      <c r="C36" s="115"/>
      <c r="D36" s="115"/>
      <c r="E36" s="115"/>
      <c r="F36" s="115"/>
      <c r="G36" s="115"/>
      <c r="H36" s="115"/>
      <c r="I36" s="115"/>
      <c r="J36" s="115"/>
    </row>
    <row r="37" spans="1:12" ht="15" customHeight="1">
      <c r="A37" s="115"/>
      <c r="B37" s="134"/>
      <c r="C37" s="115"/>
      <c r="D37" s="115"/>
      <c r="E37" s="115"/>
      <c r="F37" s="115"/>
      <c r="G37" s="115"/>
      <c r="H37" s="115"/>
      <c r="I37" s="115"/>
      <c r="J37" s="115"/>
    </row>
    <row r="38" spans="1:12" ht="15" customHeight="1">
      <c r="A38" s="1494" t="s">
        <v>974</v>
      </c>
      <c r="B38" s="706"/>
      <c r="C38" s="705"/>
      <c r="D38" s="704"/>
      <c r="E38" s="704"/>
      <c r="F38" s="704"/>
      <c r="G38" s="132"/>
      <c r="H38" s="132"/>
      <c r="I38" s="132"/>
      <c r="J38" s="132"/>
    </row>
    <row r="39" spans="1:12" ht="15" customHeight="1" thickBot="1">
      <c r="A39" s="133"/>
      <c r="B39" s="706"/>
      <c r="C39" s="705"/>
      <c r="D39" s="704"/>
      <c r="E39" s="704"/>
      <c r="F39" s="704"/>
      <c r="G39" s="132"/>
      <c r="H39" s="132"/>
      <c r="I39" s="132"/>
      <c r="J39" s="132"/>
    </row>
    <row r="40" spans="1:12" ht="15" customHeight="1" thickBot="1">
      <c r="A40" s="131" t="s">
        <v>327</v>
      </c>
      <c r="B40" s="126" t="s">
        <v>1401</v>
      </c>
      <c r="C40" s="126" t="s">
        <v>1170</v>
      </c>
      <c r="D40" s="126" t="s">
        <v>1048</v>
      </c>
      <c r="E40" s="125" t="s">
        <v>969</v>
      </c>
      <c r="F40" s="125" t="s">
        <v>894</v>
      </c>
      <c r="G40" s="125" t="s">
        <v>700</v>
      </c>
      <c r="H40" s="125" t="s">
        <v>674</v>
      </c>
      <c r="I40" s="124" t="s">
        <v>615</v>
      </c>
      <c r="J40" s="124" t="s">
        <v>590</v>
      </c>
    </row>
    <row r="41" spans="1:12" ht="15" customHeight="1">
      <c r="A41" s="698" t="s">
        <v>326</v>
      </c>
      <c r="B41" s="697">
        <v>0.15</v>
      </c>
      <c r="C41" s="697">
        <v>0.16</v>
      </c>
      <c r="D41" s="697">
        <v>0.18</v>
      </c>
      <c r="E41" s="697">
        <v>0.18</v>
      </c>
      <c r="F41" s="697">
        <v>0.19</v>
      </c>
      <c r="G41" s="697">
        <v>0.17</v>
      </c>
      <c r="H41" s="697">
        <v>0.16</v>
      </c>
      <c r="I41" s="697">
        <v>0.14000000000000001</v>
      </c>
      <c r="J41" s="697">
        <v>0.14000000000000001</v>
      </c>
    </row>
    <row r="42" spans="1:12" ht="15" customHeight="1">
      <c r="A42" s="689" t="s">
        <v>268</v>
      </c>
      <c r="B42" s="696">
        <v>0.28000000000000003</v>
      </c>
      <c r="C42" s="696">
        <v>0.3</v>
      </c>
      <c r="D42" s="696">
        <v>0.3</v>
      </c>
      <c r="E42" s="696">
        <v>0.34</v>
      </c>
      <c r="F42" s="696">
        <v>0.35</v>
      </c>
      <c r="G42" s="696">
        <v>0.32</v>
      </c>
      <c r="H42" s="696">
        <v>0.28999999999999998</v>
      </c>
      <c r="I42" s="696">
        <v>0.28999999999999998</v>
      </c>
      <c r="J42" s="696">
        <v>0.2</v>
      </c>
    </row>
    <row r="43" spans="1:12" ht="15" customHeight="1">
      <c r="A43" s="689" t="s">
        <v>267</v>
      </c>
      <c r="B43" s="696">
        <v>0.09</v>
      </c>
      <c r="C43" s="696">
        <v>0.09</v>
      </c>
      <c r="D43" s="696">
        <v>0.1</v>
      </c>
      <c r="E43" s="696">
        <v>0.09</v>
      </c>
      <c r="F43" s="696">
        <v>0.09</v>
      </c>
      <c r="G43" s="696">
        <v>0.09</v>
      </c>
      <c r="H43" s="696">
        <v>0.1</v>
      </c>
      <c r="I43" s="696">
        <v>0.09</v>
      </c>
      <c r="J43" s="696">
        <v>0.08</v>
      </c>
    </row>
    <row r="44" spans="1:12" ht="15" customHeight="1">
      <c r="A44" s="689" t="s">
        <v>269</v>
      </c>
      <c r="B44" s="696">
        <v>0.11</v>
      </c>
      <c r="C44" s="696">
        <v>0.11</v>
      </c>
      <c r="D44" s="696">
        <v>0.13</v>
      </c>
      <c r="E44" s="696">
        <v>0.12</v>
      </c>
      <c r="F44" s="696">
        <v>0.13</v>
      </c>
      <c r="G44" s="696">
        <v>0.11</v>
      </c>
      <c r="H44" s="696">
        <v>0.12</v>
      </c>
      <c r="I44" s="696">
        <v>0.1</v>
      </c>
      <c r="J44" s="696">
        <v>0.1</v>
      </c>
    </row>
    <row r="45" spans="1:12" ht="15" customHeight="1">
      <c r="A45" s="689" t="s">
        <v>266</v>
      </c>
      <c r="B45" s="696">
        <v>0.14000000000000001</v>
      </c>
      <c r="C45" s="696">
        <v>0.17</v>
      </c>
      <c r="D45" s="696">
        <v>0.18</v>
      </c>
      <c r="E45" s="696">
        <v>0.21</v>
      </c>
      <c r="F45" s="696">
        <v>0.19</v>
      </c>
      <c r="G45" s="696">
        <v>0.18</v>
      </c>
      <c r="H45" s="696">
        <v>0.13</v>
      </c>
      <c r="I45" s="696">
        <v>0.11</v>
      </c>
      <c r="J45" s="696">
        <v>0.17</v>
      </c>
    </row>
    <row r="46" spans="1:12" ht="15" customHeight="1">
      <c r="A46" s="695"/>
      <c r="B46" s="703"/>
      <c r="C46" s="703"/>
      <c r="D46" s="703"/>
      <c r="E46" s="703"/>
      <c r="F46" s="703"/>
      <c r="G46" s="703"/>
      <c r="H46" s="703"/>
      <c r="I46" s="703"/>
      <c r="J46" s="703"/>
    </row>
    <row r="47" spans="1:12" ht="15" customHeight="1">
      <c r="A47" s="702" t="s">
        <v>325</v>
      </c>
      <c r="B47" s="701">
        <v>0.45</v>
      </c>
      <c r="C47" s="701">
        <v>0.45</v>
      </c>
      <c r="D47" s="701">
        <v>0.47</v>
      </c>
      <c r="E47" s="701">
        <v>0.47</v>
      </c>
      <c r="F47" s="701">
        <v>0.51</v>
      </c>
      <c r="G47" s="701">
        <v>0.51</v>
      </c>
      <c r="H47" s="701">
        <v>0.51</v>
      </c>
      <c r="I47" s="701">
        <v>0.51</v>
      </c>
      <c r="J47" s="701">
        <v>0.38</v>
      </c>
      <c r="L47" s="174"/>
    </row>
    <row r="48" spans="1:12" ht="15" customHeight="1">
      <c r="A48" s="689"/>
      <c r="B48" s="700"/>
      <c r="C48" s="700"/>
      <c r="D48" s="700"/>
      <c r="E48" s="700"/>
      <c r="F48" s="700"/>
      <c r="G48" s="700"/>
      <c r="H48" s="700"/>
      <c r="I48" s="700"/>
      <c r="J48" s="700"/>
    </row>
    <row r="49" spans="1:14" ht="22.5" customHeight="1">
      <c r="A49" s="1400" t="s">
        <v>1628</v>
      </c>
      <c r="B49" s="697">
        <v>0.48</v>
      </c>
      <c r="C49" s="697">
        <v>0.47</v>
      </c>
      <c r="D49" s="697">
        <v>0.48</v>
      </c>
      <c r="E49" s="697">
        <v>0.48</v>
      </c>
      <c r="F49" s="697">
        <v>0.52</v>
      </c>
      <c r="G49" s="697">
        <v>0.53</v>
      </c>
      <c r="H49" s="697">
        <v>0.53</v>
      </c>
      <c r="I49" s="697">
        <v>0.53</v>
      </c>
      <c r="J49" s="697">
        <v>0.39</v>
      </c>
    </row>
    <row r="50" spans="1:14" ht="15" customHeight="1">
      <c r="A50" s="689" t="s">
        <v>268</v>
      </c>
      <c r="B50" s="696">
        <v>0.48</v>
      </c>
      <c r="C50" s="696">
        <v>0.48</v>
      </c>
      <c r="D50" s="696">
        <v>0.49</v>
      </c>
      <c r="E50" s="696">
        <v>0.47</v>
      </c>
      <c r="F50" s="696">
        <v>0.51</v>
      </c>
      <c r="G50" s="696">
        <v>0.52</v>
      </c>
      <c r="H50" s="696">
        <v>0.51</v>
      </c>
      <c r="I50" s="696">
        <v>0.52</v>
      </c>
      <c r="J50" s="696">
        <v>0.37</v>
      </c>
    </row>
    <row r="51" spans="1:14" ht="15" customHeight="1">
      <c r="A51" s="689" t="s">
        <v>267</v>
      </c>
      <c r="B51" s="696">
        <v>0.64</v>
      </c>
      <c r="C51" s="696">
        <v>0.63</v>
      </c>
      <c r="D51" s="696">
        <v>0.65</v>
      </c>
      <c r="E51" s="696">
        <v>0.64</v>
      </c>
      <c r="F51" s="696">
        <v>0.66</v>
      </c>
      <c r="G51" s="696">
        <v>0.67</v>
      </c>
      <c r="H51" s="696">
        <v>0.67</v>
      </c>
      <c r="I51" s="696">
        <v>0.68</v>
      </c>
      <c r="J51" s="696">
        <v>0.49</v>
      </c>
    </row>
    <row r="52" spans="1:14" ht="15" customHeight="1">
      <c r="A52" s="689" t="s">
        <v>269</v>
      </c>
      <c r="B52" s="696">
        <v>0.38</v>
      </c>
      <c r="C52" s="696">
        <v>0.38</v>
      </c>
      <c r="D52" s="696">
        <v>0.38</v>
      </c>
      <c r="E52" s="696">
        <v>0.37</v>
      </c>
      <c r="F52" s="696">
        <v>0.38</v>
      </c>
      <c r="G52" s="696">
        <v>0.4</v>
      </c>
      <c r="H52" s="696">
        <v>0.4</v>
      </c>
      <c r="I52" s="696">
        <v>0.4</v>
      </c>
      <c r="J52" s="696">
        <v>0.36</v>
      </c>
    </row>
    <row r="53" spans="1:14" ht="15" customHeight="1">
      <c r="A53" s="689" t="s">
        <v>266</v>
      </c>
      <c r="B53" s="696">
        <v>0.43</v>
      </c>
      <c r="C53" s="696">
        <v>0.42</v>
      </c>
      <c r="D53" s="696">
        <v>0.43</v>
      </c>
      <c r="E53" s="696">
        <v>0.43</v>
      </c>
      <c r="F53" s="696">
        <v>0.51</v>
      </c>
      <c r="G53" s="696">
        <v>0.51</v>
      </c>
      <c r="H53" s="696">
        <v>0.53</v>
      </c>
      <c r="I53" s="696">
        <v>0.53</v>
      </c>
      <c r="J53" s="696">
        <v>0.37</v>
      </c>
    </row>
    <row r="54" spans="1:14" ht="15" customHeight="1">
      <c r="A54" s="698"/>
      <c r="B54" s="699"/>
      <c r="C54" s="699"/>
      <c r="D54" s="699"/>
      <c r="E54" s="699"/>
      <c r="F54" s="699"/>
      <c r="G54" s="699"/>
      <c r="H54" s="699"/>
      <c r="I54" s="699"/>
      <c r="J54" s="699"/>
    </row>
    <row r="55" spans="1:14" ht="20.399999999999999">
      <c r="A55" s="1400" t="s">
        <v>1441</v>
      </c>
      <c r="B55" s="697">
        <v>0.41</v>
      </c>
      <c r="C55" s="697">
        <v>0.43</v>
      </c>
      <c r="D55" s="697">
        <v>0.45</v>
      </c>
      <c r="E55" s="697">
        <v>0.46</v>
      </c>
      <c r="F55" s="697">
        <v>0.51</v>
      </c>
      <c r="G55" s="697">
        <v>0.51</v>
      </c>
      <c r="H55" s="697">
        <v>0.5</v>
      </c>
      <c r="I55" s="697">
        <v>0.51</v>
      </c>
      <c r="J55" s="697">
        <v>0.36</v>
      </c>
    </row>
    <row r="56" spans="1:14" ht="15" customHeight="1">
      <c r="A56" s="689" t="s">
        <v>268</v>
      </c>
      <c r="B56" s="696">
        <v>0.48</v>
      </c>
      <c r="C56" s="696">
        <v>0.49</v>
      </c>
      <c r="D56" s="696">
        <v>0.51</v>
      </c>
      <c r="E56" s="696">
        <v>0.5</v>
      </c>
      <c r="F56" s="696">
        <v>0.52</v>
      </c>
      <c r="G56" s="696">
        <v>0.52</v>
      </c>
      <c r="H56" s="696">
        <v>0.51</v>
      </c>
      <c r="I56" s="696">
        <v>0.52</v>
      </c>
      <c r="J56" s="696">
        <v>0.38</v>
      </c>
    </row>
    <row r="57" spans="1:14" ht="15" customHeight="1">
      <c r="A57" s="689" t="s">
        <v>267</v>
      </c>
      <c r="B57" s="696">
        <v>0.47</v>
      </c>
      <c r="C57" s="696">
        <v>0.48</v>
      </c>
      <c r="D57" s="696">
        <v>0.5</v>
      </c>
      <c r="E57" s="696">
        <v>0.53</v>
      </c>
      <c r="F57" s="696">
        <v>0.67</v>
      </c>
      <c r="G57" s="696">
        <v>0.67</v>
      </c>
      <c r="H57" s="696">
        <v>0.67</v>
      </c>
      <c r="I57" s="696">
        <v>0.67</v>
      </c>
      <c r="J57" s="696">
        <v>0.37</v>
      </c>
    </row>
    <row r="58" spans="1:14" ht="15" customHeight="1">
      <c r="A58" s="689" t="s">
        <v>269</v>
      </c>
      <c r="B58" s="696">
        <v>0.4</v>
      </c>
      <c r="C58" s="696">
        <v>0.42</v>
      </c>
      <c r="D58" s="696">
        <v>0.44</v>
      </c>
      <c r="E58" s="696">
        <v>0.44</v>
      </c>
      <c r="F58" s="696">
        <v>0.45</v>
      </c>
      <c r="G58" s="696">
        <v>0.44</v>
      </c>
      <c r="H58" s="696">
        <v>0.44</v>
      </c>
      <c r="I58" s="696">
        <v>0.45</v>
      </c>
      <c r="J58" s="696">
        <v>0.39</v>
      </c>
    </row>
    <row r="59" spans="1:14" ht="15" customHeight="1">
      <c r="A59" s="689" t="s">
        <v>266</v>
      </c>
      <c r="B59" s="696">
        <v>0.34</v>
      </c>
      <c r="C59" s="696">
        <v>0.35</v>
      </c>
      <c r="D59" s="696">
        <v>0.37</v>
      </c>
      <c r="E59" s="696">
        <v>0.38</v>
      </c>
      <c r="F59" s="696">
        <v>0.43</v>
      </c>
      <c r="G59" s="696">
        <v>0.43</v>
      </c>
      <c r="H59" s="696">
        <v>0.43</v>
      </c>
      <c r="I59" s="696">
        <v>0.43</v>
      </c>
      <c r="J59" s="696">
        <v>0.31</v>
      </c>
    </row>
    <row r="60" spans="1:14" ht="15" customHeight="1">
      <c r="A60" s="698"/>
      <c r="B60" s="699"/>
      <c r="C60" s="699"/>
      <c r="D60" s="699"/>
      <c r="E60" s="699"/>
      <c r="F60" s="699"/>
      <c r="G60" s="699"/>
      <c r="H60" s="699"/>
      <c r="I60" s="699"/>
      <c r="J60" s="699"/>
      <c r="N60" s="359"/>
    </row>
    <row r="61" spans="1:14" ht="15" customHeight="1">
      <c r="A61" s="698" t="s">
        <v>1434</v>
      </c>
      <c r="B61" s="697">
        <v>0.12</v>
      </c>
      <c r="C61" s="697">
        <v>0.12</v>
      </c>
      <c r="D61" s="697">
        <v>0.12</v>
      </c>
      <c r="E61" s="697">
        <v>0.12</v>
      </c>
      <c r="F61" s="697">
        <v>0.12</v>
      </c>
      <c r="G61" s="697">
        <v>0.12</v>
      </c>
      <c r="H61" s="697">
        <v>0.12</v>
      </c>
      <c r="I61" s="697">
        <v>0.12</v>
      </c>
      <c r="J61" s="697">
        <v>0.08</v>
      </c>
      <c r="N61" s="358"/>
    </row>
    <row r="62" spans="1:14" ht="15" customHeight="1">
      <c r="A62" s="689" t="s">
        <v>268</v>
      </c>
      <c r="B62" s="696">
        <v>0.13</v>
      </c>
      <c r="C62" s="696">
        <v>0.13</v>
      </c>
      <c r="D62" s="696">
        <v>0.12</v>
      </c>
      <c r="E62" s="696">
        <v>0.12</v>
      </c>
      <c r="F62" s="696">
        <v>0.12</v>
      </c>
      <c r="G62" s="696">
        <v>0.12</v>
      </c>
      <c r="H62" s="696">
        <v>0.12</v>
      </c>
      <c r="I62" s="696">
        <v>0.13</v>
      </c>
      <c r="J62" s="696">
        <v>0.13</v>
      </c>
      <c r="N62" s="358"/>
    </row>
    <row r="63" spans="1:14" ht="15" customHeight="1">
      <c r="A63" s="689" t="s">
        <v>267</v>
      </c>
      <c r="B63" s="696">
        <v>0.22</v>
      </c>
      <c r="C63" s="696">
        <v>0.22</v>
      </c>
      <c r="D63" s="696">
        <v>0.22</v>
      </c>
      <c r="E63" s="696">
        <v>0.22</v>
      </c>
      <c r="F63" s="696">
        <v>0.22</v>
      </c>
      <c r="G63" s="696">
        <v>0.22</v>
      </c>
      <c r="H63" s="696">
        <v>0.22</v>
      </c>
      <c r="I63" s="696">
        <v>0.22</v>
      </c>
      <c r="J63" s="696">
        <v>0.09</v>
      </c>
      <c r="N63" s="358"/>
    </row>
    <row r="64" spans="1:14" ht="15" customHeight="1">
      <c r="A64" s="689" t="s">
        <v>269</v>
      </c>
      <c r="B64" s="696">
        <v>0.15</v>
      </c>
      <c r="C64" s="696">
        <v>0.15</v>
      </c>
      <c r="D64" s="696">
        <v>0.15</v>
      </c>
      <c r="E64" s="696">
        <v>0.15</v>
      </c>
      <c r="F64" s="696">
        <v>0.15</v>
      </c>
      <c r="G64" s="696">
        <v>0.15</v>
      </c>
      <c r="H64" s="696">
        <v>0.15</v>
      </c>
      <c r="I64" s="696">
        <v>0.15</v>
      </c>
      <c r="J64" s="696">
        <v>0.12</v>
      </c>
      <c r="N64" s="358"/>
    </row>
    <row r="65" spans="1:10" ht="15" customHeight="1">
      <c r="A65" s="123" t="s">
        <v>266</v>
      </c>
      <c r="B65" s="130">
        <v>0.03</v>
      </c>
      <c r="C65" s="130">
        <v>0.03</v>
      </c>
      <c r="D65" s="130">
        <v>0.03</v>
      </c>
      <c r="E65" s="130">
        <v>0.03</v>
      </c>
      <c r="F65" s="130">
        <v>0.03</v>
      </c>
      <c r="G65" s="130">
        <v>0.03</v>
      </c>
      <c r="H65" s="130">
        <v>0.03</v>
      </c>
      <c r="I65" s="130">
        <v>0.03</v>
      </c>
      <c r="J65" s="130">
        <v>0.03</v>
      </c>
    </row>
    <row r="66" spans="1:10" ht="15" customHeight="1">
      <c r="A66" s="689"/>
      <c r="B66" s="1399"/>
      <c r="C66" s="1398"/>
      <c r="D66" s="1398"/>
      <c r="E66" s="1398"/>
      <c r="F66" s="1398"/>
      <c r="G66" s="1398"/>
      <c r="H66" s="1398"/>
      <c r="I66" s="1398"/>
      <c r="J66" s="1398"/>
    </row>
    <row r="67" spans="1:10">
      <c r="A67" s="689"/>
      <c r="B67" s="1398"/>
      <c r="C67" s="1398"/>
      <c r="D67" s="1398"/>
      <c r="E67" s="1398"/>
      <c r="F67" s="1398"/>
      <c r="G67" s="1398"/>
      <c r="H67" s="1398"/>
      <c r="I67" s="1398"/>
      <c r="J67" s="1398"/>
    </row>
    <row r="68" spans="1:10">
      <c r="A68" s="689"/>
      <c r="B68" s="1398"/>
      <c r="C68" s="1398"/>
      <c r="D68" s="1398"/>
      <c r="E68" s="1398"/>
      <c r="F68" s="1398"/>
      <c r="G68" s="1398"/>
      <c r="H68" s="1398"/>
      <c r="I68" s="1398"/>
      <c r="J68" s="1398"/>
    </row>
  </sheetData>
  <pageMargins left="0.7" right="0.7" top="0.75" bottom="0.75" header="0.3" footer="0.3"/>
  <pageSetup paperSize="9" scale="70" orientation="portrait" r:id="rId1"/>
  <customProperties>
    <customPr name="_pios_id" r:id="rId2"/>
  </customPropertie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4643B-6901-4BF9-94DE-B724BD649988}">
  <sheetPr>
    <tabColor rgb="FFFFCCCC"/>
  </sheetPr>
  <dimension ref="A1:I61"/>
  <sheetViews>
    <sheetView showGridLines="0" view="pageLayout" topLeftCell="A28" zoomScaleNormal="100" zoomScaleSheetLayoutView="100" workbookViewId="0">
      <selection activeCell="A69" sqref="A69:XFD96"/>
    </sheetView>
  </sheetViews>
  <sheetFormatPr defaultColWidth="9.109375" defaultRowHeight="14.4"/>
  <cols>
    <col min="1" max="1" width="54.6640625" style="1664" customWidth="1"/>
    <col min="2" max="9" width="11.6640625" style="1664" customWidth="1"/>
    <col min="10" max="16384" width="9.109375" style="1664"/>
  </cols>
  <sheetData>
    <row r="1" spans="1:9" ht="13.5" customHeight="1">
      <c r="A1" s="84" t="s">
        <v>977</v>
      </c>
      <c r="B1" s="83"/>
      <c r="C1" s="82"/>
      <c r="D1" s="81"/>
      <c r="E1" s="81"/>
      <c r="F1" s="83"/>
      <c r="G1" s="82"/>
    </row>
    <row r="2" spans="1:9" ht="13.5" customHeight="1">
      <c r="A2" s="84"/>
      <c r="B2" s="83"/>
      <c r="C2" s="82"/>
      <c r="D2" s="81"/>
      <c r="E2" s="81"/>
      <c r="F2" s="83"/>
      <c r="G2" s="82"/>
    </row>
    <row r="3" spans="1:9" ht="13.5" customHeight="1">
      <c r="A3" s="138" t="s">
        <v>0</v>
      </c>
      <c r="B3" s="2094" t="s">
        <v>1443</v>
      </c>
      <c r="C3" s="2094"/>
      <c r="D3" s="2094" t="s">
        <v>976</v>
      </c>
      <c r="E3" s="2094"/>
      <c r="F3" s="2094" t="s">
        <v>1442</v>
      </c>
      <c r="G3" s="2094"/>
    </row>
    <row r="4" spans="1:9" ht="13.5" customHeight="1">
      <c r="A4" s="361"/>
      <c r="B4" s="2095" t="s">
        <v>371</v>
      </c>
      <c r="C4" s="2095" t="s">
        <v>370</v>
      </c>
      <c r="D4" s="2097" t="s">
        <v>371</v>
      </c>
      <c r="E4" s="2097" t="s">
        <v>370</v>
      </c>
      <c r="F4" s="2095" t="s">
        <v>371</v>
      </c>
      <c r="G4" s="2095" t="s">
        <v>370</v>
      </c>
    </row>
    <row r="5" spans="1:9" ht="14.25" customHeight="1" thickBot="1">
      <c r="A5" s="119" t="s">
        <v>121</v>
      </c>
      <c r="B5" s="2096"/>
      <c r="C5" s="2096"/>
      <c r="D5" s="2098"/>
      <c r="E5" s="2098"/>
      <c r="F5" s="2096"/>
      <c r="G5" s="2096"/>
    </row>
    <row r="6" spans="1:9" ht="13.5" customHeight="1">
      <c r="A6" s="717" t="s">
        <v>369</v>
      </c>
      <c r="B6" s="712">
        <v>9247</v>
      </c>
      <c r="C6" s="712">
        <v>115586</v>
      </c>
      <c r="D6" s="712">
        <v>9389</v>
      </c>
      <c r="E6" s="712">
        <v>117367</v>
      </c>
      <c r="F6" s="712">
        <v>9958</v>
      </c>
      <c r="G6" s="712">
        <v>124469</v>
      </c>
      <c r="H6" s="1401"/>
      <c r="I6" s="1401"/>
    </row>
    <row r="7" spans="1:9" ht="13.5" customHeight="1">
      <c r="A7" s="166" t="s">
        <v>368</v>
      </c>
      <c r="B7" s="715">
        <v>518</v>
      </c>
      <c r="C7" s="715">
        <v>6476</v>
      </c>
      <c r="D7" s="715">
        <v>496</v>
      </c>
      <c r="E7" s="715">
        <v>6199</v>
      </c>
      <c r="F7" s="715">
        <v>691</v>
      </c>
      <c r="G7" s="715">
        <v>8633</v>
      </c>
      <c r="H7" s="1401"/>
      <c r="I7" s="1401"/>
    </row>
    <row r="8" spans="1:9" ht="13.5" customHeight="1">
      <c r="A8" s="166"/>
      <c r="B8" s="715" t="s">
        <v>58</v>
      </c>
      <c r="C8" s="715" t="s">
        <v>58</v>
      </c>
      <c r="D8" s="715" t="s">
        <v>58</v>
      </c>
      <c r="E8" s="715" t="s">
        <v>58</v>
      </c>
      <c r="F8" s="715" t="s">
        <v>58</v>
      </c>
      <c r="G8" s="715" t="s">
        <v>58</v>
      </c>
    </row>
    <row r="9" spans="1:9" ht="13.5" customHeight="1">
      <c r="A9" s="166" t="s">
        <v>367</v>
      </c>
      <c r="B9" s="715">
        <v>8202</v>
      </c>
      <c r="C9" s="715">
        <v>102531</v>
      </c>
      <c r="D9" s="715">
        <v>8295</v>
      </c>
      <c r="E9" s="715">
        <v>103694</v>
      </c>
      <c r="F9" s="715">
        <v>8866</v>
      </c>
      <c r="G9" s="715">
        <v>110823</v>
      </c>
    </row>
    <row r="10" spans="1:9" ht="13.5" customHeight="1">
      <c r="A10" s="166" t="s">
        <v>338</v>
      </c>
      <c r="B10" s="715" t="s">
        <v>58</v>
      </c>
      <c r="C10" s="715" t="s">
        <v>58</v>
      </c>
      <c r="D10" s="715" t="s">
        <v>58</v>
      </c>
      <c r="E10" s="715" t="s">
        <v>58</v>
      </c>
      <c r="F10" s="715">
        <v>0</v>
      </c>
      <c r="G10" s="715">
        <v>0</v>
      </c>
    </row>
    <row r="11" spans="1:9" ht="13.5" customHeight="1">
      <c r="A11" s="166" t="s">
        <v>344</v>
      </c>
      <c r="B11" s="715">
        <v>5321</v>
      </c>
      <c r="C11" s="715">
        <v>66518</v>
      </c>
      <c r="D11" s="715">
        <v>5398</v>
      </c>
      <c r="E11" s="715">
        <v>67479</v>
      </c>
      <c r="F11" s="715">
        <v>5996</v>
      </c>
      <c r="G11" s="715">
        <v>74949</v>
      </c>
    </row>
    <row r="12" spans="1:9" ht="13.5" customHeight="1">
      <c r="A12" s="719" t="s">
        <v>366</v>
      </c>
      <c r="B12" s="715">
        <v>4477</v>
      </c>
      <c r="C12" s="715">
        <v>55965</v>
      </c>
      <c r="D12" s="715">
        <v>4568</v>
      </c>
      <c r="E12" s="715">
        <v>57103</v>
      </c>
      <c r="F12" s="715">
        <v>4984</v>
      </c>
      <c r="G12" s="715">
        <v>62301</v>
      </c>
    </row>
    <row r="13" spans="1:9" ht="13.5" customHeight="1">
      <c r="A13" s="719" t="s">
        <v>365</v>
      </c>
      <c r="B13" s="715">
        <v>844</v>
      </c>
      <c r="C13" s="715">
        <v>10553</v>
      </c>
      <c r="D13" s="715">
        <v>830</v>
      </c>
      <c r="E13" s="715">
        <v>10376</v>
      </c>
      <c r="F13" s="715">
        <v>1012</v>
      </c>
      <c r="G13" s="715">
        <v>12648</v>
      </c>
      <c r="I13" s="249"/>
    </row>
    <row r="14" spans="1:9" ht="13.5" customHeight="1">
      <c r="A14" s="166" t="s">
        <v>341</v>
      </c>
      <c r="B14" s="715">
        <v>423</v>
      </c>
      <c r="C14" s="715">
        <v>5283</v>
      </c>
      <c r="D14" s="715">
        <v>491</v>
      </c>
      <c r="E14" s="715">
        <v>6135</v>
      </c>
      <c r="F14" s="715">
        <v>441</v>
      </c>
      <c r="G14" s="715">
        <v>5507</v>
      </c>
    </row>
    <row r="15" spans="1:9" ht="13.5" customHeight="1">
      <c r="A15" s="166" t="s">
        <v>337</v>
      </c>
      <c r="B15" s="715">
        <v>2154</v>
      </c>
      <c r="C15" s="715">
        <v>26927</v>
      </c>
      <c r="D15" s="715">
        <v>2100</v>
      </c>
      <c r="E15" s="715">
        <v>26248</v>
      </c>
      <c r="F15" s="715">
        <v>2096</v>
      </c>
      <c r="G15" s="715">
        <v>26203</v>
      </c>
    </row>
    <row r="16" spans="1:9" ht="13.5" customHeight="1">
      <c r="A16" s="166" t="s">
        <v>340</v>
      </c>
      <c r="B16" s="715">
        <v>71</v>
      </c>
      <c r="C16" s="715">
        <v>883</v>
      </c>
      <c r="D16" s="715">
        <v>70</v>
      </c>
      <c r="E16" s="715">
        <v>874</v>
      </c>
      <c r="F16" s="715">
        <v>117</v>
      </c>
      <c r="G16" s="715">
        <v>1467</v>
      </c>
    </row>
    <row r="17" spans="1:7" ht="13.5" customHeight="1">
      <c r="A17" s="166" t="s">
        <v>336</v>
      </c>
      <c r="B17" s="715">
        <v>233</v>
      </c>
      <c r="C17" s="715">
        <v>2920</v>
      </c>
      <c r="D17" s="715">
        <v>236</v>
      </c>
      <c r="E17" s="715">
        <v>2958</v>
      </c>
      <c r="F17" s="715">
        <v>216</v>
      </c>
      <c r="G17" s="715">
        <v>2697</v>
      </c>
    </row>
    <row r="18" spans="1:7" ht="13.5" customHeight="1">
      <c r="A18" s="166"/>
      <c r="B18" s="715" t="s">
        <v>58</v>
      </c>
      <c r="C18" s="715" t="s">
        <v>58</v>
      </c>
      <c r="D18" s="715" t="s">
        <v>58</v>
      </c>
      <c r="E18" s="715" t="s">
        <v>58</v>
      </c>
      <c r="F18" s="715" t="s">
        <v>58</v>
      </c>
      <c r="G18" s="715" t="s">
        <v>58</v>
      </c>
    </row>
    <row r="19" spans="1:7" ht="13.5" customHeight="1">
      <c r="A19" s="166" t="s">
        <v>339</v>
      </c>
      <c r="B19" s="715">
        <v>1045</v>
      </c>
      <c r="C19" s="715">
        <v>13055</v>
      </c>
      <c r="D19" s="715">
        <v>1094</v>
      </c>
      <c r="E19" s="715">
        <v>13673</v>
      </c>
      <c r="F19" s="715">
        <v>1092</v>
      </c>
      <c r="G19" s="715">
        <v>13646</v>
      </c>
    </row>
    <row r="20" spans="1:7" ht="13.5" customHeight="1">
      <c r="A20" s="166" t="s">
        <v>364</v>
      </c>
      <c r="B20" s="715">
        <v>48</v>
      </c>
      <c r="C20" s="715">
        <v>604</v>
      </c>
      <c r="D20" s="715">
        <v>79</v>
      </c>
      <c r="E20" s="715">
        <v>980</v>
      </c>
      <c r="F20" s="715">
        <v>78</v>
      </c>
      <c r="G20" s="715">
        <v>970</v>
      </c>
    </row>
    <row r="21" spans="1:7" ht="13.5" customHeight="1">
      <c r="A21" s="166" t="s">
        <v>363</v>
      </c>
      <c r="B21" s="715">
        <v>7</v>
      </c>
      <c r="C21" s="715">
        <v>81</v>
      </c>
      <c r="D21" s="715">
        <v>5</v>
      </c>
      <c r="E21" s="715">
        <v>67</v>
      </c>
      <c r="F21" s="715">
        <v>6</v>
      </c>
      <c r="G21" s="715">
        <v>79</v>
      </c>
    </row>
    <row r="22" spans="1:7" ht="13.5" customHeight="1">
      <c r="A22" s="166" t="s">
        <v>362</v>
      </c>
      <c r="B22" s="715" t="s">
        <v>58</v>
      </c>
      <c r="C22" s="715">
        <v>0</v>
      </c>
      <c r="D22" s="715" t="s">
        <v>58</v>
      </c>
      <c r="E22" s="715">
        <v>0</v>
      </c>
      <c r="F22" s="715">
        <v>0</v>
      </c>
      <c r="G22" s="715">
        <v>0</v>
      </c>
    </row>
    <row r="23" spans="1:7" ht="13.5" customHeight="1">
      <c r="A23" s="166" t="s">
        <v>361</v>
      </c>
      <c r="B23" s="715" t="s">
        <v>58</v>
      </c>
      <c r="C23" s="715" t="s">
        <v>58</v>
      </c>
      <c r="D23" s="715" t="s">
        <v>58</v>
      </c>
      <c r="E23" s="715" t="s">
        <v>58</v>
      </c>
      <c r="F23" s="715">
        <v>0</v>
      </c>
      <c r="G23" s="715">
        <v>0</v>
      </c>
    </row>
    <row r="24" spans="1:7" ht="13.5" customHeight="1">
      <c r="A24" s="166" t="s">
        <v>360</v>
      </c>
      <c r="B24" s="715" t="s">
        <v>58</v>
      </c>
      <c r="C24" s="715" t="s">
        <v>58</v>
      </c>
      <c r="D24" s="715" t="s">
        <v>58</v>
      </c>
      <c r="E24" s="715" t="s">
        <v>58</v>
      </c>
      <c r="F24" s="715">
        <v>0</v>
      </c>
      <c r="G24" s="715">
        <v>0</v>
      </c>
    </row>
    <row r="25" spans="1:7" ht="13.5" customHeight="1">
      <c r="A25" s="166" t="s">
        <v>359</v>
      </c>
      <c r="B25" s="715">
        <v>11</v>
      </c>
      <c r="C25" s="715">
        <v>129</v>
      </c>
      <c r="D25" s="715">
        <v>13</v>
      </c>
      <c r="E25" s="715">
        <v>163</v>
      </c>
      <c r="F25" s="715">
        <v>19</v>
      </c>
      <c r="G25" s="715">
        <v>236</v>
      </c>
    </row>
    <row r="26" spans="1:7" ht="13.5" customHeight="1">
      <c r="A26" s="166" t="s">
        <v>358</v>
      </c>
      <c r="B26" s="715">
        <v>104</v>
      </c>
      <c r="C26" s="715">
        <v>1293</v>
      </c>
      <c r="D26" s="715">
        <v>131</v>
      </c>
      <c r="E26" s="715">
        <v>1629</v>
      </c>
      <c r="F26" s="715">
        <v>134</v>
      </c>
      <c r="G26" s="715">
        <v>1680</v>
      </c>
    </row>
    <row r="27" spans="1:7" ht="13.5" customHeight="1">
      <c r="A27" s="166" t="s">
        <v>357</v>
      </c>
      <c r="B27" s="715">
        <v>291</v>
      </c>
      <c r="C27" s="715">
        <v>3640</v>
      </c>
      <c r="D27" s="715">
        <v>296</v>
      </c>
      <c r="E27" s="715">
        <v>3704</v>
      </c>
      <c r="F27" s="715">
        <v>298</v>
      </c>
      <c r="G27" s="715">
        <v>3724</v>
      </c>
    </row>
    <row r="28" spans="1:7" ht="13.5" customHeight="1">
      <c r="A28" s="166" t="s">
        <v>356</v>
      </c>
      <c r="B28" s="715">
        <v>130</v>
      </c>
      <c r="C28" s="678">
        <v>1627</v>
      </c>
      <c r="D28" s="715">
        <v>117</v>
      </c>
      <c r="E28" s="678">
        <v>1459</v>
      </c>
      <c r="F28" s="715">
        <v>118</v>
      </c>
      <c r="G28" s="678">
        <v>1470</v>
      </c>
    </row>
    <row r="29" spans="1:7" ht="13.5" customHeight="1">
      <c r="A29" s="166" t="s">
        <v>355</v>
      </c>
      <c r="B29" s="715">
        <v>9</v>
      </c>
      <c r="C29" s="678">
        <v>110</v>
      </c>
      <c r="D29" s="715">
        <v>9</v>
      </c>
      <c r="E29" s="678">
        <v>117</v>
      </c>
      <c r="F29" s="715">
        <v>9</v>
      </c>
      <c r="G29" s="678">
        <v>111</v>
      </c>
    </row>
    <row r="30" spans="1:7" ht="13.5" customHeight="1">
      <c r="A30" s="166" t="s">
        <v>354</v>
      </c>
      <c r="B30" s="715">
        <v>82</v>
      </c>
      <c r="C30" s="678">
        <v>1030</v>
      </c>
      <c r="D30" s="715">
        <v>75</v>
      </c>
      <c r="E30" s="678">
        <v>938</v>
      </c>
      <c r="F30" s="715">
        <v>78</v>
      </c>
      <c r="G30" s="678">
        <v>973</v>
      </c>
    </row>
    <row r="31" spans="1:7" ht="13.5" customHeight="1">
      <c r="A31" s="166" t="s">
        <v>353</v>
      </c>
      <c r="B31" s="715">
        <v>2</v>
      </c>
      <c r="C31" s="678">
        <v>31</v>
      </c>
      <c r="D31" s="715">
        <v>3</v>
      </c>
      <c r="E31" s="678">
        <v>38</v>
      </c>
      <c r="F31" s="715">
        <v>3</v>
      </c>
      <c r="G31" s="678">
        <v>39</v>
      </c>
    </row>
    <row r="32" spans="1:7" ht="13.5" customHeight="1">
      <c r="A32" s="718" t="s">
        <v>352</v>
      </c>
      <c r="B32" s="715" t="s">
        <v>58</v>
      </c>
      <c r="C32" s="715" t="s">
        <v>58</v>
      </c>
      <c r="D32" s="715" t="s">
        <v>58</v>
      </c>
      <c r="E32" s="678" t="s">
        <v>58</v>
      </c>
      <c r="F32" s="715">
        <v>0</v>
      </c>
      <c r="G32" s="678">
        <v>0</v>
      </c>
    </row>
    <row r="33" spans="1:7" ht="13.5" customHeight="1">
      <c r="A33" s="166" t="s">
        <v>351</v>
      </c>
      <c r="B33" s="715">
        <v>26</v>
      </c>
      <c r="C33" s="715">
        <v>327</v>
      </c>
      <c r="D33" s="715">
        <v>25</v>
      </c>
      <c r="E33" s="678">
        <v>312</v>
      </c>
      <c r="F33" s="715">
        <v>23</v>
      </c>
      <c r="G33" s="678">
        <v>290</v>
      </c>
    </row>
    <row r="34" spans="1:7" ht="13.5" customHeight="1">
      <c r="A34" s="166" t="s">
        <v>350</v>
      </c>
      <c r="B34" s="715">
        <v>277</v>
      </c>
      <c r="C34" s="678">
        <v>3455</v>
      </c>
      <c r="D34" s="715">
        <v>281</v>
      </c>
      <c r="E34" s="678">
        <v>3515</v>
      </c>
      <c r="F34" s="715">
        <v>270</v>
      </c>
      <c r="G34" s="678">
        <v>3378</v>
      </c>
    </row>
    <row r="35" spans="1:7" ht="13.5" customHeight="1">
      <c r="A35" s="166" t="s">
        <v>349</v>
      </c>
      <c r="B35" s="715">
        <v>58</v>
      </c>
      <c r="C35" s="678">
        <v>728</v>
      </c>
      <c r="D35" s="715">
        <v>60</v>
      </c>
      <c r="E35" s="678">
        <v>751</v>
      </c>
      <c r="F35" s="715">
        <v>56</v>
      </c>
      <c r="G35" s="678">
        <v>697</v>
      </c>
    </row>
    <row r="36" spans="1:7" ht="13.5" customHeight="1">
      <c r="A36" s="166"/>
      <c r="B36" s="712" t="s">
        <v>58</v>
      </c>
      <c r="C36" s="678" t="s">
        <v>58</v>
      </c>
      <c r="D36" s="712" t="s">
        <v>58</v>
      </c>
      <c r="E36" s="678" t="s">
        <v>58</v>
      </c>
      <c r="F36" s="712" t="s">
        <v>58</v>
      </c>
      <c r="G36" s="678" t="s">
        <v>58</v>
      </c>
    </row>
    <row r="37" spans="1:7" ht="13.5" customHeight="1">
      <c r="A37" s="717" t="s">
        <v>335</v>
      </c>
      <c r="B37" s="712">
        <v>51</v>
      </c>
      <c r="C37" s="711">
        <v>633</v>
      </c>
      <c r="D37" s="712">
        <v>64</v>
      </c>
      <c r="E37" s="711">
        <v>795</v>
      </c>
      <c r="F37" s="712">
        <v>68</v>
      </c>
      <c r="G37" s="711">
        <v>844</v>
      </c>
    </row>
    <row r="38" spans="1:7" ht="13.5" customHeight="1">
      <c r="A38" s="686"/>
      <c r="B38" s="712" t="s">
        <v>58</v>
      </c>
      <c r="C38" s="678" t="s">
        <v>58</v>
      </c>
      <c r="D38" s="712" t="s">
        <v>58</v>
      </c>
      <c r="E38" s="678" t="s">
        <v>58</v>
      </c>
      <c r="F38" s="712"/>
      <c r="G38" s="678"/>
    </row>
    <row r="39" spans="1:7" ht="13.5" customHeight="1">
      <c r="A39" s="713" t="s">
        <v>334</v>
      </c>
      <c r="B39" s="712">
        <v>603</v>
      </c>
      <c r="C39" s="711">
        <v>7537</v>
      </c>
      <c r="D39" s="712">
        <v>395</v>
      </c>
      <c r="E39" s="711">
        <v>4934</v>
      </c>
      <c r="F39" s="712">
        <v>341</v>
      </c>
      <c r="G39" s="711">
        <v>4257</v>
      </c>
    </row>
    <row r="40" spans="1:7" ht="13.5" customHeight="1">
      <c r="A40" s="686" t="s">
        <v>333</v>
      </c>
      <c r="B40" s="715">
        <v>382</v>
      </c>
      <c r="C40" s="678">
        <v>4781</v>
      </c>
      <c r="D40" s="715">
        <v>330</v>
      </c>
      <c r="E40" s="678">
        <v>4126</v>
      </c>
      <c r="F40" s="715">
        <v>265</v>
      </c>
      <c r="G40" s="678">
        <v>3306</v>
      </c>
    </row>
    <row r="41" spans="1:7" ht="13.5" customHeight="1">
      <c r="A41" s="686" t="s">
        <v>332</v>
      </c>
      <c r="B41" s="715">
        <v>48</v>
      </c>
      <c r="C41" s="715">
        <v>598</v>
      </c>
      <c r="D41" s="715">
        <v>65</v>
      </c>
      <c r="E41" s="715">
        <v>808</v>
      </c>
      <c r="F41" s="715">
        <v>76</v>
      </c>
      <c r="G41" s="715">
        <v>951</v>
      </c>
    </row>
    <row r="42" spans="1:7" ht="13.5" customHeight="1">
      <c r="A42" s="686" t="s">
        <v>331</v>
      </c>
      <c r="B42" s="715">
        <v>173</v>
      </c>
      <c r="C42" s="678">
        <v>2158</v>
      </c>
      <c r="D42" s="715"/>
      <c r="E42" s="678">
        <v>0</v>
      </c>
      <c r="F42" s="715">
        <v>0</v>
      </c>
      <c r="G42" s="678">
        <v>0</v>
      </c>
    </row>
    <row r="43" spans="1:7" ht="13.5" customHeight="1">
      <c r="A43" s="686"/>
      <c r="B43" s="715"/>
      <c r="C43" s="678"/>
      <c r="D43" s="715"/>
      <c r="E43" s="678"/>
      <c r="F43" s="715"/>
      <c r="G43" s="678"/>
    </row>
    <row r="44" spans="1:7" ht="13.5" customHeight="1">
      <c r="A44" s="713" t="s">
        <v>678</v>
      </c>
      <c r="B44" s="712">
        <v>8</v>
      </c>
      <c r="C44" s="711">
        <v>106</v>
      </c>
      <c r="D44" s="712">
        <v>0</v>
      </c>
      <c r="E44" s="711">
        <v>4</v>
      </c>
      <c r="F44" s="712">
        <v>0</v>
      </c>
      <c r="G44" s="711">
        <v>2</v>
      </c>
    </row>
    <row r="45" spans="1:7" ht="13.5" customHeight="1">
      <c r="A45" s="686"/>
      <c r="B45" s="712" t="s">
        <v>58</v>
      </c>
      <c r="C45" s="678" t="s">
        <v>58</v>
      </c>
      <c r="D45" s="712" t="s">
        <v>58</v>
      </c>
      <c r="E45" s="678" t="s">
        <v>58</v>
      </c>
      <c r="F45" s="712"/>
      <c r="G45" s="678"/>
    </row>
    <row r="46" spans="1:7" ht="13.5" customHeight="1">
      <c r="A46" s="713" t="s">
        <v>330</v>
      </c>
      <c r="B46" s="712">
        <v>1176</v>
      </c>
      <c r="C46" s="711">
        <v>14701</v>
      </c>
      <c r="D46" s="712">
        <v>1256</v>
      </c>
      <c r="E46" s="711">
        <v>15698</v>
      </c>
      <c r="F46" s="712">
        <v>1256</v>
      </c>
      <c r="G46" s="711">
        <v>15698</v>
      </c>
    </row>
    <row r="47" spans="1:7" ht="13.5" customHeight="1">
      <c r="A47" s="716" t="s">
        <v>504</v>
      </c>
      <c r="B47" s="715">
        <v>1176</v>
      </c>
      <c r="C47" s="678">
        <v>14701</v>
      </c>
      <c r="D47" s="715">
        <v>1256</v>
      </c>
      <c r="E47" s="678">
        <v>15698</v>
      </c>
      <c r="F47" s="715">
        <v>1256</v>
      </c>
      <c r="G47" s="678">
        <v>15698</v>
      </c>
    </row>
    <row r="48" spans="1:7" ht="13.5" customHeight="1">
      <c r="A48" s="686"/>
      <c r="B48" s="712" t="s">
        <v>58</v>
      </c>
      <c r="C48" s="678" t="s">
        <v>58</v>
      </c>
      <c r="D48" s="712" t="s">
        <v>58</v>
      </c>
      <c r="E48" s="678" t="s">
        <v>58</v>
      </c>
      <c r="F48" s="712"/>
      <c r="G48" s="678"/>
    </row>
    <row r="49" spans="1:7" ht="20.399999999999999">
      <c r="A49" s="714" t="s">
        <v>546</v>
      </c>
      <c r="B49" s="711">
        <v>44</v>
      </c>
      <c r="C49" s="711">
        <v>546</v>
      </c>
      <c r="D49" s="711">
        <v>60</v>
      </c>
      <c r="E49" s="711">
        <v>750</v>
      </c>
      <c r="F49" s="711">
        <v>57</v>
      </c>
      <c r="G49" s="711">
        <v>711</v>
      </c>
    </row>
    <row r="50" spans="1:7" ht="20.399999999999999">
      <c r="A50" s="714" t="s">
        <v>640</v>
      </c>
      <c r="B50" s="711">
        <v>916</v>
      </c>
      <c r="C50" s="711">
        <v>11450</v>
      </c>
      <c r="D50" s="711">
        <v>853</v>
      </c>
      <c r="E50" s="711">
        <v>10667</v>
      </c>
      <c r="F50" s="711">
        <v>829</v>
      </c>
      <c r="G50" s="711">
        <v>10367</v>
      </c>
    </row>
    <row r="51" spans="1:7" ht="13.5" customHeight="1">
      <c r="A51" s="686"/>
      <c r="B51" s="712"/>
      <c r="C51" s="678"/>
      <c r="D51" s="712"/>
      <c r="E51" s="678"/>
    </row>
    <row r="52" spans="1:7" ht="13.5" customHeight="1">
      <c r="A52" s="713" t="s">
        <v>329</v>
      </c>
      <c r="B52" s="712" t="s">
        <v>58</v>
      </c>
      <c r="C52" s="712" t="s">
        <v>58</v>
      </c>
      <c r="D52" s="712" t="s">
        <v>58</v>
      </c>
      <c r="E52" s="711" t="s">
        <v>58</v>
      </c>
      <c r="F52" s="711" t="s">
        <v>58</v>
      </c>
      <c r="G52" s="711" t="s">
        <v>58</v>
      </c>
    </row>
    <row r="53" spans="1:7" ht="13.5" customHeight="1">
      <c r="A53" s="1248" t="s">
        <v>262</v>
      </c>
      <c r="B53" s="1247">
        <v>12045</v>
      </c>
      <c r="C53" s="1247">
        <v>150559</v>
      </c>
      <c r="D53" s="1247">
        <v>12017</v>
      </c>
      <c r="E53" s="1247">
        <v>150215</v>
      </c>
      <c r="F53" s="1247">
        <v>12508</v>
      </c>
      <c r="G53" s="1247">
        <v>156349</v>
      </c>
    </row>
    <row r="54" spans="1:7">
      <c r="A54" s="80"/>
      <c r="B54" s="327"/>
      <c r="C54" s="327"/>
      <c r="D54" s="326"/>
      <c r="E54" s="326"/>
      <c r="F54" s="115"/>
      <c r="G54" s="115"/>
    </row>
    <row r="55" spans="1:7">
      <c r="A55" s="115"/>
      <c r="B55" s="115"/>
      <c r="C55" s="115"/>
      <c r="D55" s="115"/>
      <c r="E55" s="115"/>
      <c r="F55" s="115"/>
      <c r="G55" s="115"/>
    </row>
    <row r="56" spans="1:7">
      <c r="A56" s="115"/>
      <c r="B56" s="115"/>
      <c r="C56" s="115"/>
      <c r="D56" s="115"/>
      <c r="E56" s="115"/>
      <c r="F56" s="115"/>
      <c r="G56" s="115"/>
    </row>
    <row r="57" spans="1:7" ht="15" customHeight="1">
      <c r="A57" s="115"/>
      <c r="B57" s="115"/>
      <c r="C57" s="115"/>
      <c r="D57" s="115"/>
      <c r="E57" s="115"/>
      <c r="F57" s="115"/>
      <c r="G57" s="115"/>
    </row>
    <row r="58" spans="1:7">
      <c r="A58" s="115"/>
      <c r="B58" s="115"/>
      <c r="C58" s="115"/>
      <c r="D58" s="115"/>
      <c r="E58" s="115"/>
      <c r="F58" s="115"/>
      <c r="G58" s="115"/>
    </row>
    <row r="59" spans="1:7" ht="15" customHeight="1">
      <c r="A59" s="115"/>
      <c r="B59" s="115"/>
      <c r="C59" s="115"/>
      <c r="D59" s="115"/>
      <c r="E59" s="115"/>
      <c r="F59" s="115"/>
      <c r="G59" s="115"/>
    </row>
    <row r="60" spans="1:7">
      <c r="A60" s="115"/>
      <c r="B60" s="115"/>
      <c r="C60" s="115"/>
      <c r="D60" s="115"/>
      <c r="E60" s="115"/>
    </row>
    <row r="61" spans="1:7">
      <c r="A61" s="115"/>
      <c r="B61" s="115"/>
      <c r="C61" s="115"/>
      <c r="D61" s="115"/>
      <c r="E61" s="115"/>
    </row>
  </sheetData>
  <mergeCells count="9">
    <mergeCell ref="B3:C3"/>
    <mergeCell ref="D3:E3"/>
    <mergeCell ref="F3:G3"/>
    <mergeCell ref="B4:B5"/>
    <mergeCell ref="C4:C5"/>
    <mergeCell ref="D4:D5"/>
    <mergeCell ref="E4:E5"/>
    <mergeCell ref="F4:F5"/>
    <mergeCell ref="G4:G5"/>
  </mergeCells>
  <pageMargins left="0.7" right="0.7" top="0.75" bottom="0.75" header="0.3" footer="0.3"/>
  <pageSetup paperSize="9" scale="70" orientation="portrait" r:id="rId1"/>
  <customProperties>
    <customPr name="_pios_id" r:id="rId2"/>
  </customPropertie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C4289-38A5-4FCD-8246-58AC837570B5}">
  <sheetPr>
    <tabColor rgb="FFFFCCCC"/>
  </sheetPr>
  <dimension ref="A1:I32"/>
  <sheetViews>
    <sheetView showGridLines="0" view="pageLayout" zoomScaleNormal="100" zoomScaleSheetLayoutView="100" workbookViewId="0">
      <selection activeCell="A69" sqref="A69:XFD96"/>
    </sheetView>
  </sheetViews>
  <sheetFormatPr defaultRowHeight="14.4"/>
  <cols>
    <col min="1" max="1" width="40.44140625" style="1663" customWidth="1"/>
    <col min="2" max="5" width="11.6640625" style="1663" customWidth="1"/>
    <col min="6" max="6" width="15.33203125" style="1663" bestFit="1" customWidth="1"/>
    <col min="7" max="7" width="12.5546875" style="1663" customWidth="1"/>
    <col min="8" max="16384" width="8.88671875" style="1663"/>
  </cols>
  <sheetData>
    <row r="1" spans="1:9" ht="16.2">
      <c r="A1" s="84" t="s">
        <v>978</v>
      </c>
      <c r="B1" s="115"/>
      <c r="C1" s="115"/>
      <c r="D1" s="115"/>
      <c r="E1" s="115"/>
      <c r="F1" s="115"/>
      <c r="G1" s="115"/>
    </row>
    <row r="2" spans="1:9">
      <c r="A2" s="142" t="s">
        <v>1437</v>
      </c>
      <c r="B2" s="141"/>
      <c r="C2" s="141"/>
      <c r="D2" s="141"/>
      <c r="E2" s="141"/>
      <c r="F2" s="141"/>
      <c r="G2" s="115"/>
    </row>
    <row r="3" spans="1:9" ht="23.25" customHeight="1">
      <c r="A3" s="115"/>
      <c r="B3" s="2099" t="s">
        <v>689</v>
      </c>
      <c r="C3" s="2099"/>
      <c r="D3" s="2099" t="s">
        <v>607</v>
      </c>
      <c r="E3" s="2101"/>
      <c r="F3" s="2099" t="s">
        <v>262</v>
      </c>
      <c r="G3" s="2101"/>
    </row>
    <row r="4" spans="1:9">
      <c r="A4" s="326"/>
      <c r="B4" s="2100"/>
      <c r="C4" s="2100"/>
      <c r="D4" s="2102"/>
      <c r="E4" s="2102"/>
      <c r="F4" s="2102"/>
      <c r="G4" s="2102"/>
    </row>
    <row r="5" spans="1:9">
      <c r="A5" s="720"/>
      <c r="B5" s="2103" t="s">
        <v>370</v>
      </c>
      <c r="C5" s="2103" t="s">
        <v>374</v>
      </c>
      <c r="D5" s="2103" t="s">
        <v>370</v>
      </c>
      <c r="E5" s="2103" t="s">
        <v>374</v>
      </c>
      <c r="F5" s="2103" t="s">
        <v>370</v>
      </c>
      <c r="G5" s="2103" t="s">
        <v>374</v>
      </c>
    </row>
    <row r="6" spans="1:9" ht="15" thickBot="1">
      <c r="A6" s="140" t="s">
        <v>121</v>
      </c>
      <c r="B6" s="2104"/>
      <c r="C6" s="2104"/>
      <c r="D6" s="2104"/>
      <c r="E6" s="2104"/>
      <c r="F6" s="2104"/>
      <c r="G6" s="2104"/>
    </row>
    <row r="7" spans="1:9" s="364" customFormat="1">
      <c r="A7" s="367" t="s">
        <v>688</v>
      </c>
      <c r="B7" s="362">
        <v>1464</v>
      </c>
      <c r="C7" s="362">
        <v>117</v>
      </c>
      <c r="D7" s="139" t="s">
        <v>58</v>
      </c>
      <c r="E7" s="362" t="s">
        <v>58</v>
      </c>
      <c r="F7" s="362">
        <v>1464</v>
      </c>
      <c r="G7" s="362">
        <v>117</v>
      </c>
    </row>
    <row r="8" spans="1:9">
      <c r="A8" s="363" t="s">
        <v>681</v>
      </c>
      <c r="B8" s="139">
        <v>1446</v>
      </c>
      <c r="C8" s="139">
        <v>116</v>
      </c>
      <c r="D8" s="139" t="s">
        <v>58</v>
      </c>
      <c r="E8" s="362" t="s">
        <v>58</v>
      </c>
      <c r="F8" s="139">
        <v>1446</v>
      </c>
      <c r="G8" s="139">
        <v>116</v>
      </c>
    </row>
    <row r="9" spans="1:9">
      <c r="A9" s="363" t="s">
        <v>373</v>
      </c>
      <c r="B9" s="139">
        <v>130</v>
      </c>
      <c r="C9" s="139">
        <v>10</v>
      </c>
      <c r="D9" s="139" t="s">
        <v>58</v>
      </c>
      <c r="E9" s="362" t="s">
        <v>58</v>
      </c>
      <c r="F9" s="139">
        <v>130</v>
      </c>
      <c r="G9" s="139">
        <v>10</v>
      </c>
      <c r="I9" s="174"/>
    </row>
    <row r="10" spans="1:9">
      <c r="A10" s="363" t="s">
        <v>686</v>
      </c>
      <c r="B10" s="139">
        <v>501</v>
      </c>
      <c r="C10" s="139">
        <v>40</v>
      </c>
      <c r="D10" s="139" t="s">
        <v>58</v>
      </c>
      <c r="E10" s="362" t="s">
        <v>58</v>
      </c>
      <c r="F10" s="139">
        <v>501</v>
      </c>
      <c r="G10" s="139">
        <v>40</v>
      </c>
    </row>
    <row r="11" spans="1:9">
      <c r="A11" s="363" t="s">
        <v>372</v>
      </c>
      <c r="B11" s="139">
        <v>250</v>
      </c>
      <c r="C11" s="139">
        <v>20</v>
      </c>
      <c r="D11" s="139" t="s">
        <v>58</v>
      </c>
      <c r="E11" s="362" t="s">
        <v>58</v>
      </c>
      <c r="F11" s="139">
        <v>250</v>
      </c>
      <c r="G11" s="139">
        <v>20</v>
      </c>
    </row>
    <row r="12" spans="1:9">
      <c r="A12" s="363" t="s">
        <v>608</v>
      </c>
      <c r="B12" s="139">
        <v>106</v>
      </c>
      <c r="C12" s="139">
        <v>8</v>
      </c>
      <c r="D12" s="139" t="s">
        <v>58</v>
      </c>
      <c r="E12" s="362" t="s">
        <v>58</v>
      </c>
      <c r="F12" s="139">
        <v>106</v>
      </c>
      <c r="G12" s="139">
        <v>8</v>
      </c>
    </row>
    <row r="13" spans="1:9">
      <c r="A13" s="363" t="s">
        <v>304</v>
      </c>
      <c r="B13" s="139">
        <v>-968</v>
      </c>
      <c r="C13" s="139">
        <v>-77</v>
      </c>
      <c r="D13" s="139" t="s">
        <v>58</v>
      </c>
      <c r="E13" s="362" t="s">
        <v>58</v>
      </c>
      <c r="F13" s="139">
        <v>-968</v>
      </c>
      <c r="G13" s="139">
        <v>-77</v>
      </c>
    </row>
    <row r="14" spans="1:9" s="364" customFormat="1">
      <c r="A14" s="366" t="s">
        <v>687</v>
      </c>
      <c r="B14" s="362">
        <v>2243</v>
      </c>
      <c r="C14" s="362">
        <v>179</v>
      </c>
      <c r="D14" s="139" t="s">
        <v>58</v>
      </c>
      <c r="E14" s="362" t="s">
        <v>58</v>
      </c>
      <c r="F14" s="362">
        <v>2243</v>
      </c>
      <c r="G14" s="362">
        <v>179</v>
      </c>
    </row>
    <row r="15" spans="1:9">
      <c r="A15" s="363" t="s">
        <v>681</v>
      </c>
      <c r="B15" s="139">
        <v>2171</v>
      </c>
      <c r="C15" s="139">
        <v>174</v>
      </c>
      <c r="D15" s="139" t="s">
        <v>58</v>
      </c>
      <c r="E15" s="362" t="s">
        <v>58</v>
      </c>
      <c r="F15" s="139">
        <v>2171</v>
      </c>
      <c r="G15" s="139">
        <v>174</v>
      </c>
    </row>
    <row r="16" spans="1:9">
      <c r="A16" s="363" t="s">
        <v>373</v>
      </c>
      <c r="B16" s="139">
        <v>408</v>
      </c>
      <c r="C16" s="139">
        <v>33</v>
      </c>
      <c r="D16" s="139" t="s">
        <v>58</v>
      </c>
      <c r="E16" s="362" t="s">
        <v>58</v>
      </c>
      <c r="F16" s="139">
        <v>408</v>
      </c>
      <c r="G16" s="139">
        <v>33</v>
      </c>
    </row>
    <row r="17" spans="1:7">
      <c r="A17" s="363" t="s">
        <v>686</v>
      </c>
      <c r="B17" s="139">
        <v>1304</v>
      </c>
      <c r="C17" s="139">
        <v>104</v>
      </c>
      <c r="D17" s="139" t="s">
        <v>58</v>
      </c>
      <c r="E17" s="362" t="s">
        <v>58</v>
      </c>
      <c r="F17" s="139">
        <v>1304</v>
      </c>
      <c r="G17" s="139">
        <v>104</v>
      </c>
    </row>
    <row r="18" spans="1:7">
      <c r="A18" s="363" t="s">
        <v>372</v>
      </c>
      <c r="B18" s="139">
        <v>388</v>
      </c>
      <c r="C18" s="139">
        <v>31</v>
      </c>
      <c r="D18" s="139" t="s">
        <v>58</v>
      </c>
      <c r="E18" s="362" t="s">
        <v>58</v>
      </c>
      <c r="F18" s="139">
        <v>388</v>
      </c>
      <c r="G18" s="139">
        <v>31</v>
      </c>
    </row>
    <row r="19" spans="1:7">
      <c r="A19" s="363" t="s">
        <v>608</v>
      </c>
      <c r="B19" s="139">
        <v>199</v>
      </c>
      <c r="C19" s="139">
        <v>16</v>
      </c>
      <c r="D19" s="139" t="s">
        <v>58</v>
      </c>
      <c r="E19" s="362" t="s">
        <v>58</v>
      </c>
      <c r="F19" s="139">
        <v>199</v>
      </c>
      <c r="G19" s="139">
        <v>16</v>
      </c>
    </row>
    <row r="20" spans="1:7">
      <c r="A20" s="363" t="s">
        <v>304</v>
      </c>
      <c r="B20" s="139">
        <v>-2227</v>
      </c>
      <c r="C20" s="139">
        <v>-178</v>
      </c>
      <c r="D20" s="139" t="s">
        <v>58</v>
      </c>
      <c r="E20" s="362" t="s">
        <v>58</v>
      </c>
      <c r="F20" s="139">
        <v>-2227</v>
      </c>
      <c r="G20" s="139">
        <v>-178</v>
      </c>
    </row>
    <row r="21" spans="1:7" s="364" customFormat="1">
      <c r="A21" s="366" t="s">
        <v>685</v>
      </c>
      <c r="B21" s="362">
        <v>668</v>
      </c>
      <c r="C21" s="362">
        <v>53</v>
      </c>
      <c r="D21" s="362" t="s">
        <v>58</v>
      </c>
      <c r="E21" s="362" t="s">
        <v>58</v>
      </c>
      <c r="F21" s="362">
        <v>668</v>
      </c>
      <c r="G21" s="362">
        <v>53</v>
      </c>
    </row>
    <row r="22" spans="1:7" s="364" customFormat="1">
      <c r="A22" s="366" t="s">
        <v>684</v>
      </c>
      <c r="B22" s="362">
        <v>399</v>
      </c>
      <c r="C22" s="362">
        <v>32</v>
      </c>
      <c r="D22" s="362" t="s">
        <v>58</v>
      </c>
      <c r="E22" s="362" t="s">
        <v>58</v>
      </c>
      <c r="F22" s="362">
        <v>399</v>
      </c>
      <c r="G22" s="362">
        <v>32</v>
      </c>
    </row>
    <row r="23" spans="1:7" s="364" customFormat="1">
      <c r="A23" s="365" t="s">
        <v>683</v>
      </c>
      <c r="B23" s="362">
        <v>7</v>
      </c>
      <c r="C23" s="362">
        <v>1</v>
      </c>
      <c r="D23" s="362" t="s">
        <v>58</v>
      </c>
      <c r="E23" s="362" t="s">
        <v>58</v>
      </c>
      <c r="F23" s="362">
        <v>7</v>
      </c>
      <c r="G23" s="362">
        <v>1</v>
      </c>
    </row>
    <row r="24" spans="1:7" s="364" customFormat="1">
      <c r="A24" s="365" t="s">
        <v>682</v>
      </c>
      <c r="B24" s="362">
        <v>598</v>
      </c>
      <c r="C24" s="362">
        <v>48</v>
      </c>
      <c r="D24" s="362">
        <v>2158</v>
      </c>
      <c r="E24" s="362">
        <v>173</v>
      </c>
      <c r="F24" s="362">
        <v>2756</v>
      </c>
      <c r="G24" s="362">
        <v>220</v>
      </c>
    </row>
    <row r="25" spans="1:7">
      <c r="A25" s="363" t="s">
        <v>681</v>
      </c>
      <c r="B25" s="139">
        <v>306</v>
      </c>
      <c r="C25" s="139">
        <v>24</v>
      </c>
      <c r="D25" s="139" t="s">
        <v>58</v>
      </c>
      <c r="E25" s="362" t="s">
        <v>58</v>
      </c>
      <c r="F25" s="139">
        <v>306</v>
      </c>
      <c r="G25" s="139">
        <v>24</v>
      </c>
    </row>
    <row r="26" spans="1:7">
      <c r="A26" s="363" t="s">
        <v>373</v>
      </c>
      <c r="B26" s="139">
        <v>240</v>
      </c>
      <c r="C26" s="139">
        <v>19</v>
      </c>
      <c r="D26" s="139" t="s">
        <v>58</v>
      </c>
      <c r="E26" s="362" t="s">
        <v>58</v>
      </c>
      <c r="F26" s="139">
        <v>240</v>
      </c>
      <c r="G26" s="139">
        <v>19</v>
      </c>
    </row>
    <row r="27" spans="1:7">
      <c r="A27" s="363" t="s">
        <v>680</v>
      </c>
      <c r="B27" s="139">
        <v>52</v>
      </c>
      <c r="C27" s="139">
        <v>4</v>
      </c>
      <c r="D27" s="139" t="s">
        <v>58</v>
      </c>
      <c r="E27" s="362" t="s">
        <v>58</v>
      </c>
      <c r="F27" s="139">
        <v>52</v>
      </c>
      <c r="G27" s="139">
        <v>4</v>
      </c>
    </row>
    <row r="28" spans="1:7">
      <c r="A28" s="363" t="s">
        <v>372</v>
      </c>
      <c r="B28" s="139">
        <v>0</v>
      </c>
      <c r="C28" s="139">
        <v>0</v>
      </c>
      <c r="D28" s="139">
        <v>2158</v>
      </c>
      <c r="E28" s="362">
        <v>173</v>
      </c>
      <c r="F28" s="139">
        <v>2158</v>
      </c>
      <c r="G28" s="139">
        <v>173</v>
      </c>
    </row>
    <row r="29" spans="1:7">
      <c r="A29" s="1250" t="s">
        <v>262</v>
      </c>
      <c r="B29" s="1249">
        <v>5378</v>
      </c>
      <c r="C29" s="1249">
        <v>430</v>
      </c>
      <c r="D29" s="1249">
        <v>2158</v>
      </c>
      <c r="E29" s="1249">
        <v>173</v>
      </c>
      <c r="F29" s="1249">
        <v>7537</v>
      </c>
      <c r="G29" s="1249">
        <v>603</v>
      </c>
    </row>
    <row r="30" spans="1:7">
      <c r="A30" s="85" t="s">
        <v>679</v>
      </c>
      <c r="B30" s="81"/>
      <c r="C30" s="81"/>
      <c r="D30" s="81"/>
      <c r="E30" s="81"/>
      <c r="F30" s="81"/>
      <c r="G30" s="81"/>
    </row>
    <row r="31" spans="1:7">
      <c r="A31" s="122"/>
      <c r="B31" s="122"/>
      <c r="C31" s="122"/>
      <c r="D31" s="122"/>
      <c r="E31" s="122"/>
      <c r="F31" s="122"/>
      <c r="G31" s="122"/>
    </row>
    <row r="32" spans="1:7">
      <c r="A32" s="1664"/>
      <c r="B32" s="1664"/>
      <c r="C32" s="1664"/>
      <c r="D32" s="1664"/>
      <c r="E32" s="1664"/>
      <c r="F32" s="1664"/>
      <c r="G32" s="1664"/>
    </row>
  </sheetData>
  <mergeCells count="9">
    <mergeCell ref="B3:C4"/>
    <mergeCell ref="D3:E4"/>
    <mergeCell ref="F3:G4"/>
    <mergeCell ref="B5:B6"/>
    <mergeCell ref="C5:C6"/>
    <mergeCell ref="D5:D6"/>
    <mergeCell ref="E5:E6"/>
    <mergeCell ref="F5:F6"/>
    <mergeCell ref="G5:G6"/>
  </mergeCells>
  <pageMargins left="0.7" right="0.7" top="0.75" bottom="0.75" header="0.3" footer="0.3"/>
  <pageSetup paperSize="9" scale="70" orientation="portrait" r:id="rId1"/>
  <customProperties>
    <customPr name="_pios_id" r:id="rId2"/>
  </customPropertie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2A026C-3ACD-4D69-88E9-32BD95990A6D}">
  <sheetPr>
    <tabColor rgb="FFFFCCCC"/>
  </sheetPr>
  <dimension ref="A1:U74"/>
  <sheetViews>
    <sheetView showGridLines="0" showZeros="0" view="pageBreakPreview" topLeftCell="A44" zoomScaleNormal="100" zoomScaleSheetLayoutView="100" workbookViewId="0">
      <selection activeCell="A69" sqref="A69:XFD96"/>
    </sheetView>
  </sheetViews>
  <sheetFormatPr defaultRowHeight="14.4"/>
  <cols>
    <col min="1" max="1" width="42.21875" style="1663" customWidth="1"/>
    <col min="2" max="2" width="11.33203125" style="1663" customWidth="1"/>
    <col min="3" max="3" width="10.44140625" style="1663" customWidth="1"/>
    <col min="4" max="4" width="9" style="1663" customWidth="1"/>
    <col min="5" max="5" width="9.21875" style="1663" customWidth="1"/>
    <col min="6" max="6" width="9" style="1663" customWidth="1"/>
    <col min="7" max="7" width="8.88671875" style="1663" customWidth="1"/>
    <col min="8" max="10" width="9.33203125" style="1663" customWidth="1"/>
    <col min="11" max="11" width="11" style="1663" customWidth="1"/>
    <col min="12" max="12" width="8.88671875" style="1663"/>
    <col min="13" max="13" width="8.88671875" style="1663" customWidth="1"/>
    <col min="14" max="14" width="11" style="1663" customWidth="1"/>
    <col min="15" max="16384" width="8.88671875" style="1663"/>
  </cols>
  <sheetData>
    <row r="1" spans="1:21">
      <c r="A1" s="2105" t="s">
        <v>1281</v>
      </c>
      <c r="B1" s="2105"/>
      <c r="C1" s="2105"/>
      <c r="D1" s="1423"/>
      <c r="E1" s="1423"/>
      <c r="F1" s="1423"/>
      <c r="G1" s="1423"/>
      <c r="H1" s="1423"/>
      <c r="I1" s="1423"/>
      <c r="J1" s="1423"/>
      <c r="K1" s="174"/>
    </row>
    <row r="2" spans="1:21" ht="21" thickBot="1">
      <c r="A2" s="320" t="s">
        <v>641</v>
      </c>
      <c r="B2" s="134"/>
      <c r="C2" s="1424"/>
      <c r="D2" s="1423"/>
      <c r="E2" s="1423"/>
      <c r="F2" s="1423"/>
      <c r="G2" s="1423"/>
      <c r="H2" s="1423"/>
      <c r="I2" s="1423"/>
      <c r="J2" s="1423"/>
    </row>
    <row r="3" spans="1:21" ht="16.8" thickBot="1">
      <c r="A3" s="154" t="s">
        <v>121</v>
      </c>
      <c r="B3" s="153" t="s">
        <v>1401</v>
      </c>
      <c r="C3" s="153" t="s">
        <v>1170</v>
      </c>
      <c r="D3" s="153" t="s">
        <v>1048</v>
      </c>
      <c r="E3" s="153" t="s">
        <v>969</v>
      </c>
      <c r="F3" s="152" t="s">
        <v>894</v>
      </c>
      <c r="G3" s="152" t="s">
        <v>700</v>
      </c>
      <c r="H3" s="152" t="s">
        <v>674</v>
      </c>
      <c r="I3" s="152" t="s">
        <v>615</v>
      </c>
      <c r="J3" s="152" t="s">
        <v>590</v>
      </c>
      <c r="L3" s="1335"/>
    </row>
    <row r="4" spans="1:21">
      <c r="A4" s="151" t="s">
        <v>401</v>
      </c>
      <c r="B4" s="150"/>
      <c r="C4" s="150"/>
      <c r="D4" s="149"/>
      <c r="E4" s="149"/>
      <c r="F4" s="149"/>
      <c r="G4" s="149"/>
      <c r="H4" s="149"/>
      <c r="I4" s="149"/>
      <c r="J4" s="149"/>
    </row>
    <row r="5" spans="1:21">
      <c r="A5" s="148" t="s">
        <v>400</v>
      </c>
      <c r="B5" s="1485">
        <v>28046</v>
      </c>
      <c r="C5" s="1485">
        <v>28064</v>
      </c>
      <c r="D5" s="1484">
        <v>28080</v>
      </c>
      <c r="E5" s="1486">
        <v>28398</v>
      </c>
      <c r="F5" s="1484">
        <v>28198</v>
      </c>
      <c r="G5" s="1484">
        <v>28378</v>
      </c>
      <c r="H5" s="1484">
        <v>28471</v>
      </c>
      <c r="I5" s="1484">
        <v>28523</v>
      </c>
      <c r="J5" s="1484">
        <v>28706</v>
      </c>
      <c r="K5" s="1333"/>
      <c r="L5" s="1333"/>
      <c r="M5" s="1333"/>
      <c r="N5" s="1333"/>
      <c r="O5" s="1333"/>
      <c r="P5" s="1333"/>
      <c r="Q5" s="1333"/>
      <c r="R5" s="1333"/>
      <c r="S5" s="1333"/>
    </row>
    <row r="6" spans="1:21">
      <c r="A6" s="148" t="s">
        <v>1280</v>
      </c>
      <c r="B6" s="1485">
        <v>1665</v>
      </c>
      <c r="C6" s="1485">
        <v>891</v>
      </c>
      <c r="D6" s="1484">
        <v>698</v>
      </c>
      <c r="E6" s="1484">
        <v>1658</v>
      </c>
      <c r="F6" s="1484">
        <v>988</v>
      </c>
      <c r="G6" s="1484">
        <v>1381</v>
      </c>
      <c r="H6" s="1484">
        <v>748</v>
      </c>
      <c r="I6" s="1484">
        <v>2782</v>
      </c>
      <c r="J6" s="1484">
        <v>2412</v>
      </c>
      <c r="K6" s="1334"/>
      <c r="L6" s="1333"/>
      <c r="M6" s="1333"/>
      <c r="N6" s="1333"/>
      <c r="O6" s="1333"/>
      <c r="P6" s="1333"/>
      <c r="Q6" s="1333"/>
      <c r="R6" s="1333"/>
      <c r="S6" s="1333"/>
    </row>
    <row r="7" spans="1:21">
      <c r="A7" s="145" t="s">
        <v>399</v>
      </c>
      <c r="B7" s="1483">
        <v>-1078</v>
      </c>
      <c r="C7" s="1483">
        <v>-492</v>
      </c>
      <c r="D7" s="1482">
        <v>-322</v>
      </c>
      <c r="E7" s="1482">
        <v>-1616</v>
      </c>
      <c r="F7" s="1482">
        <v>-1212</v>
      </c>
      <c r="G7" s="1482">
        <v>-1414</v>
      </c>
      <c r="H7" s="1482">
        <v>-707</v>
      </c>
      <c r="I7" s="1482">
        <v>-2788</v>
      </c>
      <c r="J7" s="1482">
        <v>-2091</v>
      </c>
      <c r="K7" s="1333"/>
      <c r="L7" s="1333"/>
      <c r="M7" s="1333"/>
      <c r="N7" s="1333"/>
      <c r="O7" s="1333"/>
      <c r="P7" s="1333"/>
      <c r="Q7" s="1333"/>
      <c r="R7" s="1333"/>
      <c r="S7" s="1333"/>
    </row>
    <row r="8" spans="1:21">
      <c r="A8" s="148" t="s">
        <v>398</v>
      </c>
      <c r="B8" s="1412">
        <v>28634</v>
      </c>
      <c r="C8" s="1412">
        <v>28463</v>
      </c>
      <c r="D8" s="1403">
        <v>28456</v>
      </c>
      <c r="E8" s="1403">
        <v>28441</v>
      </c>
      <c r="F8" s="1403">
        <v>27974</v>
      </c>
      <c r="G8" s="1403">
        <v>28345</v>
      </c>
      <c r="H8" s="1403">
        <v>28512</v>
      </c>
      <c r="I8" s="1403">
        <v>28517</v>
      </c>
      <c r="J8" s="1403">
        <v>29027</v>
      </c>
      <c r="K8" s="1333"/>
      <c r="L8" s="1333"/>
      <c r="M8" s="1333"/>
      <c r="N8" s="1333"/>
      <c r="O8" s="1333"/>
      <c r="P8" s="1333"/>
      <c r="Q8" s="1333"/>
      <c r="R8" s="1333"/>
      <c r="S8" s="1333"/>
    </row>
    <row r="9" spans="1:21">
      <c r="A9" s="148" t="s">
        <v>397</v>
      </c>
      <c r="B9" s="1412">
        <v>-173</v>
      </c>
      <c r="C9" s="1412">
        <v>-240</v>
      </c>
      <c r="D9" s="1403">
        <v>-143</v>
      </c>
      <c r="E9" s="1403">
        <v>-136</v>
      </c>
      <c r="F9" s="1403">
        <v>0</v>
      </c>
      <c r="G9" s="1403">
        <v>0</v>
      </c>
      <c r="H9" s="1403">
        <v>0</v>
      </c>
      <c r="I9" s="1403">
        <v>0</v>
      </c>
      <c r="J9" s="1403">
        <v>0</v>
      </c>
      <c r="K9" s="1334"/>
      <c r="L9" s="1333"/>
      <c r="M9" s="1333"/>
      <c r="N9" s="1333"/>
      <c r="O9" s="1333"/>
      <c r="P9" s="1333"/>
      <c r="Q9" s="1333"/>
      <c r="R9" s="1333"/>
      <c r="S9" s="1333"/>
      <c r="U9" s="1481"/>
    </row>
    <row r="10" spans="1:21">
      <c r="A10" s="148" t="s">
        <v>396</v>
      </c>
      <c r="B10" s="1412">
        <v>-3377</v>
      </c>
      <c r="C10" s="1412">
        <v>-3401</v>
      </c>
      <c r="D10" s="1403">
        <v>-3286</v>
      </c>
      <c r="E10" s="1403">
        <v>-3451</v>
      </c>
      <c r="F10" s="1403">
        <v>-3366</v>
      </c>
      <c r="G10" s="1403">
        <v>-4170</v>
      </c>
      <c r="H10" s="1403">
        <v>-4167</v>
      </c>
      <c r="I10" s="1403">
        <v>-3885</v>
      </c>
      <c r="J10" s="1403">
        <v>-3997</v>
      </c>
      <c r="K10" s="1333"/>
      <c r="L10" s="1333"/>
      <c r="M10" s="1333"/>
      <c r="N10" s="1333"/>
      <c r="O10" s="1333"/>
      <c r="P10" s="1333"/>
      <c r="Q10" s="1333"/>
      <c r="R10" s="1333"/>
      <c r="S10" s="1333"/>
      <c r="U10" s="1481"/>
    </row>
    <row r="11" spans="1:21">
      <c r="A11" s="148" t="s">
        <v>395</v>
      </c>
      <c r="B11" s="1412">
        <v>0</v>
      </c>
      <c r="C11" s="1412">
        <v>0</v>
      </c>
      <c r="D11" s="1403">
        <v>-96</v>
      </c>
      <c r="E11" s="1403">
        <v>0</v>
      </c>
      <c r="F11" s="1403">
        <v>0</v>
      </c>
      <c r="G11" s="1403">
        <v>-90</v>
      </c>
      <c r="H11" s="1403">
        <v>-96</v>
      </c>
      <c r="I11" s="1403">
        <v>-76</v>
      </c>
      <c r="J11" s="1403">
        <v>-12</v>
      </c>
      <c r="K11" s="1333"/>
      <c r="L11" s="1333"/>
      <c r="M11" s="1333"/>
      <c r="N11" s="1333"/>
      <c r="O11" s="1333"/>
      <c r="P11" s="1333"/>
      <c r="Q11" s="1333"/>
      <c r="R11" s="1333"/>
      <c r="S11" s="1333"/>
    </row>
    <row r="12" spans="1:21">
      <c r="A12" s="148" t="s">
        <v>386</v>
      </c>
      <c r="B12" s="1412">
        <v>-56</v>
      </c>
      <c r="C12" s="1412">
        <v>-71</v>
      </c>
      <c r="D12" s="1403">
        <v>-131</v>
      </c>
      <c r="E12" s="1403">
        <v>-130</v>
      </c>
      <c r="F12" s="1403">
        <v>-117</v>
      </c>
      <c r="G12" s="1403">
        <v>-137</v>
      </c>
      <c r="H12" s="1403">
        <v>-148</v>
      </c>
      <c r="I12" s="1403">
        <v>-116</v>
      </c>
      <c r="J12" s="1403">
        <v>-191</v>
      </c>
      <c r="K12" s="1333"/>
      <c r="L12" s="1333"/>
      <c r="M12" s="1333"/>
      <c r="N12" s="1333"/>
      <c r="O12" s="1333"/>
      <c r="P12" s="1333"/>
      <c r="Q12" s="1333"/>
      <c r="R12" s="1333"/>
      <c r="S12" s="1333"/>
    </row>
    <row r="13" spans="1:21">
      <c r="A13" s="148" t="s">
        <v>1279</v>
      </c>
      <c r="B13" s="1412">
        <v>-272</v>
      </c>
      <c r="C13" s="1412">
        <v>-290</v>
      </c>
      <c r="D13" s="1403">
        <v>-475</v>
      </c>
      <c r="E13" s="1403">
        <v>-303</v>
      </c>
      <c r="F13" s="1403">
        <v>-384</v>
      </c>
      <c r="G13" s="1403">
        <v>-307</v>
      </c>
      <c r="H13" s="1403">
        <v>-275</v>
      </c>
      <c r="I13" s="1403">
        <v>-305</v>
      </c>
      <c r="J13" s="1403">
        <v>-346</v>
      </c>
      <c r="K13" s="1333"/>
      <c r="L13" s="1333"/>
      <c r="M13" s="1333"/>
      <c r="N13" s="1333"/>
      <c r="O13" s="1333"/>
      <c r="P13" s="1333"/>
      <c r="Q13" s="1333"/>
      <c r="R13" s="1333"/>
      <c r="S13" s="1333"/>
    </row>
    <row r="14" spans="1:21">
      <c r="A14" s="145" t="s">
        <v>394</v>
      </c>
      <c r="B14" s="1477">
        <v>-3878</v>
      </c>
      <c r="C14" s="1477">
        <v>-4002</v>
      </c>
      <c r="D14" s="1476">
        <v>-4131</v>
      </c>
      <c r="E14" s="1476">
        <v>-4020</v>
      </c>
      <c r="F14" s="1476">
        <v>-3867</v>
      </c>
      <c r="G14" s="1476">
        <v>-4703</v>
      </c>
      <c r="H14" s="1476">
        <v>-4686</v>
      </c>
      <c r="I14" s="1476">
        <v>-4383</v>
      </c>
      <c r="J14" s="1476">
        <v>-4545</v>
      </c>
      <c r="K14" s="1333"/>
      <c r="L14" s="1333"/>
      <c r="M14" s="1333"/>
      <c r="N14" s="1333"/>
      <c r="O14" s="1333"/>
      <c r="P14" s="1333"/>
      <c r="Q14" s="1333"/>
      <c r="R14" s="1333"/>
      <c r="S14" s="1333"/>
    </row>
    <row r="15" spans="1:21">
      <c r="A15" s="1474" t="s">
        <v>393</v>
      </c>
      <c r="B15" s="1473">
        <v>24756</v>
      </c>
      <c r="C15" s="1473">
        <v>24461</v>
      </c>
      <c r="D15" s="1472">
        <v>24325</v>
      </c>
      <c r="E15" s="1472">
        <v>24421</v>
      </c>
      <c r="F15" s="1472">
        <v>24107</v>
      </c>
      <c r="G15" s="1472">
        <v>23641</v>
      </c>
      <c r="H15" s="1472">
        <v>23826</v>
      </c>
      <c r="I15" s="1472">
        <v>24134</v>
      </c>
      <c r="J15" s="1472">
        <v>24482</v>
      </c>
      <c r="K15" s="1333"/>
      <c r="L15" s="1333"/>
      <c r="M15" s="1333"/>
      <c r="N15" s="1333"/>
      <c r="O15" s="1333"/>
      <c r="P15" s="1333"/>
      <c r="Q15" s="1333"/>
      <c r="R15" s="1333"/>
      <c r="S15" s="1333"/>
    </row>
    <row r="16" spans="1:21">
      <c r="A16" s="1341" t="s">
        <v>392</v>
      </c>
      <c r="B16" s="1480">
        <v>2704</v>
      </c>
      <c r="C16" s="1480">
        <v>2787</v>
      </c>
      <c r="D16" s="1480">
        <v>2833</v>
      </c>
      <c r="E16" s="1480">
        <v>3117</v>
      </c>
      <c r="F16" s="1480">
        <v>3181</v>
      </c>
      <c r="G16" s="1480">
        <v>3957</v>
      </c>
      <c r="H16" s="1480">
        <v>4002</v>
      </c>
      <c r="I16" s="1480">
        <v>2860</v>
      </c>
      <c r="J16" s="1480">
        <v>2858</v>
      </c>
      <c r="K16" s="1333"/>
      <c r="L16" s="1333"/>
      <c r="M16" s="1333"/>
      <c r="N16" s="1333"/>
      <c r="O16" s="1333"/>
      <c r="P16" s="1333"/>
      <c r="Q16" s="1333"/>
      <c r="R16" s="1333"/>
      <c r="S16" s="1333"/>
    </row>
    <row r="17" spans="1:21">
      <c r="A17" s="1479" t="s">
        <v>391</v>
      </c>
      <c r="B17" s="1412">
        <v>-26</v>
      </c>
      <c r="C17" s="1412">
        <v>-24</v>
      </c>
      <c r="D17" s="1403">
        <v>-23</v>
      </c>
      <c r="E17" s="1403">
        <v>-20</v>
      </c>
      <c r="F17" s="1403">
        <v>-27</v>
      </c>
      <c r="G17" s="1403">
        <v>-8</v>
      </c>
      <c r="H17" s="1403">
        <v>-12</v>
      </c>
      <c r="I17" s="1403">
        <v>-11</v>
      </c>
      <c r="J17" s="1403">
        <v>-22</v>
      </c>
      <c r="K17" s="1333"/>
      <c r="L17" s="1333"/>
      <c r="M17" s="1333"/>
      <c r="N17" s="1333"/>
      <c r="O17" s="1333"/>
      <c r="P17" s="1333"/>
      <c r="Q17" s="1333"/>
      <c r="R17" s="1333"/>
      <c r="S17" s="1333"/>
    </row>
    <row r="18" spans="1:21">
      <c r="A18" s="1478" t="s">
        <v>390</v>
      </c>
      <c r="B18" s="1477">
        <v>2678</v>
      </c>
      <c r="C18" s="1477">
        <v>2763</v>
      </c>
      <c r="D18" s="1476">
        <v>2810</v>
      </c>
      <c r="E18" s="1476">
        <v>3097</v>
      </c>
      <c r="F18" s="1476">
        <v>3154</v>
      </c>
      <c r="G18" s="1476">
        <v>3948</v>
      </c>
      <c r="H18" s="1476">
        <v>3991</v>
      </c>
      <c r="I18" s="1476">
        <v>2849</v>
      </c>
      <c r="J18" s="1476">
        <v>2836</v>
      </c>
      <c r="K18" s="1333"/>
      <c r="L18" s="1333"/>
      <c r="M18" s="1333"/>
      <c r="N18" s="1333"/>
      <c r="O18" s="1333"/>
      <c r="P18" s="1333"/>
      <c r="Q18" s="1333"/>
      <c r="R18" s="1333"/>
      <c r="S18" s="1333"/>
    </row>
    <row r="19" spans="1:21">
      <c r="A19" s="1474" t="s">
        <v>389</v>
      </c>
      <c r="B19" s="1473">
        <v>27434</v>
      </c>
      <c r="C19" s="1473">
        <v>27224</v>
      </c>
      <c r="D19" s="1472">
        <v>27135</v>
      </c>
      <c r="E19" s="1472">
        <v>27518</v>
      </c>
      <c r="F19" s="1472">
        <v>27261</v>
      </c>
      <c r="G19" s="1472">
        <v>27590</v>
      </c>
      <c r="H19" s="1472">
        <v>27817</v>
      </c>
      <c r="I19" s="1472">
        <v>26984</v>
      </c>
      <c r="J19" s="1472">
        <v>27318</v>
      </c>
      <c r="K19" s="1333"/>
      <c r="L19" s="1333"/>
      <c r="M19" s="1333"/>
      <c r="N19" s="1333"/>
      <c r="O19" s="1333"/>
      <c r="P19" s="1333"/>
      <c r="Q19" s="1333"/>
      <c r="R19" s="1333"/>
      <c r="S19" s="1333"/>
    </row>
    <row r="20" spans="1:21">
      <c r="A20" s="1475" t="s">
        <v>388</v>
      </c>
      <c r="B20" s="1473">
        <v>3669</v>
      </c>
      <c r="C20" s="1473">
        <v>4240</v>
      </c>
      <c r="D20" s="1472">
        <v>4382</v>
      </c>
      <c r="E20" s="1472">
        <v>4559</v>
      </c>
      <c r="F20" s="1472">
        <v>4789</v>
      </c>
      <c r="G20" s="1472">
        <v>4906</v>
      </c>
      <c r="H20" s="1472">
        <v>4801</v>
      </c>
      <c r="I20" s="1472">
        <v>4960</v>
      </c>
      <c r="J20" s="1472">
        <v>5268</v>
      </c>
      <c r="K20" s="1333"/>
      <c r="L20" s="1333"/>
      <c r="M20" s="1333"/>
      <c r="N20" s="1333"/>
      <c r="O20" s="1333"/>
      <c r="P20" s="1333"/>
      <c r="Q20" s="1333"/>
      <c r="R20" s="1333"/>
      <c r="S20" s="1333"/>
      <c r="U20" s="1501"/>
    </row>
    <row r="21" spans="1:21">
      <c r="A21" s="148" t="s">
        <v>387</v>
      </c>
      <c r="B21" s="1412">
        <v>615</v>
      </c>
      <c r="C21" s="1412">
        <v>626</v>
      </c>
      <c r="D21" s="1403">
        <v>294</v>
      </c>
      <c r="E21" s="1403">
        <v>220</v>
      </c>
      <c r="F21" s="1403">
        <v>216</v>
      </c>
      <c r="G21" s="1403">
        <v>180</v>
      </c>
      <c r="H21" s="1403">
        <v>185</v>
      </c>
      <c r="I21" s="1403">
        <v>135</v>
      </c>
      <c r="J21" s="1403">
        <v>193</v>
      </c>
      <c r="K21" s="1333"/>
      <c r="L21" s="1333"/>
      <c r="M21" s="1333"/>
      <c r="N21" s="1333"/>
      <c r="O21" s="1333"/>
      <c r="P21" s="1333"/>
      <c r="Q21" s="1333"/>
      <c r="R21" s="1333"/>
      <c r="S21" s="1333"/>
    </row>
    <row r="22" spans="1:21">
      <c r="A22" s="148" t="s">
        <v>322</v>
      </c>
      <c r="B22" s="1412">
        <v>-1000</v>
      </c>
      <c r="C22" s="1412">
        <v>-1000</v>
      </c>
      <c r="D22" s="1403">
        <v>-1000</v>
      </c>
      <c r="E22" s="1403">
        <v>-1000</v>
      </c>
      <c r="F22" s="1403">
        <v>-1000</v>
      </c>
      <c r="G22" s="1403">
        <v>-1000</v>
      </c>
      <c r="H22" s="1403">
        <v>-1000</v>
      </c>
      <c r="I22" s="1403">
        <v>-1000</v>
      </c>
      <c r="J22" s="1403">
        <v>-1000</v>
      </c>
      <c r="K22" s="1333"/>
      <c r="L22" s="1333"/>
      <c r="M22" s="1333"/>
      <c r="N22" s="1333"/>
      <c r="O22" s="1333"/>
      <c r="P22" s="1333"/>
      <c r="Q22" s="1333"/>
      <c r="R22" s="1333"/>
      <c r="S22" s="1333"/>
    </row>
    <row r="23" spans="1:21">
      <c r="A23" s="148" t="s">
        <v>385</v>
      </c>
      <c r="B23" s="1412">
        <v>-812</v>
      </c>
      <c r="C23" s="1412">
        <v>-62</v>
      </c>
      <c r="D23" s="1403">
        <v>-62</v>
      </c>
      <c r="E23" s="1403">
        <v>-62</v>
      </c>
      <c r="F23" s="1403">
        <v>-61</v>
      </c>
      <c r="G23" s="1403">
        <v>-63</v>
      </c>
      <c r="H23" s="1403">
        <v>-49</v>
      </c>
      <c r="I23" s="1403">
        <v>-51</v>
      </c>
      <c r="J23" s="1403">
        <v>-48</v>
      </c>
      <c r="K23" s="1333"/>
      <c r="L23" s="1333"/>
      <c r="M23" s="1333"/>
      <c r="N23" s="1333"/>
      <c r="O23" s="1333"/>
      <c r="P23" s="1333"/>
      <c r="Q23" s="1333"/>
      <c r="R23" s="1333"/>
      <c r="S23" s="1333"/>
      <c r="U23" s="1481"/>
    </row>
    <row r="24" spans="1:21">
      <c r="A24" s="1474" t="s">
        <v>384</v>
      </c>
      <c r="B24" s="1473">
        <v>-1197</v>
      </c>
      <c r="C24" s="1473">
        <v>-436</v>
      </c>
      <c r="D24" s="1472">
        <v>-768</v>
      </c>
      <c r="E24" s="1472">
        <v>-841</v>
      </c>
      <c r="F24" s="1472">
        <v>-845</v>
      </c>
      <c r="G24" s="1472">
        <v>-883</v>
      </c>
      <c r="H24" s="1472">
        <v>-865</v>
      </c>
      <c r="I24" s="1472">
        <v>-916</v>
      </c>
      <c r="J24" s="1472">
        <v>-855</v>
      </c>
      <c r="K24" s="1333"/>
      <c r="L24" s="1333"/>
      <c r="M24" s="1333"/>
      <c r="N24" s="1333"/>
      <c r="O24" s="1333"/>
      <c r="P24" s="1333"/>
      <c r="Q24" s="1333"/>
      <c r="R24" s="1333"/>
      <c r="S24" s="1333"/>
      <c r="U24" s="1481"/>
    </row>
    <row r="25" spans="1:21">
      <c r="A25" s="1474" t="s">
        <v>323</v>
      </c>
      <c r="B25" s="1473">
        <v>2472</v>
      </c>
      <c r="C25" s="1473">
        <v>3804</v>
      </c>
      <c r="D25" s="1472">
        <v>3614</v>
      </c>
      <c r="E25" s="1472">
        <v>3717</v>
      </c>
      <c r="F25" s="1472">
        <v>3944</v>
      </c>
      <c r="G25" s="1472">
        <v>4023</v>
      </c>
      <c r="H25" s="1472">
        <v>3936</v>
      </c>
      <c r="I25" s="1472">
        <v>4045</v>
      </c>
      <c r="J25" s="1472">
        <v>4413</v>
      </c>
      <c r="K25" s="1333"/>
      <c r="L25" s="1333"/>
      <c r="M25" s="1333"/>
      <c r="N25" s="1333"/>
      <c r="O25" s="1333"/>
      <c r="P25" s="1333"/>
      <c r="Q25" s="1333"/>
      <c r="R25" s="1333"/>
      <c r="S25" s="1333"/>
    </row>
    <row r="26" spans="1:21">
      <c r="A26" s="1474" t="s">
        <v>692</v>
      </c>
      <c r="B26" s="1473">
        <v>29906</v>
      </c>
      <c r="C26" s="1473">
        <v>31028</v>
      </c>
      <c r="D26" s="1472">
        <v>30749</v>
      </c>
      <c r="E26" s="1472">
        <v>31236</v>
      </c>
      <c r="F26" s="1472">
        <v>31205</v>
      </c>
      <c r="G26" s="1472">
        <v>31613</v>
      </c>
      <c r="H26" s="1472">
        <v>31753</v>
      </c>
      <c r="I26" s="1472">
        <v>31028</v>
      </c>
      <c r="J26" s="1472">
        <v>31731</v>
      </c>
      <c r="K26" s="1333"/>
      <c r="L26" s="1333"/>
      <c r="M26" s="1333"/>
      <c r="N26" s="1333"/>
      <c r="O26" s="1333"/>
      <c r="P26" s="1333"/>
      <c r="Q26" s="1333"/>
      <c r="R26" s="1333"/>
      <c r="S26" s="1333"/>
    </row>
    <row r="27" spans="1:21">
      <c r="A27" s="1810" t="s">
        <v>1585</v>
      </c>
      <c r="B27" s="1470">
        <v>-282</v>
      </c>
      <c r="C27" s="1471">
        <v>-290</v>
      </c>
      <c r="D27" s="1463">
        <v>-475</v>
      </c>
      <c r="E27" s="1463">
        <v>-303</v>
      </c>
      <c r="F27" s="1463">
        <v>-405</v>
      </c>
      <c r="G27" s="1463">
        <v>-328</v>
      </c>
      <c r="H27" s="1463">
        <v>-289</v>
      </c>
      <c r="I27" s="1463">
        <v>-305</v>
      </c>
      <c r="J27" s="1463">
        <v>-346</v>
      </c>
      <c r="K27" s="1333"/>
      <c r="L27" s="1333"/>
      <c r="M27" s="1333"/>
      <c r="N27" s="1333"/>
      <c r="O27" s="1333"/>
      <c r="P27" s="1333"/>
      <c r="Q27" s="1333"/>
      <c r="R27" s="1333"/>
      <c r="S27" s="1333"/>
    </row>
    <row r="28" spans="1:21">
      <c r="A28" s="1252"/>
      <c r="B28" s="1470"/>
      <c r="C28" s="1470"/>
      <c r="D28" s="1463"/>
      <c r="E28" s="1463"/>
      <c r="F28" s="1463"/>
      <c r="G28" s="1463"/>
      <c r="H28" s="1463"/>
      <c r="I28" s="1463"/>
      <c r="J28" s="1463"/>
    </row>
    <row r="29" spans="1:21" ht="15" thickBot="1">
      <c r="A29" s="1266" t="s">
        <v>1278</v>
      </c>
      <c r="B29" s="326"/>
      <c r="C29" s="326"/>
      <c r="D29" s="1411"/>
      <c r="E29" s="326"/>
      <c r="F29" s="326"/>
      <c r="G29" s="326"/>
      <c r="H29" s="326"/>
      <c r="I29" s="1422"/>
      <c r="J29" s="326"/>
    </row>
    <row r="30" spans="1:21" ht="15" thickBot="1">
      <c r="A30" s="146" t="s">
        <v>121</v>
      </c>
      <c r="B30" s="153" t="s">
        <v>1446</v>
      </c>
      <c r="C30" s="153" t="s">
        <v>1170</v>
      </c>
      <c r="D30" s="153" t="s">
        <v>1048</v>
      </c>
      <c r="E30" s="153" t="s">
        <v>969</v>
      </c>
      <c r="F30" s="152" t="s">
        <v>894</v>
      </c>
      <c r="G30" s="152" t="s">
        <v>700</v>
      </c>
      <c r="H30" s="152" t="s">
        <v>674</v>
      </c>
      <c r="I30" s="152" t="s">
        <v>615</v>
      </c>
      <c r="J30" s="152" t="s">
        <v>590</v>
      </c>
    </row>
    <row r="31" spans="1:21">
      <c r="A31" s="148" t="s">
        <v>375</v>
      </c>
      <c r="B31" s="1421">
        <v>24558</v>
      </c>
      <c r="C31" s="1421">
        <v>24385</v>
      </c>
      <c r="D31" s="1421">
        <v>24007</v>
      </c>
      <c r="E31" s="1420">
        <v>24346</v>
      </c>
      <c r="F31" s="1420">
        <v>24311</v>
      </c>
      <c r="G31" s="1420">
        <v>23653</v>
      </c>
      <c r="H31" s="1420">
        <v>23771</v>
      </c>
      <c r="I31" s="1420">
        <v>24147</v>
      </c>
      <c r="J31" s="1420">
        <v>24165</v>
      </c>
    </row>
    <row r="32" spans="1:21">
      <c r="A32" s="148" t="s">
        <v>389</v>
      </c>
      <c r="B32" s="1421">
        <v>27236</v>
      </c>
      <c r="C32" s="1421">
        <v>27148</v>
      </c>
      <c r="D32" s="1421">
        <v>26817</v>
      </c>
      <c r="E32" s="1420">
        <v>27444</v>
      </c>
      <c r="F32" s="1420">
        <v>27466</v>
      </c>
      <c r="G32" s="1420">
        <v>27602</v>
      </c>
      <c r="H32" s="1420">
        <v>27762</v>
      </c>
      <c r="I32" s="1420">
        <v>26997</v>
      </c>
      <c r="J32" s="1420">
        <v>27001</v>
      </c>
    </row>
    <row r="33" spans="1:11">
      <c r="A33" s="145" t="s">
        <v>1277</v>
      </c>
      <c r="B33" s="1419">
        <v>29708</v>
      </c>
      <c r="C33" s="1419">
        <v>30952</v>
      </c>
      <c r="D33" s="1419">
        <v>30431</v>
      </c>
      <c r="E33" s="1418">
        <v>31161</v>
      </c>
      <c r="F33" s="1418">
        <v>31409</v>
      </c>
      <c r="G33" s="1418">
        <v>31625</v>
      </c>
      <c r="H33" s="1418">
        <v>31698</v>
      </c>
      <c r="I33" s="1418">
        <v>31041</v>
      </c>
      <c r="J33" s="1418">
        <v>31413</v>
      </c>
    </row>
    <row r="34" spans="1:11">
      <c r="A34" s="1332" t="s">
        <v>1445</v>
      </c>
      <c r="B34" s="1470"/>
      <c r="C34" s="1470"/>
      <c r="D34" s="1463"/>
      <c r="E34" s="1463"/>
      <c r="F34" s="1463"/>
      <c r="G34" s="1463"/>
      <c r="H34" s="1463"/>
      <c r="I34" s="1463"/>
      <c r="J34" s="1463"/>
    </row>
    <row r="35" spans="1:11">
      <c r="A35" s="1332"/>
      <c r="B35" s="1470"/>
      <c r="C35" s="1470"/>
      <c r="D35" s="1463"/>
      <c r="E35" s="1463"/>
      <c r="F35" s="1463"/>
      <c r="G35" s="1463"/>
      <c r="H35" s="1463"/>
      <c r="I35" s="1463"/>
      <c r="J35" s="1463"/>
    </row>
    <row r="36" spans="1:11" ht="16.2" thickBot="1">
      <c r="A36" s="1495" t="s">
        <v>1514</v>
      </c>
    </row>
    <row r="37" spans="1:11" ht="15" thickBot="1">
      <c r="A37" s="146"/>
      <c r="B37" s="153" t="s">
        <v>1401</v>
      </c>
      <c r="C37" s="153" t="s">
        <v>1170</v>
      </c>
      <c r="D37" s="153" t="s">
        <v>1048</v>
      </c>
      <c r="E37" s="153" t="s">
        <v>969</v>
      </c>
      <c r="F37" s="152" t="s">
        <v>894</v>
      </c>
      <c r="G37" s="152" t="s">
        <v>700</v>
      </c>
      <c r="H37" s="152" t="s">
        <v>674</v>
      </c>
      <c r="I37" s="152" t="s">
        <v>615</v>
      </c>
      <c r="J37" s="152" t="s">
        <v>590</v>
      </c>
    </row>
    <row r="38" spans="1:11" ht="36.75" customHeight="1">
      <c r="A38" s="148" t="s">
        <v>1384</v>
      </c>
      <c r="B38" s="1417" t="s">
        <v>1444</v>
      </c>
      <c r="C38" s="1417" t="s">
        <v>1385</v>
      </c>
      <c r="D38" s="1417" t="s">
        <v>1385</v>
      </c>
      <c r="E38" s="1417" t="s">
        <v>1385</v>
      </c>
      <c r="F38" s="1417" t="s">
        <v>1386</v>
      </c>
      <c r="G38" s="1417" t="s">
        <v>1386</v>
      </c>
      <c r="H38" s="1417" t="s">
        <v>1386</v>
      </c>
      <c r="I38" s="1417" t="s">
        <v>1385</v>
      </c>
      <c r="J38" s="1417" t="s">
        <v>1385</v>
      </c>
    </row>
    <row r="39" spans="1:11">
      <c r="A39" s="1810" t="s">
        <v>1586</v>
      </c>
      <c r="B39" s="148"/>
      <c r="C39" s="148"/>
      <c r="D39" s="148"/>
      <c r="E39" s="1664"/>
      <c r="F39" s="1664"/>
      <c r="G39" s="1664"/>
      <c r="H39" s="1664"/>
      <c r="I39" s="1664"/>
      <c r="J39" s="1664"/>
    </row>
    <row r="40" spans="1:11">
      <c r="A40" s="1810"/>
      <c r="B40" s="148"/>
      <c r="C40" s="148"/>
      <c r="D40" s="148"/>
      <c r="E40" s="1664"/>
      <c r="F40" s="1664"/>
      <c r="G40" s="1664"/>
      <c r="H40" s="1664"/>
      <c r="I40" s="1664"/>
      <c r="J40" s="1664"/>
    </row>
    <row r="41" spans="1:11">
      <c r="A41" s="84" t="s">
        <v>980</v>
      </c>
      <c r="B41" s="1416"/>
      <c r="C41" s="81"/>
      <c r="D41" s="81"/>
      <c r="E41" s="727"/>
      <c r="F41" s="727"/>
      <c r="G41" s="81"/>
      <c r="H41" s="81"/>
      <c r="I41" s="1461"/>
      <c r="J41" s="724"/>
    </row>
    <row r="42" spans="1:11" ht="12" customHeight="1">
      <c r="A42" s="84"/>
      <c r="B42" s="1416"/>
      <c r="C42" s="81"/>
      <c r="D42" s="81"/>
      <c r="E42" s="727"/>
      <c r="F42" s="727"/>
      <c r="G42" s="81"/>
      <c r="H42" s="81"/>
      <c r="I42" s="1461"/>
      <c r="J42" s="724"/>
    </row>
    <row r="43" spans="1:11" ht="14.4" customHeight="1">
      <c r="A43" s="81"/>
      <c r="B43" s="2106" t="s">
        <v>371</v>
      </c>
      <c r="C43" s="1664"/>
      <c r="D43" s="2108" t="s">
        <v>383</v>
      </c>
      <c r="E43" s="2108"/>
      <c r="F43" s="2108"/>
      <c r="G43" s="2108"/>
      <c r="H43" s="1469"/>
      <c r="I43" s="1461"/>
      <c r="J43" s="724"/>
    </row>
    <row r="44" spans="1:11" ht="32.4" thickBot="1">
      <c r="A44" s="154" t="s">
        <v>270</v>
      </c>
      <c r="B44" s="2107"/>
      <c r="C44" s="1667" t="s">
        <v>1276</v>
      </c>
      <c r="D44" s="1467" t="s">
        <v>382</v>
      </c>
      <c r="E44" s="1468" t="s">
        <v>381</v>
      </c>
      <c r="F44" s="1468" t="s">
        <v>690</v>
      </c>
      <c r="G44" s="1467" t="s">
        <v>379</v>
      </c>
      <c r="H44" s="1466" t="s">
        <v>914</v>
      </c>
      <c r="I44" s="1415" t="s">
        <v>262</v>
      </c>
      <c r="J44" s="1461"/>
      <c r="K44" s="724"/>
    </row>
    <row r="45" spans="1:11">
      <c r="A45" s="80" t="s">
        <v>375</v>
      </c>
      <c r="B45" s="1414">
        <v>4.5</v>
      </c>
      <c r="C45" s="1414">
        <v>1</v>
      </c>
      <c r="D45" s="1414">
        <v>2.5</v>
      </c>
      <c r="E45" s="1414">
        <v>0.2</v>
      </c>
      <c r="F45" s="1414">
        <v>2</v>
      </c>
      <c r="G45" s="1414">
        <v>0</v>
      </c>
      <c r="H45" s="1414">
        <v>4.7</v>
      </c>
      <c r="I45" s="1414">
        <v>10.199999999999999</v>
      </c>
      <c r="J45" s="1461"/>
      <c r="K45" s="724"/>
    </row>
    <row r="46" spans="1:11">
      <c r="A46" s="80" t="s">
        <v>324</v>
      </c>
      <c r="B46" s="1414">
        <v>6</v>
      </c>
      <c r="C46" s="1414">
        <v>1.3</v>
      </c>
      <c r="D46" s="1414">
        <v>2.5</v>
      </c>
      <c r="E46" s="1414">
        <v>0.2</v>
      </c>
      <c r="F46" s="1414">
        <v>2</v>
      </c>
      <c r="G46" s="1414">
        <v>0</v>
      </c>
      <c r="H46" s="1414">
        <v>4.7</v>
      </c>
      <c r="I46" s="1414">
        <v>12</v>
      </c>
      <c r="J46" s="1461"/>
      <c r="K46" s="724"/>
    </row>
    <row r="47" spans="1:11">
      <c r="A47" s="80" t="s">
        <v>378</v>
      </c>
      <c r="B47" s="1414">
        <v>8</v>
      </c>
      <c r="C47" s="1414">
        <v>1.8</v>
      </c>
      <c r="D47" s="1414">
        <v>2.5</v>
      </c>
      <c r="E47" s="1414">
        <v>0.2</v>
      </c>
      <c r="F47" s="1414">
        <v>2</v>
      </c>
      <c r="G47" s="1414">
        <v>0</v>
      </c>
      <c r="H47" s="1414">
        <v>4.7</v>
      </c>
      <c r="I47" s="1414">
        <v>14.5</v>
      </c>
      <c r="J47" s="1461"/>
      <c r="K47" s="724"/>
    </row>
    <row r="48" spans="1:11">
      <c r="A48" s="1251" t="s">
        <v>121</v>
      </c>
      <c r="B48" s="1413"/>
      <c r="C48" s="1413"/>
      <c r="D48" s="1251"/>
      <c r="E48" s="1251"/>
      <c r="F48" s="1251"/>
      <c r="G48" s="1251"/>
      <c r="H48" s="1251"/>
      <c r="I48" s="1251"/>
      <c r="J48" s="1461"/>
      <c r="K48" s="724"/>
    </row>
    <row r="49" spans="1:11">
      <c r="A49" s="80" t="s">
        <v>375</v>
      </c>
      <c r="B49" s="729">
        <v>6775</v>
      </c>
      <c r="C49" s="729">
        <v>1482</v>
      </c>
      <c r="D49" s="729">
        <v>3764</v>
      </c>
      <c r="E49" s="729">
        <v>307</v>
      </c>
      <c r="F49" s="729">
        <v>3011</v>
      </c>
      <c r="G49" s="729">
        <v>0</v>
      </c>
      <c r="H49" s="729">
        <v>7083</v>
      </c>
      <c r="I49" s="729">
        <v>15340</v>
      </c>
      <c r="J49" s="1461"/>
      <c r="K49" s="724"/>
    </row>
    <row r="50" spans="1:11">
      <c r="A50" s="80" t="s">
        <v>324</v>
      </c>
      <c r="B50" s="729">
        <v>9034</v>
      </c>
      <c r="C50" s="729">
        <v>1976</v>
      </c>
      <c r="D50" s="729">
        <v>3764</v>
      </c>
      <c r="E50" s="729">
        <v>307</v>
      </c>
      <c r="F50" s="729">
        <v>3011</v>
      </c>
      <c r="G50" s="729">
        <v>0</v>
      </c>
      <c r="H50" s="729">
        <v>7083</v>
      </c>
      <c r="I50" s="729">
        <v>18092</v>
      </c>
      <c r="J50" s="1461"/>
      <c r="K50" s="724"/>
    </row>
    <row r="51" spans="1:11">
      <c r="A51" s="198" t="s">
        <v>378</v>
      </c>
      <c r="B51" s="144">
        <v>12045</v>
      </c>
      <c r="C51" s="144">
        <v>2635</v>
      </c>
      <c r="D51" s="144">
        <v>3764</v>
      </c>
      <c r="E51" s="144">
        <v>307</v>
      </c>
      <c r="F51" s="144">
        <v>3011</v>
      </c>
      <c r="G51" s="144">
        <v>0</v>
      </c>
      <c r="H51" s="144">
        <v>7083</v>
      </c>
      <c r="I51" s="144">
        <v>21762</v>
      </c>
      <c r="J51" s="1461"/>
      <c r="K51" s="724"/>
    </row>
    <row r="52" spans="1:11">
      <c r="A52" s="85" t="s">
        <v>765</v>
      </c>
      <c r="B52" s="1465"/>
      <c r="C52" s="1462"/>
      <c r="D52" s="1462"/>
      <c r="E52" s="1462"/>
      <c r="F52" s="1462"/>
      <c r="G52" s="1462"/>
      <c r="H52" s="1462"/>
      <c r="I52" s="1461"/>
      <c r="J52" s="724"/>
    </row>
    <row r="53" spans="1:11">
      <c r="A53" s="85"/>
      <c r="B53" s="1465"/>
      <c r="C53" s="1462"/>
      <c r="D53" s="1462"/>
      <c r="E53" s="1462"/>
      <c r="F53" s="1462"/>
      <c r="G53" s="1462"/>
      <c r="H53" s="1462"/>
      <c r="I53" s="1461"/>
      <c r="J53" s="724"/>
    </row>
    <row r="54" spans="1:11">
      <c r="A54" s="1266" t="s">
        <v>377</v>
      </c>
      <c r="B54" s="1410"/>
      <c r="C54" s="1409"/>
      <c r="D54" s="1409"/>
      <c r="E54" s="1408"/>
      <c r="F54" s="1408"/>
      <c r="G54" s="132"/>
      <c r="H54" s="132"/>
      <c r="I54" s="132"/>
      <c r="J54" s="115"/>
    </row>
    <row r="55" spans="1:11">
      <c r="A55" s="728"/>
      <c r="B55" s="1407"/>
      <c r="C55" s="81"/>
      <c r="D55" s="81"/>
      <c r="E55" s="727"/>
      <c r="F55" s="727"/>
      <c r="G55" s="115"/>
      <c r="H55" s="115"/>
      <c r="I55" s="1406"/>
      <c r="J55" s="115"/>
    </row>
    <row r="56" spans="1:11" ht="15" thickBot="1">
      <c r="A56" s="154" t="s">
        <v>376</v>
      </c>
      <c r="B56" s="1405" t="str">
        <f>B3</f>
        <v>Q3/20</v>
      </c>
      <c r="C56" s="1405" t="s">
        <v>1170</v>
      </c>
      <c r="D56" s="1405" t="s">
        <v>1048</v>
      </c>
      <c r="E56" s="1405" t="s">
        <v>969</v>
      </c>
      <c r="F56" s="1405" t="s">
        <v>894</v>
      </c>
      <c r="G56" s="1405" t="s">
        <v>700</v>
      </c>
      <c r="H56" s="1405" t="s">
        <v>674</v>
      </c>
      <c r="I56" s="1405" t="s">
        <v>615</v>
      </c>
      <c r="J56" s="1405" t="s">
        <v>590</v>
      </c>
    </row>
    <row r="57" spans="1:11">
      <c r="A57" s="80" t="s">
        <v>548</v>
      </c>
      <c r="B57" s="1464">
        <v>10.1</v>
      </c>
      <c r="C57" s="1464">
        <v>10.3</v>
      </c>
      <c r="D57" s="1464">
        <v>10.5</v>
      </c>
      <c r="E57" s="1464">
        <v>11.8</v>
      </c>
      <c r="F57" s="1464">
        <v>10.9</v>
      </c>
      <c r="G57" s="1464">
        <v>10.3</v>
      </c>
      <c r="H57" s="1464">
        <v>10.1</v>
      </c>
      <c r="I57" s="1464">
        <v>11</v>
      </c>
      <c r="J57" s="1464">
        <v>15.8</v>
      </c>
    </row>
    <row r="58" spans="1:11">
      <c r="A58" s="198" t="s">
        <v>1275</v>
      </c>
      <c r="B58" s="1404">
        <v>10</v>
      </c>
      <c r="C58" s="1404">
        <v>10.3</v>
      </c>
      <c r="D58" s="1404">
        <v>10.3</v>
      </c>
      <c r="E58" s="1404">
        <v>11.7</v>
      </c>
      <c r="F58" s="1404">
        <v>11</v>
      </c>
      <c r="G58" s="1404">
        <v>10.3</v>
      </c>
      <c r="H58" s="1404">
        <v>10.1</v>
      </c>
      <c r="I58" s="1404">
        <v>11</v>
      </c>
      <c r="J58" s="1404">
        <v>15.5</v>
      </c>
    </row>
    <row r="59" spans="1:11">
      <c r="A59" s="85"/>
      <c r="B59" s="1462"/>
      <c r="C59" s="1462"/>
      <c r="D59" s="1462"/>
      <c r="E59" s="1462"/>
      <c r="F59" s="1462"/>
      <c r="G59" s="1462"/>
      <c r="H59" s="1462"/>
      <c r="I59" s="1461"/>
      <c r="J59" s="724"/>
    </row>
    <row r="60" spans="1:11">
      <c r="A60" s="726"/>
      <c r="B60" s="1462"/>
      <c r="C60" s="1462"/>
      <c r="D60" s="1462"/>
      <c r="E60" s="1462"/>
      <c r="F60" s="1462"/>
      <c r="G60" s="1462"/>
      <c r="H60" s="1462"/>
      <c r="I60" s="1461"/>
      <c r="J60" s="724"/>
    </row>
    <row r="61" spans="1:11">
      <c r="A61" s="717"/>
      <c r="B61" s="1463"/>
      <c r="C61" s="1463"/>
      <c r="D61" s="1463"/>
      <c r="E61" s="1463"/>
      <c r="F61" s="1463"/>
      <c r="G61" s="1463"/>
      <c r="H61" s="1463"/>
      <c r="I61" s="1461"/>
      <c r="J61" s="724"/>
    </row>
    <row r="62" spans="1:11">
      <c r="A62" s="725"/>
      <c r="B62" s="1463"/>
      <c r="C62" s="1463"/>
      <c r="D62" s="1463"/>
      <c r="E62" s="1463"/>
      <c r="F62" s="1463"/>
      <c r="G62" s="1463"/>
      <c r="H62" s="1463"/>
      <c r="I62" s="1461"/>
      <c r="J62" s="724"/>
    </row>
    <row r="63" spans="1:11">
      <c r="A63" s="166"/>
      <c r="B63" s="1462"/>
      <c r="C63" s="1462"/>
      <c r="D63" s="1462"/>
      <c r="E63" s="1462"/>
      <c r="F63" s="1462"/>
      <c r="G63" s="1462"/>
      <c r="H63" s="1462"/>
      <c r="I63" s="1461"/>
      <c r="J63" s="724"/>
    </row>
    <row r="64" spans="1:11">
      <c r="A64" s="166"/>
      <c r="B64" s="1462"/>
      <c r="C64" s="1462"/>
      <c r="D64" s="1462"/>
      <c r="E64" s="1462"/>
      <c r="F64" s="1462"/>
      <c r="G64" s="1462"/>
      <c r="H64" s="1462"/>
      <c r="I64" s="1461"/>
      <c r="J64" s="724"/>
    </row>
    <row r="65" spans="1:10">
      <c r="A65" s="166"/>
      <c r="B65" s="1462"/>
      <c r="C65" s="1462"/>
      <c r="D65" s="1462"/>
      <c r="E65" s="1462"/>
      <c r="F65" s="1462"/>
      <c r="G65" s="1462"/>
      <c r="H65" s="1462"/>
      <c r="I65" s="1461"/>
      <c r="J65" s="724"/>
    </row>
    <row r="66" spans="1:10">
      <c r="A66" s="166"/>
      <c r="B66" s="1462"/>
      <c r="C66" s="1462"/>
      <c r="D66" s="1462"/>
      <c r="E66" s="1462"/>
      <c r="F66" s="1462"/>
      <c r="G66" s="1462"/>
      <c r="H66" s="1462"/>
      <c r="I66" s="1461"/>
      <c r="J66" s="724"/>
    </row>
    <row r="67" spans="1:10">
      <c r="A67" s="723"/>
      <c r="B67" s="1460"/>
      <c r="C67" s="1460"/>
      <c r="D67" s="1460"/>
      <c r="E67" s="1460"/>
      <c r="F67" s="1460"/>
      <c r="G67" s="1460"/>
      <c r="H67" s="1460"/>
      <c r="I67" s="1458"/>
      <c r="J67" s="1402"/>
    </row>
    <row r="68" spans="1:10">
      <c r="A68" s="722"/>
      <c r="B68" s="1459"/>
      <c r="C68" s="1459"/>
      <c r="D68" s="1459"/>
      <c r="E68" s="1459"/>
      <c r="F68" s="1459"/>
      <c r="G68" s="1459"/>
      <c r="H68" s="1459"/>
      <c r="I68" s="1458"/>
      <c r="J68" s="1402"/>
    </row>
    <row r="69" spans="1:10">
      <c r="A69" s="722"/>
      <c r="B69" s="1459"/>
      <c r="C69" s="1459"/>
      <c r="D69" s="1459"/>
      <c r="E69" s="1459"/>
      <c r="F69" s="1459"/>
      <c r="G69" s="1459"/>
      <c r="H69" s="1459"/>
      <c r="I69" s="1458"/>
      <c r="J69" s="1402"/>
    </row>
    <row r="70" spans="1:10">
      <c r="A70" s="722"/>
      <c r="B70" s="1459"/>
      <c r="C70" s="1459"/>
      <c r="D70" s="1459"/>
      <c r="E70" s="1459"/>
      <c r="F70" s="1459"/>
      <c r="G70" s="1459"/>
      <c r="H70" s="1459"/>
      <c r="I70" s="1458"/>
      <c r="J70" s="1402"/>
    </row>
    <row r="71" spans="1:10">
      <c r="A71" s="721"/>
      <c r="B71" s="344"/>
      <c r="C71" s="344"/>
      <c r="D71" s="344"/>
      <c r="E71" s="344"/>
      <c r="F71" s="344"/>
      <c r="G71" s="344"/>
      <c r="H71" s="344"/>
      <c r="I71" s="344"/>
      <c r="J71" s="344"/>
    </row>
    <row r="72" spans="1:10">
      <c r="A72" s="721"/>
      <c r="B72" s="721"/>
      <c r="C72" s="721"/>
      <c r="D72" s="721"/>
      <c r="E72" s="721"/>
      <c r="F72" s="721"/>
      <c r="G72" s="344"/>
      <c r="H72" s="344"/>
      <c r="I72" s="344"/>
      <c r="J72" s="344"/>
    </row>
    <row r="73" spans="1:10">
      <c r="A73" s="721"/>
      <c r="B73" s="344"/>
      <c r="C73" s="344"/>
      <c r="D73" s="344"/>
      <c r="E73" s="344"/>
      <c r="F73" s="344"/>
      <c r="G73" s="344"/>
      <c r="H73" s="344"/>
      <c r="I73" s="344"/>
      <c r="J73" s="344"/>
    </row>
    <row r="74" spans="1:10">
      <c r="A74" s="114"/>
      <c r="B74" s="114"/>
      <c r="C74" s="114"/>
      <c r="D74" s="114"/>
      <c r="E74" s="114"/>
      <c r="F74" s="114"/>
      <c r="G74" s="114"/>
      <c r="H74" s="114"/>
      <c r="I74" s="114"/>
      <c r="J74" s="114"/>
    </row>
  </sheetData>
  <mergeCells count="3">
    <mergeCell ref="A1:C1"/>
    <mergeCell ref="B43:B44"/>
    <mergeCell ref="D43:G43"/>
  </mergeCells>
  <pageMargins left="0.7" right="0.7" top="0.75" bottom="0.75" header="0.3" footer="0.3"/>
  <pageSetup paperSize="9" scale="70" orientation="portrait" r:id="rId1"/>
  <customProperties>
    <customPr name="_pios_id" r:id="rId2"/>
  </customPropertie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9EDF8-F22C-4D2D-83B9-4F7518A8AE67}">
  <sheetPr>
    <tabColor rgb="FFFFCCCC"/>
  </sheetPr>
  <dimension ref="A1:F53"/>
  <sheetViews>
    <sheetView showGridLines="0" showZeros="0" view="pageLayout" topLeftCell="A61" zoomScaleNormal="100" zoomScaleSheetLayoutView="100" workbookViewId="0">
      <selection activeCell="A69" sqref="A69:XFD96"/>
    </sheetView>
  </sheetViews>
  <sheetFormatPr defaultRowHeight="14.4"/>
  <cols>
    <col min="1" max="1" width="36.109375" style="1663" customWidth="1"/>
    <col min="2" max="6" width="15.33203125" style="1663" customWidth="1"/>
    <col min="7" max="9" width="11.6640625" style="1663" customWidth="1"/>
    <col min="10" max="16384" width="8.88671875" style="1663"/>
  </cols>
  <sheetData>
    <row r="1" spans="1:6" ht="36" customHeight="1">
      <c r="A1" s="2109" t="s">
        <v>981</v>
      </c>
      <c r="B1" s="2109"/>
      <c r="C1" s="2109"/>
      <c r="D1" s="2109"/>
      <c r="E1" s="2109"/>
      <c r="F1" s="156"/>
    </row>
    <row r="2" spans="1:6" ht="22.2" thickBot="1">
      <c r="A2" s="1666"/>
      <c r="B2" s="1666" t="s">
        <v>428</v>
      </c>
      <c r="C2" s="1666" t="s">
        <v>427</v>
      </c>
      <c r="D2" s="1666" t="s">
        <v>915</v>
      </c>
      <c r="E2" s="1671" t="s">
        <v>426</v>
      </c>
      <c r="F2" s="159" t="s">
        <v>425</v>
      </c>
    </row>
    <row r="3" spans="1:6">
      <c r="A3" s="736" t="s">
        <v>424</v>
      </c>
      <c r="B3" s="715">
        <v>8940</v>
      </c>
      <c r="C3" s="715">
        <v>4434</v>
      </c>
      <c r="D3" s="715">
        <v>17651</v>
      </c>
      <c r="E3" s="715">
        <v>335</v>
      </c>
      <c r="F3" s="733">
        <v>59.8</v>
      </c>
    </row>
    <row r="4" spans="1:6">
      <c r="A4" s="735" t="s">
        <v>412</v>
      </c>
      <c r="B4" s="715"/>
      <c r="C4" s="715"/>
      <c r="D4" s="715"/>
      <c r="E4" s="715"/>
      <c r="F4" s="733"/>
    </row>
    <row r="5" spans="1:6">
      <c r="A5" s="734" t="s">
        <v>421</v>
      </c>
      <c r="B5" s="715">
        <v>1102</v>
      </c>
      <c r="C5" s="715">
        <v>289</v>
      </c>
      <c r="D5" s="715">
        <v>4094</v>
      </c>
      <c r="E5" s="715">
        <v>16</v>
      </c>
      <c r="F5" s="733">
        <v>25.7</v>
      </c>
    </row>
    <row r="6" spans="1:6">
      <c r="A6" s="734" t="s">
        <v>420</v>
      </c>
      <c r="B6" s="715">
        <v>2217</v>
      </c>
      <c r="C6" s="715">
        <v>995</v>
      </c>
      <c r="D6" s="715">
        <v>5003</v>
      </c>
      <c r="E6" s="715">
        <v>71</v>
      </c>
      <c r="F6" s="733">
        <v>44.4</v>
      </c>
    </row>
    <row r="7" spans="1:6">
      <c r="A7" s="734" t="s">
        <v>419</v>
      </c>
      <c r="B7" s="715">
        <v>3171</v>
      </c>
      <c r="C7" s="715">
        <v>1550</v>
      </c>
      <c r="D7" s="715">
        <v>6048</v>
      </c>
      <c r="E7" s="715">
        <v>185</v>
      </c>
      <c r="F7" s="733">
        <v>75.3</v>
      </c>
    </row>
    <row r="8" spans="1:6">
      <c r="A8" s="734" t="s">
        <v>418</v>
      </c>
      <c r="B8" s="715">
        <v>1559</v>
      </c>
      <c r="C8" s="715">
        <v>1142</v>
      </c>
      <c r="D8" s="715">
        <v>1819</v>
      </c>
      <c r="E8" s="715">
        <v>50</v>
      </c>
      <c r="F8" s="733">
        <v>95</v>
      </c>
    </row>
    <row r="9" spans="1:6">
      <c r="A9" s="734" t="s">
        <v>417</v>
      </c>
      <c r="B9" s="715">
        <v>271</v>
      </c>
      <c r="C9" s="715">
        <v>150</v>
      </c>
      <c r="D9" s="715">
        <v>284</v>
      </c>
      <c r="E9" s="715">
        <v>11</v>
      </c>
      <c r="F9" s="733">
        <v>160.69999999999999</v>
      </c>
    </row>
    <row r="10" spans="1:6">
      <c r="A10" s="734" t="s">
        <v>416</v>
      </c>
      <c r="B10" s="715">
        <v>93</v>
      </c>
      <c r="C10" s="715">
        <v>48</v>
      </c>
      <c r="D10" s="715">
        <v>94</v>
      </c>
      <c r="E10" s="715">
        <v>1</v>
      </c>
      <c r="F10" s="733">
        <v>177.5</v>
      </c>
    </row>
    <row r="11" spans="1:6">
      <c r="A11" s="734" t="s">
        <v>415</v>
      </c>
      <c r="B11" s="715">
        <v>417</v>
      </c>
      <c r="C11" s="715">
        <v>219</v>
      </c>
      <c r="D11" s="715">
        <v>163</v>
      </c>
      <c r="E11" s="715">
        <v>1</v>
      </c>
      <c r="F11" s="733">
        <v>220.4</v>
      </c>
    </row>
    <row r="12" spans="1:6">
      <c r="A12" s="734" t="s">
        <v>404</v>
      </c>
      <c r="B12" s="715">
        <v>110</v>
      </c>
      <c r="C12" s="715">
        <v>41</v>
      </c>
      <c r="D12" s="715">
        <v>146</v>
      </c>
      <c r="E12" s="715">
        <v>0</v>
      </c>
      <c r="F12" s="733">
        <v>5.9</v>
      </c>
    </row>
    <row r="13" spans="1:6">
      <c r="A13" s="736"/>
      <c r="B13" s="715"/>
      <c r="C13" s="715"/>
      <c r="D13" s="715"/>
      <c r="E13" s="715"/>
      <c r="F13" s="733"/>
    </row>
    <row r="14" spans="1:6">
      <c r="A14" s="736" t="s">
        <v>423</v>
      </c>
      <c r="B14" s="715">
        <v>104419</v>
      </c>
      <c r="C14" s="715">
        <v>62461</v>
      </c>
      <c r="D14" s="715">
        <v>131733</v>
      </c>
      <c r="E14" s="715">
        <v>30203</v>
      </c>
      <c r="F14" s="733">
        <v>42.5</v>
      </c>
    </row>
    <row r="15" spans="1:6">
      <c r="A15" s="735" t="s">
        <v>412</v>
      </c>
      <c r="F15" s="158"/>
    </row>
    <row r="16" spans="1:6">
      <c r="A16" s="734" t="s">
        <v>421</v>
      </c>
      <c r="B16" s="715">
        <v>15920</v>
      </c>
      <c r="C16" s="715">
        <v>6940</v>
      </c>
      <c r="D16" s="715">
        <v>18905</v>
      </c>
      <c r="E16" s="715">
        <v>3414</v>
      </c>
      <c r="F16" s="733">
        <v>12.1</v>
      </c>
    </row>
    <row r="17" spans="1:6">
      <c r="A17" s="734" t="s">
        <v>420</v>
      </c>
      <c r="B17" s="715">
        <v>27904</v>
      </c>
      <c r="C17" s="715">
        <v>24815</v>
      </c>
      <c r="D17" s="715">
        <v>40647</v>
      </c>
      <c r="E17" s="715">
        <v>12526</v>
      </c>
      <c r="F17" s="733">
        <v>34.1</v>
      </c>
    </row>
    <row r="18" spans="1:6">
      <c r="A18" s="734" t="s">
        <v>419</v>
      </c>
      <c r="B18" s="715">
        <v>46030</v>
      </c>
      <c r="C18" s="715">
        <v>24215</v>
      </c>
      <c r="D18" s="715">
        <v>55992</v>
      </c>
      <c r="E18" s="715">
        <v>11252</v>
      </c>
      <c r="F18" s="733">
        <v>49.6</v>
      </c>
    </row>
    <row r="19" spans="1:6">
      <c r="A19" s="734" t="s">
        <v>418</v>
      </c>
      <c r="B19" s="715">
        <v>9397</v>
      </c>
      <c r="C19" s="715">
        <v>5153</v>
      </c>
      <c r="D19" s="715">
        <v>11313</v>
      </c>
      <c r="E19" s="715">
        <v>2625</v>
      </c>
      <c r="F19" s="733">
        <v>64.5</v>
      </c>
    </row>
    <row r="20" spans="1:6">
      <c r="A20" s="734" t="s">
        <v>417</v>
      </c>
      <c r="B20" s="715">
        <v>1315</v>
      </c>
      <c r="C20" s="715">
        <v>346</v>
      </c>
      <c r="D20" s="715">
        <v>1256</v>
      </c>
      <c r="E20" s="715">
        <v>152</v>
      </c>
      <c r="F20" s="733">
        <v>86.2</v>
      </c>
    </row>
    <row r="21" spans="1:6">
      <c r="A21" s="734" t="s">
        <v>416</v>
      </c>
      <c r="B21" s="715">
        <v>494</v>
      </c>
      <c r="C21" s="715">
        <v>220</v>
      </c>
      <c r="D21" s="715">
        <v>505</v>
      </c>
      <c r="E21" s="715">
        <v>89</v>
      </c>
      <c r="F21" s="733">
        <v>127.6</v>
      </c>
    </row>
    <row r="22" spans="1:6">
      <c r="A22" s="734" t="s">
        <v>415</v>
      </c>
      <c r="B22" s="715">
        <v>413</v>
      </c>
      <c r="C22" s="715">
        <v>295</v>
      </c>
      <c r="D22" s="715">
        <v>468</v>
      </c>
      <c r="E22" s="715">
        <v>145</v>
      </c>
      <c r="F22" s="733">
        <v>136.19999999999999</v>
      </c>
    </row>
    <row r="23" spans="1:6">
      <c r="A23" s="734" t="s">
        <v>404</v>
      </c>
      <c r="B23" s="715">
        <v>2946</v>
      </c>
      <c r="C23" s="715">
        <v>477</v>
      </c>
      <c r="D23" s="715">
        <v>2647</v>
      </c>
      <c r="E23" s="715">
        <v>0</v>
      </c>
      <c r="F23" s="733">
        <v>90</v>
      </c>
    </row>
    <row r="24" spans="1:6">
      <c r="A24" s="736"/>
      <c r="B24" s="715"/>
      <c r="C24" s="715"/>
      <c r="D24" s="715"/>
      <c r="E24" s="715"/>
      <c r="F24" s="733"/>
    </row>
    <row r="25" spans="1:6">
      <c r="A25" s="736" t="s">
        <v>422</v>
      </c>
      <c r="B25" s="715">
        <v>29080</v>
      </c>
      <c r="C25" s="715">
        <v>3796</v>
      </c>
      <c r="D25" s="715">
        <v>35174</v>
      </c>
      <c r="E25" s="715">
        <v>1865</v>
      </c>
      <c r="F25" s="733">
        <v>15</v>
      </c>
    </row>
    <row r="26" spans="1:6">
      <c r="A26" s="735" t="s">
        <v>412</v>
      </c>
      <c r="F26" s="158"/>
    </row>
    <row r="27" spans="1:6">
      <c r="A27" s="734" t="s">
        <v>421</v>
      </c>
      <c r="B27" s="715">
        <v>12167</v>
      </c>
      <c r="C27" s="715">
        <v>459</v>
      </c>
      <c r="D27" s="715">
        <v>13548</v>
      </c>
      <c r="E27" s="715">
        <v>148</v>
      </c>
      <c r="F27" s="733">
        <v>8.1</v>
      </c>
    </row>
    <row r="28" spans="1:6">
      <c r="A28" s="734" t="s">
        <v>420</v>
      </c>
      <c r="B28" s="715">
        <v>16497</v>
      </c>
      <c r="C28" s="715">
        <v>1675</v>
      </c>
      <c r="D28" s="715">
        <v>20155</v>
      </c>
      <c r="E28" s="715">
        <v>1032</v>
      </c>
      <c r="F28" s="733">
        <v>15</v>
      </c>
    </row>
    <row r="29" spans="1:6">
      <c r="A29" s="734" t="s">
        <v>419</v>
      </c>
      <c r="B29" s="715">
        <v>333</v>
      </c>
      <c r="C29" s="715">
        <v>1372</v>
      </c>
      <c r="D29" s="715">
        <v>1343</v>
      </c>
      <c r="E29" s="715">
        <v>645</v>
      </c>
      <c r="F29" s="733">
        <v>69.7</v>
      </c>
    </row>
    <row r="30" spans="1:6">
      <c r="A30" s="734" t="s">
        <v>418</v>
      </c>
      <c r="B30" s="715">
        <v>37</v>
      </c>
      <c r="C30" s="715">
        <v>124</v>
      </c>
      <c r="D30" s="715">
        <v>64</v>
      </c>
      <c r="E30" s="715">
        <v>23</v>
      </c>
      <c r="F30" s="733">
        <v>116.9</v>
      </c>
    </row>
    <row r="31" spans="1:6">
      <c r="A31" s="734" t="s">
        <v>417</v>
      </c>
      <c r="B31" s="715">
        <v>4</v>
      </c>
      <c r="C31" s="715">
        <v>164</v>
      </c>
      <c r="D31" s="715">
        <v>20</v>
      </c>
      <c r="E31" s="715">
        <v>17</v>
      </c>
      <c r="F31" s="733">
        <v>234.7</v>
      </c>
    </row>
    <row r="32" spans="1:6">
      <c r="A32" s="734" t="s">
        <v>416</v>
      </c>
      <c r="B32" s="715">
        <v>0</v>
      </c>
      <c r="C32" s="715">
        <v>0</v>
      </c>
      <c r="D32" s="715">
        <v>0</v>
      </c>
      <c r="E32" s="715">
        <v>0</v>
      </c>
      <c r="F32" s="733">
        <v>294.2</v>
      </c>
    </row>
    <row r="33" spans="1:6">
      <c r="A33" s="734" t="s">
        <v>415</v>
      </c>
      <c r="B33" s="715">
        <v>37</v>
      </c>
      <c r="C33" s="715">
        <v>2</v>
      </c>
      <c r="D33" s="715">
        <v>39</v>
      </c>
      <c r="E33" s="715">
        <v>0</v>
      </c>
      <c r="F33" s="733">
        <v>275.5</v>
      </c>
    </row>
    <row r="34" spans="1:6">
      <c r="A34" s="734" t="s">
        <v>404</v>
      </c>
      <c r="B34" s="715">
        <v>5</v>
      </c>
      <c r="C34" s="715">
        <v>0</v>
      </c>
      <c r="D34" s="715">
        <v>5</v>
      </c>
      <c r="E34" s="715">
        <v>0</v>
      </c>
      <c r="F34" s="733">
        <v>0</v>
      </c>
    </row>
    <row r="35" spans="1:6">
      <c r="A35" s="736"/>
      <c r="B35" s="715"/>
      <c r="C35" s="715"/>
      <c r="D35" s="715"/>
      <c r="E35" s="715"/>
      <c r="F35" s="733"/>
    </row>
    <row r="36" spans="1:6">
      <c r="A36" s="736" t="s">
        <v>414</v>
      </c>
      <c r="B36" s="715">
        <v>144269</v>
      </c>
      <c r="C36" s="715">
        <v>12241</v>
      </c>
      <c r="D36" s="715">
        <v>153554</v>
      </c>
      <c r="E36" s="715">
        <v>9285</v>
      </c>
      <c r="F36" s="733">
        <v>11.6</v>
      </c>
    </row>
    <row r="37" spans="1:6">
      <c r="A37" s="735" t="s">
        <v>412</v>
      </c>
      <c r="F37" s="158"/>
    </row>
    <row r="38" spans="1:6">
      <c r="A38" s="734" t="s">
        <v>411</v>
      </c>
      <c r="B38" s="715">
        <v>99885</v>
      </c>
      <c r="C38" s="715">
        <v>10122</v>
      </c>
      <c r="D38" s="715">
        <v>107772</v>
      </c>
      <c r="E38" s="715">
        <v>7887</v>
      </c>
      <c r="F38" s="733">
        <v>8</v>
      </c>
    </row>
    <row r="39" spans="1:6">
      <c r="A39" s="734" t="s">
        <v>410</v>
      </c>
      <c r="B39" s="715">
        <v>28312</v>
      </c>
      <c r="C39" s="715">
        <v>1304</v>
      </c>
      <c r="D39" s="715">
        <v>29158</v>
      </c>
      <c r="E39" s="715">
        <v>846</v>
      </c>
      <c r="F39" s="733">
        <v>11.1</v>
      </c>
    </row>
    <row r="40" spans="1:6">
      <c r="A40" s="734" t="s">
        <v>409</v>
      </c>
      <c r="B40" s="715">
        <v>10593</v>
      </c>
      <c r="C40" s="715">
        <v>589</v>
      </c>
      <c r="D40" s="715">
        <v>10991</v>
      </c>
      <c r="E40" s="715">
        <v>399</v>
      </c>
      <c r="F40" s="733">
        <v>17.7</v>
      </c>
    </row>
    <row r="41" spans="1:6">
      <c r="A41" s="734" t="s">
        <v>408</v>
      </c>
      <c r="B41" s="715">
        <v>2925</v>
      </c>
      <c r="C41" s="715">
        <v>182</v>
      </c>
      <c r="D41" s="715">
        <v>3039</v>
      </c>
      <c r="E41" s="715">
        <v>114</v>
      </c>
      <c r="F41" s="733">
        <v>32.1</v>
      </c>
    </row>
    <row r="42" spans="1:6">
      <c r="A42" s="734" t="s">
        <v>407</v>
      </c>
      <c r="B42" s="715">
        <v>734</v>
      </c>
      <c r="C42" s="715">
        <v>20</v>
      </c>
      <c r="D42" s="715">
        <v>752</v>
      </c>
      <c r="E42" s="715">
        <v>18</v>
      </c>
      <c r="F42" s="733">
        <v>60.2</v>
      </c>
    </row>
    <row r="43" spans="1:6">
      <c r="A43" s="734" t="s">
        <v>406</v>
      </c>
      <c r="B43" s="715">
        <v>700</v>
      </c>
      <c r="C43" s="715">
        <v>17</v>
      </c>
      <c r="D43" s="715">
        <v>716</v>
      </c>
      <c r="E43" s="715">
        <v>16</v>
      </c>
      <c r="F43" s="733">
        <v>92.9</v>
      </c>
    </row>
    <row r="44" spans="1:6">
      <c r="A44" s="734" t="s">
        <v>405</v>
      </c>
      <c r="B44" s="715">
        <v>24</v>
      </c>
      <c r="C44" s="715">
        <v>1</v>
      </c>
      <c r="D44" s="715">
        <v>25</v>
      </c>
      <c r="E44" s="715">
        <v>1</v>
      </c>
      <c r="F44" s="733">
        <v>67.099999999999994</v>
      </c>
    </row>
    <row r="45" spans="1:6">
      <c r="A45" s="734" t="s">
        <v>404</v>
      </c>
      <c r="B45" s="715">
        <v>1096</v>
      </c>
      <c r="C45" s="715">
        <v>6</v>
      </c>
      <c r="D45" s="715">
        <v>1101</v>
      </c>
      <c r="E45" s="715">
        <v>4</v>
      </c>
      <c r="F45" s="733">
        <v>173.7</v>
      </c>
    </row>
    <row r="46" spans="1:6">
      <c r="A46" s="87"/>
      <c r="B46" s="715"/>
      <c r="C46" s="715"/>
      <c r="D46" s="715"/>
      <c r="E46" s="715"/>
      <c r="F46" s="715"/>
    </row>
    <row r="47" spans="1:6" ht="15" customHeight="1">
      <c r="A47" s="732" t="s">
        <v>691</v>
      </c>
      <c r="B47" s="199"/>
      <c r="C47" s="199"/>
      <c r="D47" s="199"/>
      <c r="E47" s="199"/>
      <c r="F47" s="199"/>
    </row>
    <row r="48" spans="1:6">
      <c r="A48" s="731" t="s">
        <v>402</v>
      </c>
      <c r="B48" s="730"/>
      <c r="C48" s="730"/>
      <c r="D48" s="730"/>
      <c r="E48" s="730"/>
      <c r="F48" s="730"/>
    </row>
    <row r="49" spans="1:6">
      <c r="A49" s="157"/>
      <c r="B49" s="243"/>
      <c r="C49" s="243"/>
      <c r="D49" s="243"/>
      <c r="E49" s="243"/>
      <c r="F49" s="242"/>
    </row>
    <row r="50" spans="1:6">
      <c r="A50" s="115"/>
      <c r="B50" s="115"/>
      <c r="C50" s="115"/>
      <c r="D50" s="115"/>
      <c r="E50" s="115"/>
      <c r="F50" s="156"/>
    </row>
    <row r="51" spans="1:6">
      <c r="A51" s="115"/>
      <c r="B51" s="115"/>
      <c r="C51" s="115"/>
      <c r="D51" s="115"/>
      <c r="E51" s="115"/>
      <c r="F51" s="156"/>
    </row>
    <row r="52" spans="1:6">
      <c r="A52" s="114"/>
      <c r="B52" s="114"/>
      <c r="C52" s="114"/>
      <c r="D52" s="114"/>
      <c r="E52" s="114"/>
      <c r="F52" s="155"/>
    </row>
    <row r="53" spans="1:6">
      <c r="A53" s="114"/>
      <c r="B53" s="114"/>
      <c r="C53" s="114"/>
      <c r="D53" s="114"/>
      <c r="E53" s="114"/>
      <c r="F53" s="155"/>
    </row>
  </sheetData>
  <mergeCells count="1">
    <mergeCell ref="A1:E1"/>
  </mergeCells>
  <pageMargins left="0.7" right="0.7" top="0.75" bottom="0.75" header="0.3" footer="0.3"/>
  <pageSetup paperSize="9" scale="70" orientation="portrait" r:id="rId1"/>
  <customProperties>
    <customPr name="_pios_id" r:id="rId2"/>
  </customPropertie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B9023-608D-450E-B002-EE5DEE414CBE}">
  <sheetPr>
    <tabColor rgb="FFFFCCCC"/>
  </sheetPr>
  <dimension ref="A1:P66"/>
  <sheetViews>
    <sheetView showGridLines="0" view="pageLayout" topLeftCell="A55" zoomScaleNormal="100" zoomScaleSheetLayoutView="100" workbookViewId="0">
      <selection activeCell="A69" sqref="A69:XFD96"/>
    </sheetView>
  </sheetViews>
  <sheetFormatPr defaultRowHeight="14.25" customHeight="1"/>
  <cols>
    <col min="1" max="1" width="43.88671875" style="1663" bestFit="1" customWidth="1"/>
    <col min="2" max="2" width="9.88671875" style="1663" customWidth="1"/>
    <col min="3" max="10" width="8.33203125" style="1663" customWidth="1"/>
    <col min="11" max="16384" width="8.88671875" style="1663"/>
  </cols>
  <sheetData>
    <row r="1" spans="1:12" ht="50.25" customHeight="1" thickBot="1">
      <c r="A1" s="1666"/>
      <c r="B1" s="1666" t="s">
        <v>428</v>
      </c>
      <c r="C1" s="2098" t="s">
        <v>427</v>
      </c>
      <c r="D1" s="2098"/>
      <c r="E1" s="2098" t="s">
        <v>915</v>
      </c>
      <c r="F1" s="2098"/>
      <c r="G1" s="2098" t="s">
        <v>426</v>
      </c>
      <c r="H1" s="2098"/>
      <c r="I1" s="2098" t="s">
        <v>425</v>
      </c>
      <c r="J1" s="2098"/>
    </row>
    <row r="2" spans="1:12" ht="14.25" customHeight="1">
      <c r="A2" s="736" t="s">
        <v>413</v>
      </c>
      <c r="B2" s="715">
        <v>23302</v>
      </c>
      <c r="D2" s="715">
        <v>18385</v>
      </c>
      <c r="F2" s="715">
        <v>31164</v>
      </c>
      <c r="G2" s="715"/>
      <c r="H2" s="715">
        <v>9700</v>
      </c>
      <c r="I2" s="715"/>
      <c r="J2" s="733">
        <v>29.1</v>
      </c>
    </row>
    <row r="3" spans="1:12" ht="14.25" customHeight="1">
      <c r="A3" s="735" t="s">
        <v>412</v>
      </c>
      <c r="B3" s="715"/>
      <c r="F3" s="715"/>
      <c r="J3" s="733"/>
    </row>
    <row r="4" spans="1:12" ht="14.25" customHeight="1">
      <c r="A4" s="734" t="s">
        <v>411</v>
      </c>
      <c r="B4" s="715">
        <v>6764</v>
      </c>
      <c r="D4" s="715">
        <v>10202</v>
      </c>
      <c r="F4" s="715">
        <v>12055</v>
      </c>
      <c r="G4" s="715"/>
      <c r="H4" s="715">
        <v>5471</v>
      </c>
      <c r="I4" s="715"/>
      <c r="J4" s="733">
        <v>8.1999999999999993</v>
      </c>
    </row>
    <row r="5" spans="1:12" ht="14.25" customHeight="1">
      <c r="A5" s="734" t="s">
        <v>410</v>
      </c>
      <c r="B5" s="715">
        <v>5475</v>
      </c>
      <c r="D5" s="715">
        <v>4218</v>
      </c>
      <c r="F5" s="715">
        <v>7126</v>
      </c>
      <c r="G5" s="715"/>
      <c r="H5" s="715">
        <v>2154</v>
      </c>
      <c r="I5" s="715"/>
      <c r="J5" s="733">
        <v>16.600000000000001</v>
      </c>
      <c r="L5" s="174"/>
    </row>
    <row r="6" spans="1:12" ht="14.25" customHeight="1">
      <c r="A6" s="734" t="s">
        <v>409</v>
      </c>
      <c r="B6" s="715">
        <v>3799</v>
      </c>
      <c r="D6" s="715">
        <v>1787</v>
      </c>
      <c r="F6" s="715">
        <v>4207</v>
      </c>
      <c r="G6" s="715"/>
      <c r="H6" s="715">
        <v>991</v>
      </c>
      <c r="I6" s="715"/>
      <c r="J6" s="733">
        <v>28.8</v>
      </c>
    </row>
    <row r="7" spans="1:12" ht="14.25" customHeight="1">
      <c r="A7" s="734" t="s">
        <v>408</v>
      </c>
      <c r="B7" s="715">
        <v>3392</v>
      </c>
      <c r="D7" s="715">
        <v>1355</v>
      </c>
      <c r="F7" s="715">
        <v>3829</v>
      </c>
      <c r="G7" s="715"/>
      <c r="H7" s="715">
        <v>791</v>
      </c>
      <c r="I7" s="715"/>
      <c r="J7" s="733">
        <v>38.4</v>
      </c>
    </row>
    <row r="8" spans="1:12" ht="14.25" customHeight="1">
      <c r="A8" s="734" t="s">
        <v>407</v>
      </c>
      <c r="B8" s="715">
        <v>1831</v>
      </c>
      <c r="D8" s="715">
        <v>203</v>
      </c>
      <c r="F8" s="715">
        <v>1843</v>
      </c>
      <c r="G8" s="715"/>
      <c r="H8" s="715">
        <v>114</v>
      </c>
      <c r="I8" s="715"/>
      <c r="J8" s="733">
        <v>41.7</v>
      </c>
    </row>
    <row r="9" spans="1:12" ht="14.25" customHeight="1">
      <c r="A9" s="734" t="s">
        <v>406</v>
      </c>
      <c r="B9" s="715">
        <v>1124</v>
      </c>
      <c r="D9" s="715">
        <v>104</v>
      </c>
      <c r="F9" s="715">
        <v>1085</v>
      </c>
      <c r="G9" s="715"/>
      <c r="H9" s="715">
        <v>57</v>
      </c>
      <c r="I9" s="715"/>
      <c r="J9" s="733">
        <v>62.7</v>
      </c>
    </row>
    <row r="10" spans="1:12" ht="14.25" customHeight="1">
      <c r="A10" s="734" t="s">
        <v>405</v>
      </c>
      <c r="B10" s="715">
        <v>166</v>
      </c>
      <c r="D10" s="715">
        <v>379</v>
      </c>
      <c r="F10" s="715">
        <v>221</v>
      </c>
      <c r="G10" s="715"/>
      <c r="H10" s="715">
        <v>52</v>
      </c>
      <c r="I10" s="715"/>
      <c r="J10" s="733">
        <v>72.599999999999994</v>
      </c>
    </row>
    <row r="11" spans="1:12" ht="14.25" customHeight="1">
      <c r="A11" s="734" t="s">
        <v>404</v>
      </c>
      <c r="B11" s="715">
        <v>751</v>
      </c>
      <c r="D11" s="715">
        <v>137</v>
      </c>
      <c r="F11" s="715">
        <v>798</v>
      </c>
      <c r="G11" s="715"/>
      <c r="H11" s="715">
        <v>70</v>
      </c>
      <c r="I11" s="715"/>
      <c r="J11" s="733">
        <v>326.7</v>
      </c>
    </row>
    <row r="12" spans="1:12" ht="14.25" customHeight="1">
      <c r="A12" s="734"/>
      <c r="B12" s="715"/>
      <c r="D12" s="715"/>
      <c r="F12" s="715"/>
      <c r="H12" s="715"/>
      <c r="J12" s="733"/>
    </row>
    <row r="13" spans="1:12" ht="14.25" customHeight="1">
      <c r="A13" s="87" t="s">
        <v>403</v>
      </c>
      <c r="B13" s="715">
        <v>3371</v>
      </c>
      <c r="D13" s="715" t="s">
        <v>58</v>
      </c>
      <c r="F13" s="715">
        <v>3369</v>
      </c>
      <c r="G13" s="715"/>
      <c r="H13" s="715" t="s">
        <v>58</v>
      </c>
      <c r="I13" s="715"/>
      <c r="J13" s="733">
        <v>86.7</v>
      </c>
    </row>
    <row r="14" spans="1:12" ht="14.25" customHeight="1">
      <c r="A14" s="2110" t="s">
        <v>691</v>
      </c>
      <c r="B14" s="2110"/>
      <c r="C14" s="2110"/>
      <c r="D14" s="2110"/>
      <c r="E14" s="2110"/>
      <c r="F14" s="2110"/>
      <c r="G14" s="200"/>
      <c r="H14" s="200"/>
      <c r="I14" s="200"/>
      <c r="J14" s="200"/>
    </row>
    <row r="15" spans="1:12" ht="14.25" customHeight="1">
      <c r="A15" s="731" t="s">
        <v>402</v>
      </c>
      <c r="B15" s="730"/>
      <c r="C15" s="730"/>
      <c r="D15" s="730"/>
      <c r="E15" s="730"/>
      <c r="F15" s="730"/>
    </row>
    <row r="16" spans="1:12" ht="14.25" customHeight="1">
      <c r="A16" s="731"/>
      <c r="B16" s="730"/>
      <c r="C16" s="730"/>
      <c r="D16" s="730"/>
      <c r="E16" s="730"/>
      <c r="F16" s="730"/>
    </row>
    <row r="18" spans="1:16" ht="14.25" customHeight="1">
      <c r="A18" s="2109" t="s">
        <v>982</v>
      </c>
      <c r="B18" s="2109"/>
      <c r="C18" s="2109"/>
      <c r="D18" s="2109"/>
      <c r="E18" s="115"/>
      <c r="F18" s="115"/>
      <c r="G18" s="115"/>
      <c r="H18" s="115"/>
      <c r="I18" s="115"/>
      <c r="J18" s="1664"/>
    </row>
    <row r="19" spans="1:16" ht="14.25" customHeight="1" thickBot="1">
      <c r="A19" s="1668"/>
      <c r="B19" s="1668"/>
      <c r="C19" s="1668"/>
      <c r="D19" s="1668"/>
      <c r="E19" s="115"/>
      <c r="F19" s="115"/>
      <c r="G19" s="115"/>
      <c r="H19" s="115"/>
      <c r="I19" s="115"/>
      <c r="J19" s="1664"/>
    </row>
    <row r="20" spans="1:16" ht="14.25" customHeight="1" thickBot="1">
      <c r="A20" s="161" t="s">
        <v>121</v>
      </c>
      <c r="B20" s="125" t="s">
        <v>1401</v>
      </c>
      <c r="C20" s="125" t="s">
        <v>1170</v>
      </c>
      <c r="D20" s="125" t="s">
        <v>1048</v>
      </c>
      <c r="E20" s="125" t="s">
        <v>969</v>
      </c>
      <c r="F20" s="125" t="s">
        <v>894</v>
      </c>
      <c r="G20" s="125" t="s">
        <v>700</v>
      </c>
      <c r="H20" s="125" t="s">
        <v>674</v>
      </c>
      <c r="I20" s="124" t="s">
        <v>615</v>
      </c>
      <c r="J20" s="124" t="s">
        <v>590</v>
      </c>
    </row>
    <row r="21" spans="1:16" ht="14.25" customHeight="1">
      <c r="A21" s="737" t="s">
        <v>346</v>
      </c>
      <c r="B21" s="710">
        <v>115586</v>
      </c>
      <c r="C21" s="710">
        <v>117764</v>
      </c>
      <c r="D21" s="710">
        <v>117242</v>
      </c>
      <c r="E21" s="710">
        <v>117367</v>
      </c>
      <c r="F21" s="710">
        <v>124469</v>
      </c>
      <c r="G21" s="710">
        <v>127145</v>
      </c>
      <c r="H21" s="710">
        <v>128172</v>
      </c>
      <c r="I21" s="710">
        <v>120969</v>
      </c>
      <c r="J21" s="707">
        <v>99042</v>
      </c>
    </row>
    <row r="22" spans="1:16" ht="14.25" customHeight="1">
      <c r="A22" s="743" t="s">
        <v>266</v>
      </c>
      <c r="B22" s="375">
        <v>22889</v>
      </c>
      <c r="C22" s="375">
        <v>23250</v>
      </c>
      <c r="D22" s="375">
        <v>22540</v>
      </c>
      <c r="E22" s="375">
        <v>22043</v>
      </c>
      <c r="F22" s="375">
        <v>24439</v>
      </c>
      <c r="G22" s="375">
        <v>24620</v>
      </c>
      <c r="H22" s="375">
        <v>24620</v>
      </c>
      <c r="I22" s="375">
        <v>23240</v>
      </c>
      <c r="J22" s="360">
        <v>25841</v>
      </c>
    </row>
    <row r="23" spans="1:16" ht="14.25" customHeight="1">
      <c r="A23" s="744" t="s">
        <v>432</v>
      </c>
      <c r="B23" s="375">
        <v>3397</v>
      </c>
      <c r="C23" s="375">
        <v>3561</v>
      </c>
      <c r="D23" s="375">
        <v>3251</v>
      </c>
      <c r="E23" s="375">
        <v>3379</v>
      </c>
      <c r="F23" s="375">
        <v>3717</v>
      </c>
      <c r="G23" s="375">
        <v>3761</v>
      </c>
      <c r="H23" s="375">
        <v>3862</v>
      </c>
      <c r="I23" s="375">
        <v>3879</v>
      </c>
      <c r="J23" s="375">
        <v>2913</v>
      </c>
    </row>
    <row r="24" spans="1:16" ht="14.25" customHeight="1">
      <c r="A24" s="743" t="s">
        <v>268</v>
      </c>
      <c r="B24" s="375">
        <v>32370</v>
      </c>
      <c r="C24" s="375">
        <v>32797</v>
      </c>
      <c r="D24" s="375">
        <v>32566</v>
      </c>
      <c r="E24" s="375">
        <v>30598</v>
      </c>
      <c r="F24" s="375">
        <v>32856</v>
      </c>
      <c r="G24" s="375">
        <v>34841</v>
      </c>
      <c r="H24" s="375">
        <v>32013</v>
      </c>
      <c r="I24" s="375">
        <v>30121</v>
      </c>
      <c r="J24" s="375">
        <v>19084</v>
      </c>
    </row>
    <row r="25" spans="1:16" ht="14.25" customHeight="1">
      <c r="A25" s="744" t="s">
        <v>431</v>
      </c>
      <c r="B25" s="360">
        <v>3917</v>
      </c>
      <c r="C25" s="360">
        <v>3945</v>
      </c>
      <c r="D25" s="360">
        <v>3574</v>
      </c>
      <c r="E25" s="360">
        <v>3486</v>
      </c>
      <c r="F25" s="360">
        <v>3434</v>
      </c>
      <c r="G25" s="360">
        <v>3425</v>
      </c>
      <c r="H25" s="360">
        <v>3113</v>
      </c>
      <c r="I25" s="360">
        <v>3103</v>
      </c>
      <c r="J25" s="360">
        <v>2879</v>
      </c>
    </row>
    <row r="26" spans="1:16" ht="14.25" customHeight="1">
      <c r="A26" s="743" t="s">
        <v>269</v>
      </c>
      <c r="B26" s="360">
        <v>27925</v>
      </c>
      <c r="C26" s="360">
        <v>28395</v>
      </c>
      <c r="D26" s="360">
        <v>28725</v>
      </c>
      <c r="E26" s="360">
        <v>28522</v>
      </c>
      <c r="F26" s="360">
        <v>29435</v>
      </c>
      <c r="G26" s="360">
        <v>29066</v>
      </c>
      <c r="H26" s="360">
        <v>28765</v>
      </c>
      <c r="I26" s="360">
        <v>28631</v>
      </c>
      <c r="J26" s="360">
        <v>25254</v>
      </c>
    </row>
    <row r="27" spans="1:16" ht="14.25" customHeight="1">
      <c r="A27" s="744" t="s">
        <v>21</v>
      </c>
      <c r="B27" s="360">
        <v>11682</v>
      </c>
      <c r="C27" s="360">
        <v>11846</v>
      </c>
      <c r="D27" s="360">
        <v>12012</v>
      </c>
      <c r="E27" s="360">
        <v>12070</v>
      </c>
      <c r="F27" s="360">
        <v>12195</v>
      </c>
      <c r="G27" s="360">
        <v>12152</v>
      </c>
      <c r="H27" s="360">
        <v>12236</v>
      </c>
      <c r="I27" s="360">
        <v>12188</v>
      </c>
      <c r="J27" s="360">
        <v>10081</v>
      </c>
    </row>
    <row r="28" spans="1:16" ht="14.25" customHeight="1">
      <c r="A28" s="743" t="s">
        <v>267</v>
      </c>
      <c r="B28" s="360">
        <v>28128</v>
      </c>
      <c r="C28" s="360">
        <v>28601</v>
      </c>
      <c r="D28" s="360">
        <v>28171</v>
      </c>
      <c r="E28" s="360">
        <v>30707</v>
      </c>
      <c r="F28" s="360">
        <v>32758</v>
      </c>
      <c r="G28" s="360">
        <v>33300</v>
      </c>
      <c r="H28" s="360">
        <v>30163</v>
      </c>
      <c r="I28" s="360">
        <v>28896</v>
      </c>
      <c r="J28" s="360">
        <v>18974</v>
      </c>
      <c r="L28" s="174"/>
      <c r="O28" s="1425"/>
      <c r="P28" s="1425"/>
    </row>
    <row r="29" spans="1:16" ht="14.25" customHeight="1">
      <c r="A29" s="744" t="s">
        <v>430</v>
      </c>
      <c r="B29" s="360">
        <v>5378</v>
      </c>
      <c r="C29" s="360">
        <v>5453</v>
      </c>
      <c r="D29" s="360">
        <v>4951</v>
      </c>
      <c r="E29" s="360">
        <v>5650</v>
      </c>
      <c r="F29" s="360">
        <v>5563</v>
      </c>
      <c r="G29" s="360">
        <v>5510</v>
      </c>
      <c r="H29" s="360">
        <v>2870</v>
      </c>
      <c r="I29" s="360">
        <v>2633</v>
      </c>
      <c r="J29" s="360">
        <v>1210</v>
      </c>
    </row>
    <row r="30" spans="1:16" ht="14.25" customHeight="1">
      <c r="A30" s="743" t="s">
        <v>265</v>
      </c>
      <c r="B30" s="360">
        <v>238</v>
      </c>
      <c r="C30" s="360">
        <v>301</v>
      </c>
      <c r="D30" s="360">
        <v>311</v>
      </c>
      <c r="E30" s="360">
        <v>403</v>
      </c>
      <c r="F30" s="360">
        <v>491</v>
      </c>
      <c r="G30" s="360">
        <v>520</v>
      </c>
      <c r="H30" s="360">
        <v>581</v>
      </c>
      <c r="I30" s="360">
        <v>671</v>
      </c>
      <c r="J30" s="360">
        <v>679</v>
      </c>
    </row>
    <row r="31" spans="1:16" ht="14.25" customHeight="1">
      <c r="A31" s="743" t="s">
        <v>429</v>
      </c>
      <c r="B31" s="360">
        <v>818</v>
      </c>
      <c r="C31" s="360">
        <v>803</v>
      </c>
      <c r="D31" s="360">
        <v>814</v>
      </c>
      <c r="E31" s="360">
        <v>817</v>
      </c>
      <c r="F31" s="360">
        <v>0</v>
      </c>
      <c r="G31" s="360">
        <v>0</v>
      </c>
      <c r="H31" s="360">
        <v>4675</v>
      </c>
      <c r="I31" s="360">
        <v>4827</v>
      </c>
      <c r="J31" s="360">
        <v>4866</v>
      </c>
    </row>
    <row r="32" spans="1:16" ht="14.25" customHeight="1">
      <c r="A32" s="743" t="s">
        <v>299</v>
      </c>
      <c r="B32" s="360">
        <v>3219</v>
      </c>
      <c r="C32" s="360">
        <v>3618</v>
      </c>
      <c r="D32" s="360">
        <v>4115</v>
      </c>
      <c r="E32" s="360">
        <v>4276</v>
      </c>
      <c r="F32" s="360">
        <v>4490</v>
      </c>
      <c r="G32" s="360">
        <v>4798</v>
      </c>
      <c r="H32" s="360">
        <v>4583</v>
      </c>
      <c r="I32" s="360">
        <v>4584</v>
      </c>
      <c r="J32" s="360">
        <v>4343</v>
      </c>
    </row>
    <row r="33" spans="1:10" ht="14.25" customHeight="1">
      <c r="A33" s="742"/>
      <c r="B33" s="360"/>
      <c r="C33" s="360"/>
      <c r="D33" s="360"/>
      <c r="E33" s="360"/>
      <c r="F33" s="360"/>
      <c r="G33" s="360"/>
      <c r="H33" s="360"/>
      <c r="I33" s="360"/>
      <c r="J33" s="741"/>
    </row>
    <row r="34" spans="1:10" ht="14.25" customHeight="1">
      <c r="A34" s="737" t="s">
        <v>335</v>
      </c>
      <c r="B34" s="707">
        <f>'REA &amp; Risk weights '!B19</f>
        <v>633</v>
      </c>
      <c r="C34" s="707">
        <v>934</v>
      </c>
      <c r="D34" s="707">
        <v>674</v>
      </c>
      <c r="E34" s="707">
        <v>795</v>
      </c>
      <c r="F34" s="707">
        <v>844</v>
      </c>
      <c r="G34" s="707">
        <v>728</v>
      </c>
      <c r="H34" s="707">
        <v>1099</v>
      </c>
      <c r="I34" s="707">
        <v>931</v>
      </c>
      <c r="J34" s="707">
        <v>728</v>
      </c>
    </row>
    <row r="35" spans="1:10" ht="14.25" customHeight="1">
      <c r="A35" s="368"/>
      <c r="B35" s="360"/>
      <c r="C35" s="360"/>
      <c r="D35" s="360"/>
      <c r="E35" s="360"/>
      <c r="F35" s="360"/>
      <c r="G35" s="360"/>
      <c r="H35" s="360"/>
      <c r="I35" s="360"/>
      <c r="J35" s="360"/>
    </row>
    <row r="36" spans="1:10" ht="14.25" customHeight="1">
      <c r="A36" s="737" t="s">
        <v>334</v>
      </c>
      <c r="B36" s="707">
        <f>'REA &amp; Risk weights '!B21</f>
        <v>7537</v>
      </c>
      <c r="C36" s="707">
        <v>9597</v>
      </c>
      <c r="D36" s="707">
        <v>8594</v>
      </c>
      <c r="E36" s="707">
        <v>4934</v>
      </c>
      <c r="F36" s="707">
        <v>4257</v>
      </c>
      <c r="G36" s="707">
        <v>5165</v>
      </c>
      <c r="H36" s="707">
        <v>7253</v>
      </c>
      <c r="I36" s="707">
        <v>6064</v>
      </c>
      <c r="J36" s="707">
        <v>3812</v>
      </c>
    </row>
    <row r="37" spans="1:10" ht="14.25" customHeight="1">
      <c r="A37" s="160"/>
      <c r="B37" s="141"/>
      <c r="C37" s="141"/>
      <c r="D37" s="141"/>
      <c r="E37" s="141"/>
      <c r="F37" s="141"/>
      <c r="G37" s="141"/>
      <c r="H37" s="141"/>
      <c r="I37" s="141"/>
      <c r="J37" s="141"/>
    </row>
    <row r="38" spans="1:10" ht="14.25" customHeight="1">
      <c r="A38" s="737" t="s">
        <v>677</v>
      </c>
      <c r="B38" s="707">
        <f>'REA &amp; Risk weights '!B26</f>
        <v>106</v>
      </c>
      <c r="C38" s="707">
        <v>1</v>
      </c>
      <c r="D38" s="707">
        <v>0</v>
      </c>
      <c r="E38" s="707">
        <v>4</v>
      </c>
      <c r="F38" s="707">
        <v>2</v>
      </c>
      <c r="G38" s="707">
        <v>0</v>
      </c>
      <c r="H38" s="707">
        <v>1</v>
      </c>
      <c r="I38" s="707"/>
      <c r="J38" s="707"/>
    </row>
    <row r="39" spans="1:10" ht="14.25" customHeight="1">
      <c r="A39" s="160"/>
      <c r="B39" s="141"/>
      <c r="C39" s="141"/>
      <c r="D39" s="141"/>
      <c r="E39" s="141"/>
      <c r="F39" s="141"/>
      <c r="G39" s="141"/>
      <c r="H39" s="141"/>
      <c r="I39" s="141"/>
      <c r="J39" s="141"/>
    </row>
    <row r="40" spans="1:10" ht="14.25" customHeight="1">
      <c r="A40" s="737" t="s">
        <v>330</v>
      </c>
      <c r="B40" s="707">
        <f>'REA &amp; Risk weights '!B28</f>
        <v>14701</v>
      </c>
      <c r="C40" s="707">
        <v>14701</v>
      </c>
      <c r="D40" s="707">
        <v>14701</v>
      </c>
      <c r="E40" s="707">
        <v>15698</v>
      </c>
      <c r="F40" s="707">
        <v>15698</v>
      </c>
      <c r="G40" s="707">
        <v>15698</v>
      </c>
      <c r="H40" s="707">
        <v>15698</v>
      </c>
      <c r="I40" s="707">
        <v>16487</v>
      </c>
      <c r="J40" s="707">
        <v>16487</v>
      </c>
    </row>
    <row r="41" spans="1:10" ht="14.25" customHeight="1">
      <c r="A41" s="739"/>
      <c r="B41" s="738"/>
      <c r="C41" s="738"/>
      <c r="D41" s="738"/>
      <c r="E41" s="738"/>
      <c r="F41" s="738"/>
      <c r="G41" s="738"/>
      <c r="H41" s="738"/>
      <c r="I41" s="738"/>
      <c r="J41" s="738"/>
    </row>
    <row r="42" spans="1:10" ht="20.399999999999999">
      <c r="A42" s="740" t="s">
        <v>546</v>
      </c>
      <c r="B42" s="707">
        <f>'REA &amp; Risk weights '!B30</f>
        <v>546</v>
      </c>
      <c r="C42" s="707">
        <v>452</v>
      </c>
      <c r="D42" s="707">
        <v>735</v>
      </c>
      <c r="E42" s="707">
        <v>750</v>
      </c>
      <c r="F42" s="707">
        <v>711</v>
      </c>
      <c r="G42" s="707">
        <v>663</v>
      </c>
      <c r="H42" s="707">
        <v>673</v>
      </c>
      <c r="I42" s="707">
        <v>657</v>
      </c>
      <c r="J42" s="707">
        <v>607</v>
      </c>
    </row>
    <row r="43" spans="1:10" ht="20.399999999999999">
      <c r="A43" s="740" t="s">
        <v>640</v>
      </c>
      <c r="B43" s="707">
        <f>'REA &amp; Risk weights '!B31</f>
        <v>11450</v>
      </c>
      <c r="C43" s="707">
        <v>11151</v>
      </c>
      <c r="D43" s="707">
        <v>10162</v>
      </c>
      <c r="E43" s="707">
        <v>10667</v>
      </c>
      <c r="F43" s="707">
        <v>10367</v>
      </c>
      <c r="G43" s="707">
        <v>10330</v>
      </c>
      <c r="H43" s="707">
        <v>10112</v>
      </c>
      <c r="I43" s="707">
        <v>10626</v>
      </c>
      <c r="J43" s="707"/>
    </row>
    <row r="44" spans="1:10" ht="14.25" customHeight="1">
      <c r="A44" s="739"/>
      <c r="B44" s="738"/>
      <c r="C44" s="738"/>
      <c r="D44" s="738"/>
      <c r="E44" s="738"/>
      <c r="F44" s="738"/>
      <c r="G44" s="738"/>
      <c r="H44" s="738"/>
      <c r="I44" s="738"/>
      <c r="J44" s="738"/>
    </row>
    <row r="45" spans="1:10" ht="14.25" customHeight="1">
      <c r="A45" s="737" t="s">
        <v>329</v>
      </c>
      <c r="B45" s="707">
        <f>'REA &amp; Risk weights '!B33</f>
        <v>0</v>
      </c>
      <c r="C45" s="707">
        <v>0</v>
      </c>
      <c r="D45" s="707">
        <v>0</v>
      </c>
      <c r="E45" s="707">
        <v>0</v>
      </c>
      <c r="F45" s="707">
        <v>0</v>
      </c>
      <c r="G45" s="707">
        <v>0</v>
      </c>
      <c r="H45" s="707">
        <v>0</v>
      </c>
      <c r="I45" s="707">
        <v>152</v>
      </c>
      <c r="J45" s="707">
        <v>152</v>
      </c>
    </row>
    <row r="46" spans="1:10" ht="14.25" customHeight="1">
      <c r="A46" s="160"/>
      <c r="B46" s="141"/>
      <c r="C46" s="141"/>
      <c r="D46" s="141"/>
      <c r="E46" s="141"/>
      <c r="F46" s="141"/>
      <c r="G46" s="141"/>
      <c r="H46" s="141"/>
      <c r="I46" s="141"/>
      <c r="J46" s="141"/>
    </row>
    <row r="47" spans="1:10" ht="14.25" customHeight="1">
      <c r="A47" s="737" t="s">
        <v>262</v>
      </c>
      <c r="B47" s="707">
        <f>'REA &amp; Risk weights '!B34</f>
        <v>150559</v>
      </c>
      <c r="C47" s="707">
        <v>154600</v>
      </c>
      <c r="D47" s="707">
        <v>152108</v>
      </c>
      <c r="E47" s="707">
        <v>150215</v>
      </c>
      <c r="F47" s="707">
        <v>156349</v>
      </c>
      <c r="G47" s="707">
        <v>159729</v>
      </c>
      <c r="H47" s="707">
        <v>163007</v>
      </c>
      <c r="I47" s="707">
        <v>155886</v>
      </c>
      <c r="J47" s="707">
        <v>120827</v>
      </c>
    </row>
    <row r="48" spans="1:10" ht="14.25" customHeight="1">
      <c r="A48" s="115"/>
      <c r="B48" s="115"/>
      <c r="C48" s="115"/>
      <c r="D48" s="115"/>
      <c r="E48" s="115"/>
      <c r="F48" s="115"/>
      <c r="G48" s="115"/>
      <c r="H48" s="115"/>
      <c r="I48" s="115"/>
      <c r="J48" s="1664"/>
    </row>
    <row r="49" spans="1:10" ht="14.25" customHeight="1">
      <c r="A49" s="115"/>
      <c r="B49" s="115"/>
      <c r="C49" s="115"/>
      <c r="D49" s="115"/>
      <c r="E49" s="115"/>
      <c r="F49" s="115"/>
      <c r="G49" s="115"/>
      <c r="H49" s="115"/>
      <c r="I49" s="115"/>
      <c r="J49" s="1664"/>
    </row>
    <row r="50" spans="1:10" ht="14.25" customHeight="1">
      <c r="A50" s="115"/>
      <c r="B50" s="115"/>
      <c r="C50" s="115"/>
      <c r="D50" s="115"/>
      <c r="E50" s="115"/>
      <c r="F50" s="115"/>
      <c r="G50" s="115"/>
      <c r="H50" s="115"/>
      <c r="I50" s="115"/>
      <c r="J50" s="1664"/>
    </row>
    <row r="51" spans="1:10" ht="14.25" customHeight="1">
      <c r="A51" s="115"/>
      <c r="B51" s="115"/>
      <c r="C51" s="115"/>
      <c r="D51" s="115"/>
      <c r="E51" s="115"/>
      <c r="F51" s="115"/>
      <c r="G51" s="115"/>
      <c r="H51" s="115"/>
      <c r="I51" s="115"/>
      <c r="J51" s="1664"/>
    </row>
    <row r="52" spans="1:10" ht="14.25" customHeight="1">
      <c r="A52" s="115"/>
      <c r="B52" s="115"/>
      <c r="C52" s="115"/>
      <c r="D52" s="115"/>
      <c r="E52" s="115"/>
      <c r="F52" s="115"/>
      <c r="G52" s="115"/>
      <c r="H52" s="115"/>
      <c r="I52" s="115"/>
      <c r="J52" s="1664"/>
    </row>
    <row r="53" spans="1:10" ht="14.25" customHeight="1">
      <c r="A53" s="115"/>
      <c r="B53" s="115"/>
      <c r="C53" s="115"/>
      <c r="D53" s="115"/>
      <c r="E53" s="115"/>
      <c r="F53" s="115"/>
      <c r="G53" s="115"/>
      <c r="H53" s="115"/>
      <c r="I53" s="115"/>
      <c r="J53" s="1664"/>
    </row>
    <row r="54" spans="1:10" ht="14.25" customHeight="1">
      <c r="A54" s="115"/>
      <c r="B54" s="115"/>
      <c r="C54" s="115"/>
      <c r="D54" s="115"/>
      <c r="E54" s="115"/>
      <c r="F54" s="115"/>
      <c r="G54" s="115"/>
      <c r="H54" s="115"/>
      <c r="I54" s="115"/>
      <c r="J54" s="1664"/>
    </row>
    <row r="55" spans="1:10" ht="14.25" customHeight="1">
      <c r="A55" s="1664"/>
      <c r="B55" s="1664"/>
      <c r="C55" s="1664"/>
      <c r="D55" s="1664"/>
      <c r="E55" s="1664"/>
      <c r="F55" s="1664"/>
      <c r="G55" s="1664"/>
      <c r="H55" s="1664"/>
      <c r="I55" s="1664"/>
      <c r="J55" s="1664"/>
    </row>
    <row r="56" spans="1:10" ht="14.25" customHeight="1">
      <c r="A56" s="1664"/>
      <c r="B56" s="1664"/>
      <c r="C56" s="1664"/>
      <c r="D56" s="1664"/>
      <c r="E56" s="1664"/>
      <c r="F56" s="1664"/>
      <c r="G56" s="1664"/>
      <c r="H56" s="1664"/>
      <c r="I56" s="1664"/>
      <c r="J56" s="1664"/>
    </row>
    <row r="57" spans="1:10" ht="14.25" customHeight="1">
      <c r="A57" s="1664"/>
      <c r="B57" s="1664"/>
      <c r="C57" s="1664"/>
      <c r="D57" s="1664"/>
      <c r="E57" s="1664"/>
      <c r="F57" s="1664"/>
      <c r="G57" s="1664"/>
      <c r="H57" s="1664"/>
      <c r="I57" s="1664"/>
      <c r="J57" s="1664"/>
    </row>
    <row r="58" spans="1:10" ht="14.25" customHeight="1">
      <c r="A58" s="1664"/>
      <c r="B58" s="1664"/>
      <c r="C58" s="1664"/>
      <c r="D58" s="1664"/>
      <c r="E58" s="1664"/>
      <c r="F58" s="1664"/>
      <c r="G58" s="1664"/>
      <c r="H58" s="1664"/>
      <c r="I58" s="1664"/>
      <c r="J58" s="1664"/>
    </row>
    <row r="59" spans="1:10" ht="14.25" customHeight="1">
      <c r="A59" s="1664"/>
      <c r="B59" s="1664"/>
      <c r="C59" s="1664"/>
      <c r="D59" s="1664"/>
      <c r="E59" s="1664"/>
      <c r="F59" s="1664"/>
      <c r="G59" s="1664"/>
      <c r="H59" s="1664"/>
      <c r="I59" s="1664"/>
      <c r="J59" s="1664"/>
    </row>
    <row r="60" spans="1:10" ht="14.25" customHeight="1">
      <c r="A60" s="1664"/>
      <c r="B60" s="1664"/>
      <c r="C60" s="1664"/>
      <c r="D60" s="1664"/>
      <c r="E60" s="1664"/>
      <c r="F60" s="1664"/>
      <c r="G60" s="1664"/>
      <c r="H60" s="1664"/>
      <c r="I60" s="1664"/>
      <c r="J60" s="1664"/>
    </row>
    <row r="61" spans="1:10" ht="14.25" customHeight="1">
      <c r="A61" s="1664"/>
      <c r="B61" s="1664"/>
      <c r="C61" s="1664"/>
      <c r="D61" s="1664"/>
      <c r="E61" s="1664"/>
      <c r="F61" s="1664"/>
      <c r="G61" s="1664"/>
      <c r="H61" s="1664"/>
      <c r="I61" s="1664"/>
      <c r="J61" s="1664"/>
    </row>
    <row r="62" spans="1:10" ht="14.25" customHeight="1">
      <c r="A62" s="1664"/>
      <c r="B62" s="1664"/>
      <c r="C62" s="1664"/>
      <c r="D62" s="1664"/>
      <c r="E62" s="1664"/>
      <c r="F62" s="1664"/>
      <c r="G62" s="1664"/>
      <c r="H62" s="1664"/>
      <c r="I62" s="1664"/>
      <c r="J62" s="1664"/>
    </row>
    <row r="63" spans="1:10" ht="14.25" customHeight="1">
      <c r="A63" s="1664"/>
      <c r="B63" s="1664"/>
      <c r="C63" s="1664"/>
      <c r="D63" s="1664"/>
      <c r="E63" s="1664"/>
      <c r="F63" s="1664"/>
      <c r="G63" s="1664"/>
      <c r="H63" s="1664"/>
      <c r="I63" s="1664"/>
      <c r="J63" s="1664"/>
    </row>
    <row r="64" spans="1:10" ht="14.25" customHeight="1">
      <c r="A64" s="1664"/>
      <c r="B64" s="1664"/>
      <c r="C64" s="1664"/>
      <c r="D64" s="1664"/>
      <c r="E64" s="1664"/>
      <c r="F64" s="1664"/>
      <c r="G64" s="1664"/>
      <c r="H64" s="1664"/>
      <c r="I64" s="1664"/>
      <c r="J64" s="1664"/>
    </row>
    <row r="65" spans="1:10" ht="14.25" customHeight="1">
      <c r="A65" s="1664"/>
      <c r="B65" s="1664"/>
      <c r="C65" s="1664"/>
      <c r="D65" s="1664"/>
      <c r="E65" s="1664"/>
      <c r="F65" s="1664"/>
      <c r="G65" s="1664"/>
      <c r="H65" s="1664"/>
      <c r="I65" s="1664"/>
      <c r="J65" s="1664"/>
    </row>
    <row r="66" spans="1:10" ht="14.25" customHeight="1">
      <c r="A66" s="1664"/>
      <c r="B66" s="1664"/>
      <c r="C66" s="1664"/>
      <c r="D66" s="1664"/>
      <c r="E66" s="1664"/>
      <c r="F66" s="1664"/>
      <c r="G66" s="1664"/>
      <c r="H66" s="1664"/>
      <c r="I66" s="1664"/>
      <c r="J66" s="1664"/>
    </row>
  </sheetData>
  <mergeCells count="6">
    <mergeCell ref="A18:D18"/>
    <mergeCell ref="C1:D1"/>
    <mergeCell ref="E1:F1"/>
    <mergeCell ref="G1:H1"/>
    <mergeCell ref="I1:J1"/>
    <mergeCell ref="A14:F14"/>
  </mergeCells>
  <pageMargins left="0.7" right="0.7" top="0.75" bottom="0.75" header="0.3" footer="0.3"/>
  <pageSetup paperSize="9" scale="70" orientation="portrait" r:id="rId1"/>
  <customProperties>
    <customPr name="_pios_id" r:id="rId2"/>
  </customPropertie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7E684-AFCD-4563-9D79-C0562D337064}">
  <sheetPr>
    <tabColor rgb="FFFFCCCC"/>
  </sheetPr>
  <dimension ref="A1:L53"/>
  <sheetViews>
    <sheetView showZeros="0" view="pageLayout" topLeftCell="A64" zoomScaleNormal="100" zoomScaleSheetLayoutView="100" workbookViewId="0">
      <selection activeCell="E20" sqref="E20"/>
    </sheetView>
  </sheetViews>
  <sheetFormatPr defaultColWidth="9.109375" defaultRowHeight="14.4"/>
  <cols>
    <col min="1" max="1" width="58.6640625" style="1664" customWidth="1"/>
    <col min="2" max="9" width="8.109375" style="1664" customWidth="1"/>
    <col min="10" max="16384" width="9.109375" style="1664"/>
  </cols>
  <sheetData>
    <row r="1" spans="1:11">
      <c r="A1" s="1495" t="s">
        <v>644</v>
      </c>
      <c r="B1" s="134"/>
      <c r="C1" s="115"/>
      <c r="D1" s="132"/>
      <c r="E1" s="132"/>
      <c r="F1" s="115"/>
      <c r="G1" s="132"/>
    </row>
    <row r="2" spans="1:11">
      <c r="A2" s="86" t="s">
        <v>643</v>
      </c>
      <c r="B2" s="134"/>
      <c r="C2" s="115"/>
      <c r="D2" s="132"/>
      <c r="E2" s="132"/>
      <c r="F2" s="115"/>
      <c r="G2" s="132"/>
      <c r="H2" s="163"/>
    </row>
    <row r="3" spans="1:11" ht="15" thickBot="1">
      <c r="A3" s="361"/>
      <c r="B3" s="685"/>
      <c r="C3" s="756"/>
      <c r="D3" s="756"/>
      <c r="E3" s="756"/>
      <c r="F3" s="756"/>
      <c r="G3" s="132"/>
    </row>
    <row r="4" spans="1:11" ht="15" thickBot="1">
      <c r="A4" s="167" t="s">
        <v>121</v>
      </c>
      <c r="B4" s="153" t="s">
        <v>1446</v>
      </c>
      <c r="C4" s="153" t="s">
        <v>1282</v>
      </c>
      <c r="D4" s="153" t="s">
        <v>1061</v>
      </c>
      <c r="E4" s="152" t="s">
        <v>979</v>
      </c>
      <c r="F4" s="152" t="s">
        <v>917</v>
      </c>
      <c r="G4" s="152" t="s">
        <v>984</v>
      </c>
      <c r="H4" s="152" t="s">
        <v>983</v>
      </c>
      <c r="I4" s="152" t="s">
        <v>913</v>
      </c>
    </row>
    <row r="5" spans="1:11">
      <c r="A5" s="166" t="s">
        <v>401</v>
      </c>
      <c r="B5" s="150"/>
      <c r="C5" s="149"/>
      <c r="D5" s="149"/>
      <c r="E5" s="149"/>
      <c r="F5" s="149"/>
      <c r="G5" s="149"/>
      <c r="H5" s="149"/>
      <c r="I5" s="149"/>
    </row>
    <row r="6" spans="1:11">
      <c r="A6" s="166" t="s">
        <v>400</v>
      </c>
      <c r="B6" s="1261">
        <v>25436</v>
      </c>
      <c r="C6" s="375">
        <v>25417</v>
      </c>
      <c r="D6" s="375">
        <v>25513</v>
      </c>
      <c r="E6" s="375">
        <v>25841</v>
      </c>
      <c r="F6" s="375">
        <v>25664</v>
      </c>
      <c r="G6" s="375">
        <v>25765</v>
      </c>
      <c r="H6" s="375">
        <v>25860</v>
      </c>
      <c r="I6" s="375">
        <v>26869</v>
      </c>
    </row>
    <row r="7" spans="1:11">
      <c r="A7" s="116" t="s">
        <v>399</v>
      </c>
      <c r="B7" s="374">
        <v>0</v>
      </c>
      <c r="C7" s="373">
        <v>0</v>
      </c>
      <c r="D7" s="373">
        <v>0</v>
      </c>
      <c r="E7" s="373">
        <v>0</v>
      </c>
      <c r="F7" s="373">
        <v>0</v>
      </c>
      <c r="G7" s="373">
        <v>0</v>
      </c>
      <c r="H7" s="373">
        <v>0</v>
      </c>
      <c r="I7" s="373">
        <v>0</v>
      </c>
    </row>
    <row r="8" spans="1:11">
      <c r="A8" s="166" t="s">
        <v>398</v>
      </c>
      <c r="B8" s="370">
        <v>25436</v>
      </c>
      <c r="C8" s="369">
        <v>25417</v>
      </c>
      <c r="D8" s="369">
        <v>25513</v>
      </c>
      <c r="E8" s="369">
        <v>25841</v>
      </c>
      <c r="F8" s="369">
        <v>25664</v>
      </c>
      <c r="G8" s="369">
        <v>25765</v>
      </c>
      <c r="H8" s="369">
        <v>25860</v>
      </c>
      <c r="I8" s="369">
        <v>26869</v>
      </c>
      <c r="K8" s="249"/>
    </row>
    <row r="9" spans="1:11">
      <c r="A9" s="166" t="s">
        <v>397</v>
      </c>
      <c r="B9" s="370">
        <v>-170</v>
      </c>
      <c r="C9" s="369">
        <v>-237</v>
      </c>
      <c r="D9" s="369">
        <v>-143</v>
      </c>
      <c r="E9" s="369">
        <v>-136</v>
      </c>
      <c r="F9" s="369">
        <v>0</v>
      </c>
      <c r="G9" s="369">
        <v>0</v>
      </c>
      <c r="H9" s="369">
        <v>0</v>
      </c>
      <c r="I9" s="369">
        <v>0</v>
      </c>
    </row>
    <row r="10" spans="1:11">
      <c r="A10" s="166" t="s">
        <v>396</v>
      </c>
      <c r="B10" s="370">
        <v>-1756</v>
      </c>
      <c r="C10" s="369">
        <v>-1779</v>
      </c>
      <c r="D10" s="369">
        <v>-1725</v>
      </c>
      <c r="E10" s="369">
        <v>-1749</v>
      </c>
      <c r="F10" s="369">
        <v>-1676</v>
      </c>
      <c r="G10" s="369">
        <v>-2382</v>
      </c>
      <c r="H10" s="369">
        <v>-2385</v>
      </c>
      <c r="I10" s="369">
        <v>-2331</v>
      </c>
    </row>
    <row r="11" spans="1:11">
      <c r="A11" s="166" t="s">
        <v>395</v>
      </c>
      <c r="B11" s="370">
        <v>0</v>
      </c>
      <c r="C11" s="369">
        <v>0</v>
      </c>
      <c r="D11" s="369">
        <v>0</v>
      </c>
      <c r="E11" s="369">
        <v>0</v>
      </c>
      <c r="F11" s="369">
        <v>0</v>
      </c>
      <c r="G11" s="369">
        <v>0</v>
      </c>
      <c r="H11" s="369">
        <v>-18</v>
      </c>
      <c r="I11" s="369">
        <v>0</v>
      </c>
    </row>
    <row r="12" spans="1:11">
      <c r="A12" s="166" t="s">
        <v>386</v>
      </c>
      <c r="B12" s="370">
        <v>-59</v>
      </c>
      <c r="C12" s="369">
        <v>-73</v>
      </c>
      <c r="D12" s="369">
        <v>-131</v>
      </c>
      <c r="E12" s="369">
        <v>-134</v>
      </c>
      <c r="F12" s="369">
        <v>-122</v>
      </c>
      <c r="G12" s="369">
        <v>-140</v>
      </c>
      <c r="H12" s="369">
        <v>-148</v>
      </c>
      <c r="I12" s="369">
        <v>-116</v>
      </c>
    </row>
    <row r="13" spans="1:11">
      <c r="A13" s="166" t="s">
        <v>385</v>
      </c>
      <c r="B13" s="370">
        <v>-236</v>
      </c>
      <c r="C13" s="369">
        <v>-250</v>
      </c>
      <c r="D13" s="369">
        <v>-363</v>
      </c>
      <c r="E13" s="369">
        <v>-266</v>
      </c>
      <c r="F13" s="369">
        <v>-324</v>
      </c>
      <c r="G13" s="369">
        <v>-256</v>
      </c>
      <c r="H13" s="369">
        <v>-233</v>
      </c>
      <c r="I13" s="369">
        <v>-363</v>
      </c>
    </row>
    <row r="14" spans="1:11">
      <c r="A14" s="116" t="s">
        <v>394</v>
      </c>
      <c r="B14" s="372">
        <v>-2221</v>
      </c>
      <c r="C14" s="371">
        <v>-2339</v>
      </c>
      <c r="D14" s="371">
        <v>-2362</v>
      </c>
      <c r="E14" s="371">
        <v>-2285</v>
      </c>
      <c r="F14" s="371">
        <v>-2121</v>
      </c>
      <c r="G14" s="371">
        <v>-2778</v>
      </c>
      <c r="H14" s="371">
        <v>-2783</v>
      </c>
      <c r="I14" s="371">
        <v>-2810</v>
      </c>
    </row>
    <row r="15" spans="1:11">
      <c r="A15" s="1255" t="s">
        <v>393</v>
      </c>
      <c r="B15" s="1257">
        <v>23215</v>
      </c>
      <c r="C15" s="1256">
        <v>23078</v>
      </c>
      <c r="D15" s="1256">
        <v>23151</v>
      </c>
      <c r="E15" s="1256">
        <v>23556</v>
      </c>
      <c r="F15" s="1256">
        <v>23542</v>
      </c>
      <c r="G15" s="1256">
        <v>22987</v>
      </c>
      <c r="H15" s="1256">
        <v>23077</v>
      </c>
      <c r="I15" s="1256">
        <v>24059</v>
      </c>
    </row>
    <row r="16" spans="1:11">
      <c r="A16" s="1260" t="s">
        <v>392</v>
      </c>
      <c r="B16" s="1259">
        <v>2704</v>
      </c>
      <c r="C16" s="1259">
        <v>2787</v>
      </c>
      <c r="D16" s="1259">
        <v>2833</v>
      </c>
      <c r="E16" s="1259">
        <v>3118</v>
      </c>
      <c r="F16" s="1259">
        <v>3182</v>
      </c>
      <c r="G16" s="1259">
        <v>3957</v>
      </c>
      <c r="H16" s="1259">
        <v>4002</v>
      </c>
      <c r="I16" s="1259">
        <v>2860</v>
      </c>
    </row>
    <row r="17" spans="1:12">
      <c r="A17" s="726" t="s">
        <v>391</v>
      </c>
      <c r="B17" s="370">
        <v>-26</v>
      </c>
      <c r="C17" s="369">
        <v>-25</v>
      </c>
      <c r="D17" s="369">
        <v>-23</v>
      </c>
      <c r="E17" s="369">
        <v>-20</v>
      </c>
      <c r="F17" s="369">
        <v>-27</v>
      </c>
      <c r="G17" s="369">
        <v>-8</v>
      </c>
      <c r="H17" s="369">
        <v>-12</v>
      </c>
      <c r="I17" s="369">
        <v>-11</v>
      </c>
    </row>
    <row r="18" spans="1:12">
      <c r="A18" s="165" t="s">
        <v>390</v>
      </c>
      <c r="B18" s="372">
        <v>2678</v>
      </c>
      <c r="C18" s="371">
        <v>2762</v>
      </c>
      <c r="D18" s="371">
        <v>2810</v>
      </c>
      <c r="E18" s="371">
        <v>3098</v>
      </c>
      <c r="F18" s="371">
        <v>3155</v>
      </c>
      <c r="G18" s="371">
        <v>3949</v>
      </c>
      <c r="H18" s="371">
        <v>3991</v>
      </c>
      <c r="I18" s="371">
        <v>2849</v>
      </c>
    </row>
    <row r="19" spans="1:12">
      <c r="A19" s="1255" t="s">
        <v>389</v>
      </c>
      <c r="B19" s="1257">
        <v>25893</v>
      </c>
      <c r="C19" s="1256">
        <v>25840</v>
      </c>
      <c r="D19" s="1256">
        <v>25961</v>
      </c>
      <c r="E19" s="1256">
        <v>26654</v>
      </c>
      <c r="F19" s="1256">
        <v>26697</v>
      </c>
      <c r="G19" s="1256">
        <v>26936</v>
      </c>
      <c r="H19" s="1256">
        <v>27068</v>
      </c>
      <c r="I19" s="1256">
        <v>26908</v>
      </c>
    </row>
    <row r="20" spans="1:12">
      <c r="A20" s="1258" t="s">
        <v>388</v>
      </c>
      <c r="B20" s="1257">
        <v>3669</v>
      </c>
      <c r="C20" s="1256">
        <v>4241</v>
      </c>
      <c r="D20" s="1256">
        <v>4383</v>
      </c>
      <c r="E20" s="1256">
        <v>4559</v>
      </c>
      <c r="F20" s="1256">
        <v>4789</v>
      </c>
      <c r="G20" s="1256">
        <v>4906</v>
      </c>
      <c r="H20" s="1256">
        <v>4801</v>
      </c>
      <c r="I20" s="1256">
        <v>4960</v>
      </c>
      <c r="L20" s="1426"/>
    </row>
    <row r="21" spans="1:12">
      <c r="A21" s="166" t="s">
        <v>387</v>
      </c>
      <c r="B21" s="370">
        <v>472</v>
      </c>
      <c r="C21" s="369">
        <v>481</v>
      </c>
      <c r="D21" s="369">
        <v>282</v>
      </c>
      <c r="E21" s="369">
        <v>275</v>
      </c>
      <c r="F21" s="369">
        <v>288</v>
      </c>
      <c r="G21" s="369">
        <v>122</v>
      </c>
      <c r="H21" s="369">
        <v>135</v>
      </c>
      <c r="I21" s="369">
        <v>111</v>
      </c>
    </row>
    <row r="22" spans="1:12">
      <c r="A22" s="166" t="s">
        <v>322</v>
      </c>
      <c r="B22" s="370">
        <v>-1000</v>
      </c>
      <c r="C22" s="369">
        <v>-1000</v>
      </c>
      <c r="D22" s="369">
        <v>-1000</v>
      </c>
      <c r="E22" s="369">
        <v>-1000</v>
      </c>
      <c r="F22" s="369">
        <v>-1000</v>
      </c>
      <c r="G22" s="369">
        <v>-1000</v>
      </c>
      <c r="H22" s="369">
        <v>-1000</v>
      </c>
      <c r="I22" s="369">
        <v>-1000</v>
      </c>
    </row>
    <row r="23" spans="1:12">
      <c r="A23" s="166" t="s">
        <v>385</v>
      </c>
      <c r="B23" s="370">
        <v>-812</v>
      </c>
      <c r="C23" s="369">
        <v>-63</v>
      </c>
      <c r="D23" s="369">
        <v>-63</v>
      </c>
      <c r="E23" s="369">
        <v>-62</v>
      </c>
      <c r="F23" s="369">
        <v>-62</v>
      </c>
      <c r="G23" s="369">
        <v>-63</v>
      </c>
      <c r="H23" s="369">
        <v>-49</v>
      </c>
      <c r="I23" s="369">
        <v>-51</v>
      </c>
    </row>
    <row r="24" spans="1:12">
      <c r="A24" s="1255" t="s">
        <v>384</v>
      </c>
      <c r="B24" s="1257">
        <v>-1340</v>
      </c>
      <c r="C24" s="1256">
        <v>-582</v>
      </c>
      <c r="D24" s="1256">
        <v>-781</v>
      </c>
      <c r="E24" s="1256">
        <v>-787</v>
      </c>
      <c r="F24" s="1256">
        <v>-774</v>
      </c>
      <c r="G24" s="1256">
        <v>-941</v>
      </c>
      <c r="H24" s="1256">
        <v>-914</v>
      </c>
      <c r="I24" s="1256">
        <v>-940</v>
      </c>
    </row>
    <row r="25" spans="1:12">
      <c r="A25" s="1255" t="s">
        <v>323</v>
      </c>
      <c r="B25" s="1257">
        <v>2329</v>
      </c>
      <c r="C25" s="1256">
        <v>3659</v>
      </c>
      <c r="D25" s="1256">
        <v>3602</v>
      </c>
      <c r="E25" s="1256">
        <v>3772</v>
      </c>
      <c r="F25" s="1256">
        <v>4015</v>
      </c>
      <c r="G25" s="1256">
        <v>3965</v>
      </c>
      <c r="H25" s="1256">
        <v>3887</v>
      </c>
      <c r="I25" s="1256">
        <v>4020</v>
      </c>
    </row>
    <row r="26" spans="1:12">
      <c r="A26" s="1255" t="s">
        <v>692</v>
      </c>
      <c r="B26" s="1254">
        <v>28222</v>
      </c>
      <c r="C26" s="1253">
        <v>29499</v>
      </c>
      <c r="D26" s="1253">
        <v>29563</v>
      </c>
      <c r="E26" s="1253">
        <v>30426</v>
      </c>
      <c r="F26" s="1253">
        <v>30712</v>
      </c>
      <c r="G26" s="1253">
        <v>30901</v>
      </c>
      <c r="H26" s="1253">
        <v>30955</v>
      </c>
      <c r="I26" s="1253">
        <v>30928</v>
      </c>
    </row>
    <row r="27" spans="1:12">
      <c r="A27" s="443" t="s">
        <v>916</v>
      </c>
      <c r="B27" s="327"/>
      <c r="C27" s="326"/>
      <c r="D27" s="326"/>
      <c r="E27" s="326"/>
      <c r="F27" s="326"/>
      <c r="G27" s="115"/>
    </row>
    <row r="28" spans="1:12">
      <c r="A28" s="443"/>
      <c r="B28" s="327"/>
      <c r="C28" s="326"/>
      <c r="D28" s="326"/>
      <c r="E28" s="326"/>
      <c r="F28" s="326"/>
      <c r="G28" s="115"/>
    </row>
    <row r="29" spans="1:12">
      <c r="B29" s="327"/>
      <c r="C29" s="326"/>
      <c r="D29" s="326"/>
      <c r="E29" s="326"/>
      <c r="F29" s="326"/>
      <c r="G29" s="115"/>
    </row>
    <row r="30" spans="1:12" ht="15" thickBot="1">
      <c r="A30" s="1266" t="s">
        <v>642</v>
      </c>
      <c r="B30" s="685"/>
      <c r="C30" s="756"/>
      <c r="D30" s="756"/>
      <c r="E30" s="756"/>
      <c r="F30" s="756"/>
      <c r="G30" s="115"/>
    </row>
    <row r="31" spans="1:12" ht="15" thickBot="1">
      <c r="A31" s="120" t="s">
        <v>121</v>
      </c>
      <c r="B31" s="153" t="s">
        <v>1401</v>
      </c>
      <c r="C31" s="118" t="s">
        <v>1170</v>
      </c>
      <c r="D31" s="118" t="s">
        <v>1048</v>
      </c>
      <c r="E31" s="124" t="s">
        <v>969</v>
      </c>
      <c r="F31" s="124" t="s">
        <v>894</v>
      </c>
      <c r="G31" s="124" t="s">
        <v>700</v>
      </c>
      <c r="H31" s="442" t="s">
        <v>674</v>
      </c>
      <c r="I31" s="124" t="s">
        <v>615</v>
      </c>
    </row>
    <row r="32" spans="1:12">
      <c r="A32" s="686" t="s">
        <v>548</v>
      </c>
      <c r="B32" s="1489">
        <v>23093</v>
      </c>
      <c r="C32" s="771">
        <v>23201</v>
      </c>
      <c r="D32" s="771">
        <v>23104</v>
      </c>
      <c r="E32" s="771">
        <v>23368</v>
      </c>
      <c r="F32" s="771">
        <v>23529</v>
      </c>
      <c r="G32" s="771">
        <v>22977</v>
      </c>
      <c r="H32" s="771">
        <v>23066</v>
      </c>
      <c r="I32" s="771">
        <v>24027</v>
      </c>
    </row>
    <row r="33" spans="1:9">
      <c r="A33" s="164" t="s">
        <v>547</v>
      </c>
      <c r="B33" s="1488">
        <v>28101</v>
      </c>
      <c r="C33" s="770">
        <v>29622</v>
      </c>
      <c r="D33" s="770">
        <v>29515</v>
      </c>
      <c r="E33" s="770">
        <v>30238</v>
      </c>
      <c r="F33" s="770">
        <v>30699</v>
      </c>
      <c r="G33" s="770">
        <v>30891</v>
      </c>
      <c r="H33" s="770">
        <v>30944</v>
      </c>
      <c r="I33" s="770">
        <v>30896</v>
      </c>
    </row>
    <row r="34" spans="1:9">
      <c r="B34" s="147"/>
    </row>
    <row r="35" spans="1:9">
      <c r="A35" s="1265" t="s">
        <v>766</v>
      </c>
      <c r="B35" s="129"/>
      <c r="C35" s="688"/>
      <c r="D35" s="688"/>
    </row>
    <row r="36" spans="1:9" ht="15" thickBot="1">
      <c r="A36" s="686"/>
      <c r="B36" s="685"/>
      <c r="C36" s="684"/>
      <c r="D36" s="684"/>
    </row>
    <row r="37" spans="1:9" ht="15" thickBot="1">
      <c r="A37" s="120" t="s">
        <v>270</v>
      </c>
      <c r="B37" s="126" t="s">
        <v>1401</v>
      </c>
      <c r="C37" s="118" t="s">
        <v>1170</v>
      </c>
      <c r="D37" s="118" t="s">
        <v>1048</v>
      </c>
      <c r="E37" s="117" t="s">
        <v>969</v>
      </c>
      <c r="F37" s="117" t="s">
        <v>894</v>
      </c>
      <c r="G37" s="117" t="s">
        <v>700</v>
      </c>
      <c r="H37" s="117" t="s">
        <v>674</v>
      </c>
      <c r="I37" s="117" t="s">
        <v>615</v>
      </c>
    </row>
    <row r="38" spans="1:9">
      <c r="A38" s="166" t="s">
        <v>654</v>
      </c>
      <c r="B38" s="682">
        <v>17.5</v>
      </c>
      <c r="C38" s="681">
        <v>17</v>
      </c>
      <c r="D38" s="681">
        <v>17.2</v>
      </c>
      <c r="E38" s="681">
        <v>17.100000000000001</v>
      </c>
      <c r="F38" s="681">
        <v>15.8</v>
      </c>
      <c r="G38" s="681">
        <v>15.3</v>
      </c>
      <c r="H38" s="681">
        <v>15.4</v>
      </c>
      <c r="I38" s="681">
        <v>16</v>
      </c>
    </row>
    <row r="39" spans="1:9">
      <c r="A39" s="166" t="s">
        <v>653</v>
      </c>
      <c r="B39" s="682">
        <v>19.5</v>
      </c>
      <c r="C39" s="681">
        <v>19</v>
      </c>
      <c r="D39" s="681">
        <v>19.2</v>
      </c>
      <c r="E39" s="681">
        <v>19.3</v>
      </c>
      <c r="F39" s="681">
        <v>18</v>
      </c>
      <c r="G39" s="681">
        <v>17.899999999999999</v>
      </c>
      <c r="H39" s="681">
        <v>18.100000000000001</v>
      </c>
      <c r="I39" s="681">
        <v>17.899999999999999</v>
      </c>
    </row>
    <row r="40" spans="1:9">
      <c r="A40" s="166" t="s">
        <v>652</v>
      </c>
      <c r="B40" s="682">
        <v>21.3</v>
      </c>
      <c r="C40" s="681">
        <v>21.7</v>
      </c>
      <c r="D40" s="681">
        <v>21.9</v>
      </c>
      <c r="E40" s="681">
        <v>22.1</v>
      </c>
      <c r="F40" s="681">
        <v>20.7</v>
      </c>
      <c r="G40" s="681">
        <v>20.6</v>
      </c>
      <c r="H40" s="681">
        <v>20.7</v>
      </c>
      <c r="I40" s="681">
        <v>20.6</v>
      </c>
    </row>
    <row r="41" spans="1:9">
      <c r="A41" s="166" t="s">
        <v>651</v>
      </c>
      <c r="B41" s="682">
        <v>17.600000000000001</v>
      </c>
      <c r="C41" s="681">
        <v>16.899999999999999</v>
      </c>
      <c r="D41" s="681">
        <v>17.2</v>
      </c>
      <c r="E41" s="681">
        <v>17.2</v>
      </c>
      <c r="F41" s="681">
        <v>15.9</v>
      </c>
      <c r="G41" s="681">
        <v>15.3</v>
      </c>
      <c r="H41" s="681">
        <v>15.4</v>
      </c>
      <c r="I41" s="681">
        <v>16</v>
      </c>
    </row>
    <row r="42" spans="1:9">
      <c r="A42" s="166" t="s">
        <v>650</v>
      </c>
      <c r="B42" s="682">
        <v>19.600000000000001</v>
      </c>
      <c r="C42" s="681">
        <v>18.899999999999999</v>
      </c>
      <c r="D42" s="681">
        <v>19.3</v>
      </c>
      <c r="E42" s="681">
        <v>19.5</v>
      </c>
      <c r="F42" s="681">
        <v>18</v>
      </c>
      <c r="G42" s="681">
        <v>18</v>
      </c>
      <c r="H42" s="681">
        <v>18.100000000000001</v>
      </c>
      <c r="I42" s="681">
        <v>17.899999999999999</v>
      </c>
    </row>
    <row r="43" spans="1:9">
      <c r="A43" s="166" t="s">
        <v>649</v>
      </c>
      <c r="B43" s="682">
        <v>21.4</v>
      </c>
      <c r="C43" s="681">
        <v>21.6</v>
      </c>
      <c r="D43" s="681">
        <v>21.9</v>
      </c>
      <c r="E43" s="681">
        <v>22.2</v>
      </c>
      <c r="F43" s="681">
        <v>20.7</v>
      </c>
      <c r="G43" s="681">
        <v>20.6</v>
      </c>
      <c r="H43" s="681">
        <v>20.7</v>
      </c>
      <c r="I43" s="681">
        <v>20.6</v>
      </c>
    </row>
    <row r="44" spans="1:9">
      <c r="A44" s="85"/>
      <c r="B44" s="147"/>
    </row>
    <row r="45" spans="1:9" ht="15" thickBot="1">
      <c r="A45" s="769" t="s">
        <v>321</v>
      </c>
      <c r="B45" s="685"/>
      <c r="C45" s="756"/>
      <c r="D45" s="756"/>
      <c r="E45" s="756"/>
      <c r="F45" s="756"/>
    </row>
    <row r="46" spans="1:9" ht="15" thickBot="1">
      <c r="A46" s="119"/>
      <c r="B46" s="153" t="s">
        <v>1446</v>
      </c>
      <c r="C46" s="118" t="s">
        <v>1282</v>
      </c>
      <c r="D46" s="118" t="s">
        <v>1061</v>
      </c>
      <c r="E46" s="117" t="s">
        <v>979</v>
      </c>
      <c r="F46" s="117" t="s">
        <v>917</v>
      </c>
      <c r="G46" s="117" t="s">
        <v>984</v>
      </c>
      <c r="H46" s="117" t="s">
        <v>983</v>
      </c>
      <c r="I46" s="117" t="s">
        <v>913</v>
      </c>
    </row>
    <row r="47" spans="1:9">
      <c r="A47" s="723" t="s">
        <v>1447</v>
      </c>
      <c r="B47" s="678">
        <v>25893</v>
      </c>
      <c r="C47" s="768">
        <v>25840</v>
      </c>
      <c r="D47" s="768">
        <v>25961</v>
      </c>
      <c r="E47" s="768">
        <v>26654</v>
      </c>
      <c r="F47" s="768">
        <v>26697</v>
      </c>
      <c r="G47" s="768">
        <v>26936</v>
      </c>
      <c r="H47" s="768">
        <v>27068</v>
      </c>
      <c r="I47" s="768">
        <v>26908</v>
      </c>
    </row>
    <row r="48" spans="1:9">
      <c r="A48" s="166" t="s">
        <v>320</v>
      </c>
      <c r="B48" s="768">
        <v>466892</v>
      </c>
      <c r="C48" s="768">
        <v>477943</v>
      </c>
      <c r="D48" s="768">
        <v>474867</v>
      </c>
      <c r="E48" s="768">
        <v>444959</v>
      </c>
      <c r="F48" s="768">
        <v>464831</v>
      </c>
      <c r="G48" s="768">
        <v>472183</v>
      </c>
      <c r="H48" s="768">
        <v>481518</v>
      </c>
      <c r="I48" s="768">
        <v>453689</v>
      </c>
    </row>
    <row r="49" spans="1:9">
      <c r="A49" s="166" t="s">
        <v>319</v>
      </c>
      <c r="B49" s="1384">
        <v>5.5</v>
      </c>
      <c r="C49" s="1384">
        <v>5.4</v>
      </c>
      <c r="D49" s="1384">
        <v>5.5</v>
      </c>
      <c r="E49" s="1384">
        <v>6</v>
      </c>
      <c r="F49" s="1384">
        <v>5.7</v>
      </c>
      <c r="G49" s="1384">
        <v>5.7</v>
      </c>
      <c r="H49" s="1384">
        <v>5.6</v>
      </c>
      <c r="I49" s="1384">
        <v>5.9</v>
      </c>
    </row>
    <row r="50" spans="1:9">
      <c r="A50" s="1487" t="s">
        <v>1435</v>
      </c>
      <c r="B50" s="143">
        <v>5.9</v>
      </c>
      <c r="C50" s="143"/>
      <c r="D50" s="143"/>
      <c r="E50" s="143"/>
      <c r="F50" s="143"/>
      <c r="G50" s="143"/>
      <c r="H50" s="143"/>
      <c r="I50" s="143"/>
    </row>
    <row r="51" spans="1:9">
      <c r="A51" s="85" t="s">
        <v>916</v>
      </c>
      <c r="B51" s="147"/>
      <c r="C51" s="1384"/>
      <c r="D51" s="1384"/>
      <c r="E51" s="1384"/>
      <c r="F51" s="1384"/>
      <c r="G51" s="1384"/>
      <c r="H51" s="1384"/>
      <c r="I51" s="1384"/>
    </row>
    <row r="52" spans="1:9" ht="25.8" customHeight="1">
      <c r="A52" s="2111" t="s">
        <v>1431</v>
      </c>
      <c r="B52" s="2111"/>
      <c r="C52" s="2111"/>
      <c r="D52" s="2111"/>
      <c r="E52" s="2111"/>
      <c r="F52" s="2111"/>
      <c r="G52" s="2111"/>
      <c r="H52" s="2111"/>
      <c r="I52" s="2111"/>
    </row>
    <row r="53" spans="1:9">
      <c r="A53" s="85"/>
      <c r="B53" s="147"/>
    </row>
  </sheetData>
  <mergeCells count="1">
    <mergeCell ref="A52:I52"/>
  </mergeCells>
  <pageMargins left="0.7" right="0.7" top="0.75" bottom="0.75" header="0.3" footer="0.3"/>
  <pageSetup paperSize="9" scale="70" orientation="portrait" r:id="rId1"/>
  <customProperties>
    <customPr name="_pios_id" r:id="rId2"/>
  </customPropertie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F10571-C740-47B4-9C52-F96F670F63A2}">
  <sheetPr>
    <tabColor rgb="FFFFCCCC"/>
  </sheetPr>
  <dimension ref="A1:I66"/>
  <sheetViews>
    <sheetView showGridLines="0" showZeros="0" view="pageLayout" topLeftCell="A49" zoomScaleNormal="100" zoomScaleSheetLayoutView="100" workbookViewId="0">
      <selection activeCell="E20" sqref="E20"/>
    </sheetView>
  </sheetViews>
  <sheetFormatPr defaultColWidth="9.109375" defaultRowHeight="14.4"/>
  <cols>
    <col min="1" max="1" width="46.109375" style="115" customWidth="1"/>
    <col min="2" max="9" width="11.6640625" style="1664" customWidth="1"/>
    <col min="10" max="16384" width="9.109375" style="1664"/>
  </cols>
  <sheetData>
    <row r="1" spans="1:9">
      <c r="A1" s="84" t="s">
        <v>647</v>
      </c>
      <c r="B1" s="83"/>
      <c r="C1" s="82"/>
      <c r="D1" s="81"/>
      <c r="E1" s="81"/>
      <c r="F1" s="83"/>
      <c r="G1" s="82"/>
    </row>
    <row r="2" spans="1:9">
      <c r="A2" s="84"/>
      <c r="B2" s="83"/>
      <c r="C2" s="82"/>
      <c r="D2" s="81"/>
      <c r="E2" s="81"/>
      <c r="F2" s="83"/>
      <c r="G2" s="82"/>
    </row>
    <row r="3" spans="1:9">
      <c r="A3" s="138" t="s">
        <v>0</v>
      </c>
      <c r="B3" s="2094" t="s">
        <v>1443</v>
      </c>
      <c r="C3" s="2094"/>
      <c r="D3" s="2094" t="s">
        <v>976</v>
      </c>
      <c r="E3" s="2094"/>
      <c r="F3" s="2094" t="s">
        <v>1442</v>
      </c>
      <c r="G3" s="2094"/>
    </row>
    <row r="4" spans="1:9" ht="15" customHeight="1">
      <c r="A4" s="361"/>
      <c r="B4" s="2095" t="s">
        <v>371</v>
      </c>
      <c r="C4" s="2095" t="s">
        <v>370</v>
      </c>
      <c r="D4" s="2097" t="s">
        <v>371</v>
      </c>
      <c r="E4" s="2097" t="s">
        <v>370</v>
      </c>
      <c r="F4" s="2095" t="s">
        <v>371</v>
      </c>
      <c r="G4" s="2095" t="s">
        <v>370</v>
      </c>
    </row>
    <row r="5" spans="1:9" ht="15" thickBot="1">
      <c r="A5" s="119" t="s">
        <v>121</v>
      </c>
      <c r="B5" s="2096"/>
      <c r="C5" s="2096"/>
      <c r="D5" s="2098"/>
      <c r="E5" s="2098"/>
      <c r="F5" s="2096"/>
      <c r="G5" s="2096"/>
    </row>
    <row r="6" spans="1:9">
      <c r="A6" s="151" t="s">
        <v>369</v>
      </c>
      <c r="B6" s="711">
        <v>9079</v>
      </c>
      <c r="C6" s="711">
        <v>113486</v>
      </c>
      <c r="D6" s="711">
        <v>9428</v>
      </c>
      <c r="E6" s="711">
        <v>117849</v>
      </c>
      <c r="F6" s="711">
        <v>9875</v>
      </c>
      <c r="G6" s="711">
        <v>123433</v>
      </c>
      <c r="H6" s="1401"/>
      <c r="I6" s="1401"/>
    </row>
    <row r="7" spans="1:9">
      <c r="A7" s="148" t="s">
        <v>368</v>
      </c>
      <c r="B7" s="678">
        <v>523</v>
      </c>
      <c r="C7" s="678">
        <v>6537</v>
      </c>
      <c r="D7" s="678">
        <v>502</v>
      </c>
      <c r="E7" s="678">
        <v>6275</v>
      </c>
      <c r="F7" s="678">
        <v>697</v>
      </c>
      <c r="G7" s="678">
        <v>8718</v>
      </c>
      <c r="H7" s="1401"/>
      <c r="I7" s="1401"/>
    </row>
    <row r="8" spans="1:9">
      <c r="A8" s="148"/>
      <c r="B8" s="678" t="s">
        <v>58</v>
      </c>
      <c r="C8" s="678" t="s">
        <v>58</v>
      </c>
      <c r="D8" s="678" t="s">
        <v>58</v>
      </c>
      <c r="E8" s="678" t="s">
        <v>58</v>
      </c>
      <c r="F8" s="678" t="s">
        <v>58</v>
      </c>
      <c r="G8" s="678" t="s">
        <v>58</v>
      </c>
    </row>
    <row r="9" spans="1:9">
      <c r="A9" s="148" t="s">
        <v>367</v>
      </c>
      <c r="B9" s="678">
        <v>6295</v>
      </c>
      <c r="C9" s="678">
        <v>78683</v>
      </c>
      <c r="D9" s="678">
        <v>6551</v>
      </c>
      <c r="E9" s="678">
        <v>81884</v>
      </c>
      <c r="F9" s="678">
        <v>7116</v>
      </c>
      <c r="G9" s="678">
        <v>88947</v>
      </c>
    </row>
    <row r="10" spans="1:9">
      <c r="A10" s="148" t="s">
        <v>338</v>
      </c>
      <c r="B10" s="678">
        <v>0</v>
      </c>
      <c r="C10" s="678">
        <v>0</v>
      </c>
      <c r="D10" s="678">
        <v>0</v>
      </c>
      <c r="E10" s="678">
        <v>0</v>
      </c>
      <c r="F10" s="678">
        <v>0</v>
      </c>
      <c r="G10" s="678">
        <v>0</v>
      </c>
      <c r="I10" s="249"/>
    </row>
    <row r="11" spans="1:9">
      <c r="A11" s="148" t="s">
        <v>344</v>
      </c>
      <c r="B11" s="678">
        <v>4822</v>
      </c>
      <c r="C11" s="678">
        <v>60271</v>
      </c>
      <c r="D11" s="678">
        <v>5013</v>
      </c>
      <c r="E11" s="678">
        <v>62665</v>
      </c>
      <c r="F11" s="678">
        <v>5646</v>
      </c>
      <c r="G11" s="678">
        <v>70577</v>
      </c>
    </row>
    <row r="12" spans="1:9">
      <c r="A12" s="748" t="s">
        <v>366</v>
      </c>
      <c r="B12" s="678">
        <v>4368</v>
      </c>
      <c r="C12" s="678">
        <v>54599</v>
      </c>
      <c r="D12" s="678">
        <v>4597</v>
      </c>
      <c r="E12" s="678">
        <v>57460</v>
      </c>
      <c r="F12" s="678">
        <v>5052</v>
      </c>
      <c r="G12" s="678">
        <v>63144</v>
      </c>
    </row>
    <row r="13" spans="1:9">
      <c r="A13" s="748" t="s">
        <v>365</v>
      </c>
      <c r="B13" s="678">
        <v>454</v>
      </c>
      <c r="C13" s="678">
        <v>5672</v>
      </c>
      <c r="D13" s="678">
        <v>416</v>
      </c>
      <c r="E13" s="678">
        <v>5205</v>
      </c>
      <c r="F13" s="678">
        <v>595</v>
      </c>
      <c r="G13" s="678">
        <v>7433</v>
      </c>
    </row>
    <row r="14" spans="1:9">
      <c r="A14" s="148" t="s">
        <v>341</v>
      </c>
      <c r="B14" s="678">
        <v>440</v>
      </c>
      <c r="C14" s="678">
        <v>5504</v>
      </c>
      <c r="D14" s="678">
        <v>495</v>
      </c>
      <c r="E14" s="678">
        <v>6190</v>
      </c>
      <c r="F14" s="678">
        <v>444</v>
      </c>
      <c r="G14" s="678">
        <v>5553</v>
      </c>
    </row>
    <row r="15" spans="1:9">
      <c r="A15" s="148" t="s">
        <v>337</v>
      </c>
      <c r="B15" s="678">
        <v>863</v>
      </c>
      <c r="C15" s="678">
        <v>10790</v>
      </c>
      <c r="D15" s="678">
        <v>865</v>
      </c>
      <c r="E15" s="678">
        <v>10811</v>
      </c>
      <c r="F15" s="678">
        <v>874</v>
      </c>
      <c r="G15" s="678">
        <v>10919</v>
      </c>
    </row>
    <row r="16" spans="1:9">
      <c r="A16" s="148" t="s">
        <v>336</v>
      </c>
      <c r="B16" s="678">
        <v>170</v>
      </c>
      <c r="C16" s="678">
        <v>2118</v>
      </c>
      <c r="D16" s="678">
        <v>178</v>
      </c>
      <c r="E16" s="678">
        <v>2218</v>
      </c>
      <c r="F16" s="678">
        <v>152</v>
      </c>
      <c r="G16" s="678">
        <v>1898</v>
      </c>
    </row>
    <row r="17" spans="1:7">
      <c r="A17" s="148"/>
      <c r="B17" s="678"/>
      <c r="C17" s="678" t="s">
        <v>58</v>
      </c>
      <c r="D17" s="678"/>
      <c r="E17" s="747" t="s">
        <v>58</v>
      </c>
      <c r="F17" s="747"/>
      <c r="G17" s="747" t="s">
        <v>58</v>
      </c>
    </row>
    <row r="18" spans="1:7">
      <c r="A18" s="148" t="s">
        <v>339</v>
      </c>
      <c r="B18" s="678">
        <v>2784</v>
      </c>
      <c r="C18" s="678">
        <v>34803</v>
      </c>
      <c r="D18" s="678">
        <v>2877</v>
      </c>
      <c r="E18" s="678">
        <v>35965</v>
      </c>
      <c r="F18" s="678">
        <v>2759</v>
      </c>
      <c r="G18" s="678">
        <v>34487</v>
      </c>
    </row>
    <row r="19" spans="1:7">
      <c r="A19" s="148" t="s">
        <v>364</v>
      </c>
      <c r="B19" s="678">
        <v>41</v>
      </c>
      <c r="C19" s="678">
        <v>506</v>
      </c>
      <c r="D19" s="678">
        <v>68</v>
      </c>
      <c r="E19" s="678">
        <v>846</v>
      </c>
      <c r="F19" s="678">
        <v>67</v>
      </c>
      <c r="G19" s="678">
        <v>836</v>
      </c>
    </row>
    <row r="20" spans="1:7">
      <c r="A20" s="148" t="s">
        <v>363</v>
      </c>
      <c r="B20" s="678">
        <v>6</v>
      </c>
      <c r="C20" s="678">
        <v>76</v>
      </c>
      <c r="D20" s="678">
        <v>5</v>
      </c>
      <c r="E20" s="678">
        <v>62</v>
      </c>
      <c r="F20" s="678">
        <v>6</v>
      </c>
      <c r="G20" s="678">
        <v>74</v>
      </c>
    </row>
    <row r="21" spans="1:7">
      <c r="A21" s="148" t="s">
        <v>362</v>
      </c>
      <c r="B21" s="678">
        <v>0</v>
      </c>
      <c r="C21" s="678">
        <v>0</v>
      </c>
      <c r="D21" s="678">
        <v>0</v>
      </c>
      <c r="E21" s="678">
        <v>0</v>
      </c>
      <c r="F21" s="678">
        <v>0</v>
      </c>
      <c r="G21" s="678">
        <v>0</v>
      </c>
    </row>
    <row r="22" spans="1:7">
      <c r="A22" s="148" t="s">
        <v>361</v>
      </c>
      <c r="B22" s="678">
        <v>0</v>
      </c>
      <c r="C22" s="678">
        <v>0</v>
      </c>
      <c r="D22" s="678">
        <v>0</v>
      </c>
      <c r="E22" s="678">
        <v>0</v>
      </c>
      <c r="F22" s="678">
        <v>0</v>
      </c>
      <c r="G22" s="678">
        <v>0</v>
      </c>
    </row>
    <row r="23" spans="1:7">
      <c r="A23" s="148" t="s">
        <v>360</v>
      </c>
      <c r="B23" s="678">
        <v>0</v>
      </c>
      <c r="C23" s="678">
        <v>0</v>
      </c>
      <c r="D23" s="678">
        <v>0</v>
      </c>
      <c r="E23" s="678">
        <v>0</v>
      </c>
      <c r="F23" s="678">
        <v>0</v>
      </c>
      <c r="G23" s="678">
        <v>0</v>
      </c>
    </row>
    <row r="24" spans="1:7">
      <c r="A24" s="148" t="s">
        <v>359</v>
      </c>
      <c r="B24" s="678">
        <v>799</v>
      </c>
      <c r="C24" s="678">
        <v>9988</v>
      </c>
      <c r="D24" s="678">
        <v>879</v>
      </c>
      <c r="E24" s="678">
        <v>10993</v>
      </c>
      <c r="F24" s="678">
        <v>829</v>
      </c>
      <c r="G24" s="678">
        <v>10359</v>
      </c>
    </row>
    <row r="25" spans="1:7">
      <c r="A25" s="148" t="s">
        <v>358</v>
      </c>
      <c r="B25" s="678">
        <v>384</v>
      </c>
      <c r="C25" s="678">
        <v>4798</v>
      </c>
      <c r="D25" s="678">
        <v>397</v>
      </c>
      <c r="E25" s="678">
        <v>4963</v>
      </c>
      <c r="F25" s="678">
        <v>387</v>
      </c>
      <c r="G25" s="678">
        <v>4838</v>
      </c>
    </row>
    <row r="26" spans="1:7">
      <c r="A26" s="148" t="s">
        <v>357</v>
      </c>
      <c r="B26" s="678">
        <v>11</v>
      </c>
      <c r="C26" s="678">
        <v>143</v>
      </c>
      <c r="D26" s="678">
        <v>11</v>
      </c>
      <c r="E26" s="678">
        <v>135</v>
      </c>
      <c r="F26" s="678">
        <v>3</v>
      </c>
      <c r="G26" s="678">
        <v>41</v>
      </c>
    </row>
    <row r="27" spans="1:7">
      <c r="A27" s="148" t="s">
        <v>356</v>
      </c>
      <c r="B27" s="678">
        <v>0</v>
      </c>
      <c r="C27" s="678">
        <v>3</v>
      </c>
      <c r="D27" s="678">
        <v>0</v>
      </c>
      <c r="E27" s="678">
        <v>5</v>
      </c>
      <c r="F27" s="678">
        <v>0</v>
      </c>
      <c r="G27" s="678">
        <v>5</v>
      </c>
    </row>
    <row r="28" spans="1:7">
      <c r="A28" s="148" t="s">
        <v>355</v>
      </c>
      <c r="B28" s="678">
        <v>0</v>
      </c>
      <c r="C28" s="678">
        <v>0</v>
      </c>
      <c r="D28" s="678">
        <v>0</v>
      </c>
      <c r="E28" s="678">
        <v>0</v>
      </c>
      <c r="F28" s="678">
        <v>0</v>
      </c>
      <c r="G28" s="678">
        <v>0</v>
      </c>
    </row>
    <row r="29" spans="1:7">
      <c r="A29" s="148" t="s">
        <v>354</v>
      </c>
      <c r="B29" s="678">
        <v>82</v>
      </c>
      <c r="C29" s="678">
        <v>1030</v>
      </c>
      <c r="D29" s="678">
        <v>75</v>
      </c>
      <c r="E29" s="678">
        <v>938</v>
      </c>
      <c r="F29" s="678">
        <v>78</v>
      </c>
      <c r="G29" s="678">
        <v>973</v>
      </c>
    </row>
    <row r="30" spans="1:7">
      <c r="A30" s="148" t="s">
        <v>353</v>
      </c>
      <c r="B30" s="678">
        <v>79</v>
      </c>
      <c r="C30" s="678">
        <v>983</v>
      </c>
      <c r="D30" s="678">
        <v>37</v>
      </c>
      <c r="E30" s="678">
        <v>462</v>
      </c>
      <c r="F30" s="678">
        <v>38</v>
      </c>
      <c r="G30" s="678">
        <v>476</v>
      </c>
    </row>
    <row r="31" spans="1:7">
      <c r="A31" s="746" t="s">
        <v>352</v>
      </c>
      <c r="B31" s="678">
        <v>0</v>
      </c>
      <c r="C31" s="678">
        <v>0</v>
      </c>
      <c r="D31" s="678">
        <v>0</v>
      </c>
      <c r="E31" s="678">
        <v>0</v>
      </c>
      <c r="F31" s="678">
        <v>0</v>
      </c>
      <c r="G31" s="678">
        <v>0</v>
      </c>
    </row>
    <row r="32" spans="1:7">
      <c r="A32" s="148" t="s">
        <v>351</v>
      </c>
      <c r="B32" s="678">
        <v>26</v>
      </c>
      <c r="C32" s="678">
        <v>327</v>
      </c>
      <c r="D32" s="678">
        <v>25</v>
      </c>
      <c r="E32" s="678">
        <v>312</v>
      </c>
      <c r="F32" s="678">
        <v>23</v>
      </c>
      <c r="G32" s="678">
        <v>290</v>
      </c>
    </row>
    <row r="33" spans="1:7">
      <c r="A33" s="148" t="s">
        <v>350</v>
      </c>
      <c r="B33" s="678">
        <v>1348</v>
      </c>
      <c r="C33" s="678">
        <v>16849</v>
      </c>
      <c r="D33" s="678">
        <v>1372</v>
      </c>
      <c r="E33" s="678">
        <v>17147</v>
      </c>
      <c r="F33" s="678">
        <v>1320</v>
      </c>
      <c r="G33" s="678">
        <v>16505</v>
      </c>
    </row>
    <row r="34" spans="1:7">
      <c r="A34" s="148" t="s">
        <v>349</v>
      </c>
      <c r="B34" s="678">
        <v>8</v>
      </c>
      <c r="C34" s="678">
        <v>100</v>
      </c>
      <c r="D34" s="678">
        <v>8</v>
      </c>
      <c r="E34" s="678">
        <v>102</v>
      </c>
      <c r="F34" s="678">
        <v>7</v>
      </c>
      <c r="G34" s="678">
        <v>90</v>
      </c>
    </row>
    <row r="35" spans="1:7">
      <c r="A35" s="148"/>
      <c r="B35" s="678" t="s">
        <v>58</v>
      </c>
      <c r="C35" s="678" t="s">
        <v>58</v>
      </c>
      <c r="D35" s="678" t="s">
        <v>58</v>
      </c>
      <c r="E35" s="678" t="s">
        <v>58</v>
      </c>
      <c r="F35" s="678" t="s">
        <v>58</v>
      </c>
      <c r="G35" s="678" t="s">
        <v>58</v>
      </c>
    </row>
    <row r="36" spans="1:7">
      <c r="A36" s="151" t="s">
        <v>335</v>
      </c>
      <c r="B36" s="711">
        <v>50</v>
      </c>
      <c r="C36" s="711">
        <v>622</v>
      </c>
      <c r="D36" s="711">
        <v>64</v>
      </c>
      <c r="E36" s="711">
        <v>790</v>
      </c>
      <c r="F36" s="711">
        <v>67</v>
      </c>
      <c r="G36" s="711">
        <v>839</v>
      </c>
    </row>
    <row r="37" spans="1:7">
      <c r="A37" s="148"/>
      <c r="B37" s="711" t="s">
        <v>58</v>
      </c>
      <c r="C37" s="711" t="s">
        <v>58</v>
      </c>
      <c r="D37" s="711" t="s">
        <v>58</v>
      </c>
      <c r="E37" s="711" t="s">
        <v>58</v>
      </c>
      <c r="F37" s="711"/>
      <c r="G37" s="711"/>
    </row>
    <row r="38" spans="1:7">
      <c r="A38" s="151" t="s">
        <v>334</v>
      </c>
      <c r="B38" s="711">
        <v>601</v>
      </c>
      <c r="C38" s="711">
        <v>7510</v>
      </c>
      <c r="D38" s="711">
        <v>507</v>
      </c>
      <c r="E38" s="711">
        <v>6340</v>
      </c>
      <c r="F38" s="711">
        <v>994</v>
      </c>
      <c r="G38" s="711">
        <v>12430</v>
      </c>
    </row>
    <row r="39" spans="1:7">
      <c r="A39" s="148" t="s">
        <v>333</v>
      </c>
      <c r="B39" s="678">
        <v>383</v>
      </c>
      <c r="C39" s="678">
        <v>4781</v>
      </c>
      <c r="D39" s="678">
        <v>330</v>
      </c>
      <c r="E39" s="678">
        <v>4126</v>
      </c>
      <c r="F39" s="678">
        <v>265</v>
      </c>
      <c r="G39" s="678">
        <v>3306</v>
      </c>
    </row>
    <row r="40" spans="1:7">
      <c r="A40" s="148" t="s">
        <v>332</v>
      </c>
      <c r="B40" s="678">
        <v>52</v>
      </c>
      <c r="C40" s="678">
        <v>653</v>
      </c>
      <c r="D40" s="678">
        <v>73</v>
      </c>
      <c r="E40" s="678">
        <v>913</v>
      </c>
      <c r="F40" s="678">
        <v>86</v>
      </c>
      <c r="G40" s="678">
        <v>1078</v>
      </c>
    </row>
    <row r="41" spans="1:7">
      <c r="A41" s="148" t="s">
        <v>331</v>
      </c>
      <c r="B41" s="678">
        <v>166</v>
      </c>
      <c r="C41" s="678">
        <v>2076</v>
      </c>
      <c r="D41" s="678">
        <v>104</v>
      </c>
      <c r="E41" s="678">
        <v>1301</v>
      </c>
      <c r="F41" s="678">
        <v>644</v>
      </c>
      <c r="G41" s="678">
        <v>8046</v>
      </c>
    </row>
    <row r="42" spans="1:7">
      <c r="A42" s="148"/>
      <c r="B42" s="678"/>
      <c r="C42" s="678"/>
      <c r="D42" s="678"/>
      <c r="E42" s="678"/>
      <c r="F42" s="678"/>
      <c r="G42" s="678"/>
    </row>
    <row r="43" spans="1:7">
      <c r="A43" s="151" t="s">
        <v>678</v>
      </c>
      <c r="B43" s="711">
        <v>8</v>
      </c>
      <c r="C43" s="711">
        <v>106</v>
      </c>
      <c r="D43" s="711">
        <v>0</v>
      </c>
      <c r="E43" s="711">
        <v>4</v>
      </c>
      <c r="F43" s="711">
        <v>0</v>
      </c>
      <c r="G43" s="711">
        <v>2</v>
      </c>
    </row>
    <row r="44" spans="1:7">
      <c r="A44" s="148"/>
      <c r="B44" s="678" t="s">
        <v>58</v>
      </c>
      <c r="C44" s="678" t="s">
        <v>58</v>
      </c>
      <c r="D44" s="678" t="s">
        <v>58</v>
      </c>
      <c r="E44" s="678" t="s">
        <v>58</v>
      </c>
      <c r="F44" s="678"/>
      <c r="G44" s="678"/>
    </row>
    <row r="45" spans="1:7">
      <c r="A45" s="151" t="s">
        <v>330</v>
      </c>
      <c r="B45" s="711">
        <v>831</v>
      </c>
      <c r="C45" s="711">
        <v>10386</v>
      </c>
      <c r="D45" s="711">
        <v>937</v>
      </c>
      <c r="E45" s="711">
        <v>11717</v>
      </c>
      <c r="F45" s="711">
        <v>937</v>
      </c>
      <c r="G45" s="711">
        <v>11717</v>
      </c>
    </row>
    <row r="46" spans="1:7">
      <c r="A46" s="148" t="s">
        <v>504</v>
      </c>
      <c r="B46" s="678">
        <v>831</v>
      </c>
      <c r="C46" s="678">
        <v>10386</v>
      </c>
      <c r="D46" s="678">
        <v>937</v>
      </c>
      <c r="E46" s="678">
        <v>11717</v>
      </c>
      <c r="F46" s="678">
        <v>937</v>
      </c>
      <c r="G46" s="678">
        <v>11717</v>
      </c>
    </row>
    <row r="47" spans="1:7">
      <c r="A47" s="148"/>
      <c r="B47" s="678" t="s">
        <v>58</v>
      </c>
      <c r="C47" s="678" t="s">
        <v>58</v>
      </c>
      <c r="D47" s="678" t="s">
        <v>58</v>
      </c>
      <c r="E47" s="678" t="s">
        <v>58</v>
      </c>
      <c r="F47" s="678" t="s">
        <v>58</v>
      </c>
      <c r="G47" s="678" t="s">
        <v>58</v>
      </c>
    </row>
    <row r="48" spans="1:7" ht="20.399999999999999">
      <c r="A48" s="745" t="s">
        <v>546</v>
      </c>
      <c r="B48" s="711">
        <v>0</v>
      </c>
      <c r="C48" s="711">
        <v>0</v>
      </c>
      <c r="D48" s="1664">
        <v>0</v>
      </c>
      <c r="E48" s="1664">
        <v>0</v>
      </c>
      <c r="F48" s="1664">
        <v>0</v>
      </c>
      <c r="G48" s="1664">
        <v>0</v>
      </c>
    </row>
    <row r="49" spans="1:7" ht="20.399999999999999">
      <c r="A49" s="745" t="s">
        <v>640</v>
      </c>
      <c r="B49" s="711">
        <v>6</v>
      </c>
      <c r="C49" s="711">
        <v>74</v>
      </c>
      <c r="D49" s="711">
        <v>9</v>
      </c>
      <c r="E49" s="711">
        <v>108</v>
      </c>
      <c r="F49" s="711">
        <v>8</v>
      </c>
      <c r="G49" s="711">
        <v>102</v>
      </c>
    </row>
    <row r="50" spans="1:7">
      <c r="A50" s="745"/>
      <c r="B50" s="711"/>
      <c r="C50" s="711"/>
      <c r="D50" s="711"/>
      <c r="E50" s="711"/>
      <c r="F50" s="711"/>
      <c r="G50" s="711"/>
    </row>
    <row r="51" spans="1:7">
      <c r="A51" s="745" t="s">
        <v>329</v>
      </c>
      <c r="B51" s="711">
        <v>0</v>
      </c>
      <c r="C51" s="711">
        <v>0</v>
      </c>
      <c r="D51" s="711">
        <v>0</v>
      </c>
      <c r="E51" s="711">
        <v>0</v>
      </c>
      <c r="F51" s="711">
        <v>0</v>
      </c>
      <c r="G51" s="711">
        <v>0</v>
      </c>
    </row>
    <row r="52" spans="1:7" hidden="1">
      <c r="A52" s="148"/>
      <c r="B52" s="711" t="s">
        <v>58</v>
      </c>
      <c r="C52" s="711" t="s">
        <v>58</v>
      </c>
      <c r="D52" s="711" t="s">
        <v>58</v>
      </c>
      <c r="E52" s="711" t="s">
        <v>58</v>
      </c>
      <c r="F52" s="711" t="s">
        <v>58</v>
      </c>
      <c r="G52" s="711" t="s">
        <v>58</v>
      </c>
    </row>
    <row r="53" spans="1:7" hidden="1">
      <c r="A53" s="151" t="s">
        <v>328</v>
      </c>
      <c r="B53" s="711" t="e">
        <v>#N/A</v>
      </c>
      <c r="C53" s="711" t="e">
        <v>#N/A</v>
      </c>
      <c r="D53" s="711" t="e">
        <v>#N/A</v>
      </c>
      <c r="E53" s="711" t="e">
        <v>#N/A</v>
      </c>
      <c r="F53" s="711">
        <v>12021</v>
      </c>
      <c r="G53" s="711">
        <v>150266</v>
      </c>
    </row>
    <row r="54" spans="1:7" hidden="1">
      <c r="A54" s="361"/>
      <c r="B54" s="711" t="s">
        <v>58</v>
      </c>
      <c r="C54" s="711"/>
      <c r="D54" s="711" t="s">
        <v>58</v>
      </c>
      <c r="E54" s="711"/>
      <c r="F54" s="711" t="s">
        <v>58</v>
      </c>
      <c r="G54" s="711"/>
    </row>
    <row r="55" spans="1:7" hidden="1">
      <c r="A55" s="151" t="s">
        <v>348</v>
      </c>
      <c r="B55" s="711"/>
      <c r="C55" s="711"/>
      <c r="D55" s="711"/>
      <c r="E55" s="711"/>
      <c r="F55" s="711"/>
      <c r="G55" s="711"/>
    </row>
    <row r="56" spans="1:7" hidden="1">
      <c r="A56" s="148" t="s">
        <v>347</v>
      </c>
      <c r="B56" s="678" t="e">
        <v>#N/A</v>
      </c>
      <c r="C56" s="678" t="e">
        <v>#N/A</v>
      </c>
      <c r="D56" s="711" t="e">
        <v>#N/A</v>
      </c>
      <c r="E56" s="711" t="e">
        <v>#N/A</v>
      </c>
      <c r="F56" s="711">
        <v>0</v>
      </c>
      <c r="G56" s="711">
        <v>0</v>
      </c>
    </row>
    <row r="57" spans="1:7">
      <c r="A57" s="1255" t="s">
        <v>262</v>
      </c>
      <c r="B57" s="1262">
        <v>10575</v>
      </c>
      <c r="C57" s="1262">
        <v>132184</v>
      </c>
      <c r="D57" s="1262">
        <v>10945</v>
      </c>
      <c r="E57" s="1262">
        <v>136808</v>
      </c>
      <c r="F57" s="1262">
        <v>11882</v>
      </c>
      <c r="G57" s="1262">
        <v>148523</v>
      </c>
    </row>
    <row r="58" spans="1:7">
      <c r="A58" s="122"/>
      <c r="B58" s="1686"/>
      <c r="C58" s="1686"/>
      <c r="D58" s="1686"/>
      <c r="E58" s="1686"/>
      <c r="F58" s="1686"/>
      <c r="G58" s="1686"/>
    </row>
    <row r="59" spans="1:7">
      <c r="B59" s="327"/>
      <c r="C59" s="327"/>
      <c r="D59" s="326"/>
      <c r="E59" s="326"/>
      <c r="F59" s="327"/>
      <c r="G59" s="327"/>
    </row>
    <row r="60" spans="1:7">
      <c r="B60" s="115"/>
      <c r="C60" s="115"/>
      <c r="D60" s="115"/>
      <c r="E60" s="115"/>
      <c r="F60" s="115"/>
      <c r="G60" s="115"/>
    </row>
    <row r="61" spans="1:7">
      <c r="B61" s="115"/>
      <c r="C61" s="115"/>
      <c r="D61" s="115"/>
      <c r="E61" s="115"/>
      <c r="F61" s="115"/>
      <c r="G61" s="115"/>
    </row>
    <row r="62" spans="1:7">
      <c r="B62" s="115"/>
      <c r="C62" s="115"/>
      <c r="D62" s="115"/>
      <c r="E62" s="115"/>
      <c r="F62" s="115"/>
      <c r="G62" s="115"/>
    </row>
    <row r="63" spans="1:7">
      <c r="B63" s="115"/>
      <c r="C63" s="115"/>
      <c r="D63" s="115"/>
      <c r="E63" s="115"/>
      <c r="F63" s="115"/>
      <c r="G63" s="115"/>
    </row>
    <row r="64" spans="1:7">
      <c r="B64" s="115"/>
      <c r="C64" s="115"/>
      <c r="D64" s="115"/>
      <c r="E64" s="115"/>
      <c r="F64" s="115"/>
      <c r="G64" s="115"/>
    </row>
    <row r="65" spans="2:7">
      <c r="B65" s="115"/>
      <c r="C65" s="115"/>
      <c r="D65" s="115"/>
      <c r="E65" s="115"/>
      <c r="F65" s="115"/>
      <c r="G65" s="115"/>
    </row>
    <row r="66" spans="2:7">
      <c r="B66" s="115"/>
      <c r="C66" s="115"/>
      <c r="D66" s="115"/>
      <c r="E66" s="115"/>
      <c r="F66" s="115"/>
      <c r="G66" s="115"/>
    </row>
  </sheetData>
  <mergeCells count="9">
    <mergeCell ref="B3:C3"/>
    <mergeCell ref="D3:E3"/>
    <mergeCell ref="F3:G3"/>
    <mergeCell ref="B4:B5"/>
    <mergeCell ref="C4:C5"/>
    <mergeCell ref="D4:D5"/>
    <mergeCell ref="E4:E5"/>
    <mergeCell ref="F4:F5"/>
    <mergeCell ref="G4:G5"/>
  </mergeCells>
  <pageMargins left="0.7" right="0.7" top="0.75" bottom="0.75" header="0.3" footer="0.3"/>
  <pageSetup paperSize="9" scale="70" orientation="portrait" r:id="rId1"/>
  <customProperties>
    <customPr name="_pios_id" r:id="rId2"/>
  </customPropertie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22CA46-BC10-4CFB-A605-04D6222027F0}">
  <sheetPr>
    <tabColor rgb="FFFFCCCC"/>
  </sheetPr>
  <dimension ref="A1:X80"/>
  <sheetViews>
    <sheetView showGridLines="0" view="pageLayout" topLeftCell="A66" zoomScaleNormal="100" zoomScaleSheetLayoutView="100" workbookViewId="0">
      <selection activeCell="E20" sqref="E20"/>
    </sheetView>
  </sheetViews>
  <sheetFormatPr defaultRowHeight="14.4"/>
  <cols>
    <col min="1" max="1" width="41" style="114" customWidth="1"/>
    <col min="2" max="8" width="10.5546875" style="114" customWidth="1"/>
    <col min="9" max="9" width="10.5546875" style="1663" customWidth="1"/>
    <col min="10" max="16384" width="8.88671875" style="1663"/>
  </cols>
  <sheetData>
    <row r="1" spans="1:24" ht="16.2">
      <c r="A1" s="84" t="s">
        <v>767</v>
      </c>
      <c r="B1" s="115"/>
      <c r="C1" s="115"/>
      <c r="D1" s="115"/>
      <c r="E1" s="115"/>
      <c r="F1" s="115"/>
      <c r="G1" s="115"/>
      <c r="H1" s="81"/>
      <c r="I1" s="1664"/>
    </row>
    <row r="2" spans="1:24">
      <c r="A2" s="212" t="s">
        <v>1437</v>
      </c>
      <c r="B2" s="115"/>
      <c r="C2" s="115"/>
      <c r="D2" s="115"/>
      <c r="E2" s="115"/>
      <c r="F2" s="115"/>
      <c r="G2" s="115"/>
      <c r="H2" s="81"/>
      <c r="I2" s="1664"/>
    </row>
    <row r="3" spans="1:24">
      <c r="A3" s="115"/>
      <c r="B3" s="2099" t="s">
        <v>689</v>
      </c>
      <c r="C3" s="2099"/>
      <c r="D3" s="2099" t="s">
        <v>607</v>
      </c>
      <c r="E3" s="2101"/>
      <c r="F3" s="2099" t="s">
        <v>262</v>
      </c>
      <c r="G3" s="2101"/>
      <c r="H3" s="81"/>
      <c r="I3" s="1664"/>
    </row>
    <row r="4" spans="1:24">
      <c r="A4" s="326"/>
      <c r="B4" s="2100"/>
      <c r="C4" s="2100"/>
      <c r="D4" s="2102"/>
      <c r="E4" s="2102"/>
      <c r="F4" s="2102"/>
      <c r="G4" s="2102"/>
      <c r="H4" s="81"/>
      <c r="I4" s="1664"/>
    </row>
    <row r="5" spans="1:24" ht="15" customHeight="1">
      <c r="A5" s="720"/>
      <c r="B5" s="2103" t="s">
        <v>370</v>
      </c>
      <c r="C5" s="2103" t="s">
        <v>374</v>
      </c>
      <c r="D5" s="2103" t="s">
        <v>370</v>
      </c>
      <c r="E5" s="2103" t="s">
        <v>374</v>
      </c>
      <c r="F5" s="2103" t="s">
        <v>370</v>
      </c>
      <c r="G5" s="2103" t="s">
        <v>374</v>
      </c>
      <c r="H5" s="81"/>
      <c r="I5" s="1664"/>
    </row>
    <row r="6" spans="1:24" ht="15" thickBot="1">
      <c r="A6" s="140" t="s">
        <v>121</v>
      </c>
      <c r="B6" s="2104"/>
      <c r="C6" s="2104"/>
      <c r="D6" s="2104"/>
      <c r="E6" s="2104"/>
      <c r="F6" s="2104"/>
      <c r="G6" s="2104"/>
      <c r="H6" s="81"/>
      <c r="I6" s="1664"/>
    </row>
    <row r="7" spans="1:24">
      <c r="A7" s="367" t="s">
        <v>688</v>
      </c>
      <c r="B7" s="362">
        <v>1464</v>
      </c>
      <c r="C7" s="362">
        <v>117</v>
      </c>
      <c r="D7" s="362" t="s">
        <v>58</v>
      </c>
      <c r="E7" s="362" t="s">
        <v>58</v>
      </c>
      <c r="F7" s="362">
        <v>1464</v>
      </c>
      <c r="G7" s="362">
        <v>117</v>
      </c>
      <c r="H7" s="81"/>
      <c r="I7" s="1664"/>
      <c r="S7" s="173"/>
      <c r="T7" s="173"/>
      <c r="U7" s="173"/>
      <c r="V7" s="173"/>
      <c r="W7" s="173"/>
      <c r="X7" s="173"/>
    </row>
    <row r="8" spans="1:24">
      <c r="A8" s="363" t="s">
        <v>681</v>
      </c>
      <c r="B8" s="139">
        <v>1446</v>
      </c>
      <c r="C8" s="139">
        <v>116</v>
      </c>
      <c r="D8" s="139" t="s">
        <v>58</v>
      </c>
      <c r="E8" s="139" t="s">
        <v>58</v>
      </c>
      <c r="F8" s="139">
        <v>1446</v>
      </c>
      <c r="G8" s="139">
        <v>116</v>
      </c>
      <c r="H8" s="81"/>
      <c r="I8" s="1664"/>
      <c r="S8" s="173"/>
      <c r="T8" s="173"/>
      <c r="U8" s="173"/>
      <c r="V8" s="173"/>
      <c r="W8" s="173"/>
      <c r="X8" s="173"/>
    </row>
    <row r="9" spans="1:24">
      <c r="A9" s="363" t="s">
        <v>373</v>
      </c>
      <c r="B9" s="139">
        <v>130</v>
      </c>
      <c r="C9" s="139">
        <v>10</v>
      </c>
      <c r="D9" s="139" t="s">
        <v>58</v>
      </c>
      <c r="E9" s="139" t="s">
        <v>58</v>
      </c>
      <c r="F9" s="139">
        <v>130</v>
      </c>
      <c r="G9" s="139">
        <v>10</v>
      </c>
      <c r="H9" s="81"/>
      <c r="I9" s="1664"/>
      <c r="S9" s="173"/>
      <c r="T9" s="173"/>
      <c r="U9" s="173"/>
      <c r="V9" s="173"/>
      <c r="W9" s="173"/>
      <c r="X9" s="173"/>
    </row>
    <row r="10" spans="1:24">
      <c r="A10" s="363" t="s">
        <v>686</v>
      </c>
      <c r="B10" s="139">
        <v>501</v>
      </c>
      <c r="C10" s="139">
        <v>40</v>
      </c>
      <c r="D10" s="139" t="s">
        <v>58</v>
      </c>
      <c r="E10" s="139" t="s">
        <v>58</v>
      </c>
      <c r="F10" s="139">
        <v>501</v>
      </c>
      <c r="G10" s="139">
        <v>40</v>
      </c>
      <c r="H10" s="81"/>
      <c r="I10" s="1664"/>
      <c r="S10" s="173"/>
      <c r="T10" s="173"/>
      <c r="U10" s="173"/>
      <c r="V10" s="173"/>
      <c r="W10" s="173"/>
      <c r="X10" s="173"/>
    </row>
    <row r="11" spans="1:24">
      <c r="A11" s="363" t="s">
        <v>372</v>
      </c>
      <c r="B11" s="139">
        <v>250</v>
      </c>
      <c r="C11" s="139">
        <v>20</v>
      </c>
      <c r="D11" s="139" t="s">
        <v>58</v>
      </c>
      <c r="E11" s="139" t="s">
        <v>58</v>
      </c>
      <c r="F11" s="139">
        <v>250</v>
      </c>
      <c r="G11" s="139">
        <v>20</v>
      </c>
      <c r="H11" s="81"/>
      <c r="I11" s="1664"/>
      <c r="S11" s="173"/>
      <c r="T11" s="173"/>
      <c r="U11" s="173"/>
      <c r="V11" s="173"/>
      <c r="W11" s="173"/>
      <c r="X11" s="173"/>
    </row>
    <row r="12" spans="1:24">
      <c r="A12" s="363" t="s">
        <v>608</v>
      </c>
      <c r="B12" s="139">
        <v>106</v>
      </c>
      <c r="C12" s="139">
        <v>8</v>
      </c>
      <c r="D12" s="139" t="s">
        <v>58</v>
      </c>
      <c r="E12" s="139" t="s">
        <v>58</v>
      </c>
      <c r="F12" s="139">
        <v>106</v>
      </c>
      <c r="G12" s="139">
        <v>8</v>
      </c>
      <c r="H12" s="81"/>
      <c r="I12" s="1664"/>
      <c r="K12" s="249"/>
      <c r="S12" s="173"/>
      <c r="T12" s="173"/>
      <c r="U12" s="173"/>
      <c r="V12" s="173"/>
      <c r="W12" s="173"/>
      <c r="X12" s="173"/>
    </row>
    <row r="13" spans="1:24">
      <c r="A13" s="363" t="s">
        <v>304</v>
      </c>
      <c r="B13" s="139">
        <v>-968</v>
      </c>
      <c r="C13" s="139">
        <v>-77</v>
      </c>
      <c r="D13" s="139" t="s">
        <v>58</v>
      </c>
      <c r="E13" s="139" t="s">
        <v>58</v>
      </c>
      <c r="F13" s="139">
        <v>-968</v>
      </c>
      <c r="G13" s="139">
        <v>-77</v>
      </c>
      <c r="H13" s="81"/>
      <c r="I13" s="1664"/>
      <c r="S13" s="173"/>
      <c r="T13" s="173"/>
      <c r="U13" s="173"/>
      <c r="V13" s="173"/>
      <c r="W13" s="173"/>
      <c r="X13" s="173"/>
    </row>
    <row r="14" spans="1:24">
      <c r="A14" s="366" t="s">
        <v>687</v>
      </c>
      <c r="B14" s="362">
        <v>2243</v>
      </c>
      <c r="C14" s="362">
        <v>179</v>
      </c>
      <c r="D14" s="362" t="s">
        <v>58</v>
      </c>
      <c r="E14" s="362" t="s">
        <v>58</v>
      </c>
      <c r="F14" s="362">
        <v>2243</v>
      </c>
      <c r="G14" s="362">
        <v>179</v>
      </c>
      <c r="H14" s="81"/>
      <c r="I14" s="1664"/>
      <c r="S14" s="173"/>
      <c r="T14" s="173"/>
      <c r="U14" s="173"/>
      <c r="V14" s="173"/>
      <c r="W14" s="173"/>
      <c r="X14" s="173"/>
    </row>
    <row r="15" spans="1:24">
      <c r="A15" s="363" t="s">
        <v>681</v>
      </c>
      <c r="B15" s="139">
        <v>2171</v>
      </c>
      <c r="C15" s="139">
        <v>174</v>
      </c>
      <c r="D15" s="139" t="s">
        <v>58</v>
      </c>
      <c r="E15" s="139" t="s">
        <v>58</v>
      </c>
      <c r="F15" s="139">
        <v>2171</v>
      </c>
      <c r="G15" s="139">
        <v>174</v>
      </c>
      <c r="H15" s="81"/>
      <c r="I15" s="1664"/>
      <c r="S15" s="173"/>
      <c r="T15" s="173"/>
      <c r="U15" s="173"/>
      <c r="V15" s="173"/>
      <c r="W15" s="173"/>
      <c r="X15" s="173"/>
    </row>
    <row r="16" spans="1:24">
      <c r="A16" s="363" t="s">
        <v>373</v>
      </c>
      <c r="B16" s="139">
        <v>408</v>
      </c>
      <c r="C16" s="139">
        <v>33</v>
      </c>
      <c r="D16" s="139" t="s">
        <v>58</v>
      </c>
      <c r="E16" s="139" t="s">
        <v>58</v>
      </c>
      <c r="F16" s="139">
        <v>408</v>
      </c>
      <c r="G16" s="139">
        <v>33</v>
      </c>
      <c r="H16" s="81"/>
      <c r="I16" s="1664"/>
      <c r="S16" s="173"/>
      <c r="T16" s="173"/>
      <c r="U16" s="173"/>
      <c r="V16" s="173"/>
      <c r="W16" s="173"/>
      <c r="X16" s="173"/>
    </row>
    <row r="17" spans="1:24">
      <c r="A17" s="363" t="s">
        <v>686</v>
      </c>
      <c r="B17" s="139">
        <v>1304</v>
      </c>
      <c r="C17" s="139">
        <v>104</v>
      </c>
      <c r="D17" s="139" t="s">
        <v>58</v>
      </c>
      <c r="E17" s="139" t="s">
        <v>58</v>
      </c>
      <c r="F17" s="139">
        <v>1304</v>
      </c>
      <c r="G17" s="139">
        <v>104</v>
      </c>
      <c r="H17" s="81"/>
      <c r="I17" s="1664"/>
      <c r="S17" s="173"/>
      <c r="T17" s="173"/>
      <c r="U17" s="173"/>
      <c r="V17" s="173"/>
      <c r="W17" s="173"/>
      <c r="X17" s="173"/>
    </row>
    <row r="18" spans="1:24">
      <c r="A18" s="363" t="s">
        <v>372</v>
      </c>
      <c r="B18" s="139">
        <v>388</v>
      </c>
      <c r="C18" s="139">
        <v>31</v>
      </c>
      <c r="D18" s="139" t="s">
        <v>58</v>
      </c>
      <c r="E18" s="139" t="s">
        <v>58</v>
      </c>
      <c r="F18" s="139">
        <v>388</v>
      </c>
      <c r="G18" s="139">
        <v>31</v>
      </c>
      <c r="H18" s="81"/>
      <c r="I18" s="1664"/>
      <c r="S18" s="173"/>
      <c r="T18" s="173"/>
      <c r="U18" s="173"/>
      <c r="V18" s="173"/>
      <c r="W18" s="173"/>
      <c r="X18" s="173"/>
    </row>
    <row r="19" spans="1:24">
      <c r="A19" s="363" t="s">
        <v>608</v>
      </c>
      <c r="B19" s="139">
        <v>199</v>
      </c>
      <c r="C19" s="139">
        <v>16</v>
      </c>
      <c r="D19" s="139" t="s">
        <v>58</v>
      </c>
      <c r="E19" s="139" t="s">
        <v>58</v>
      </c>
      <c r="F19" s="139">
        <v>199</v>
      </c>
      <c r="G19" s="139">
        <v>16</v>
      </c>
      <c r="H19" s="81"/>
      <c r="I19" s="1664"/>
      <c r="S19" s="173"/>
      <c r="T19" s="173"/>
      <c r="U19" s="173"/>
      <c r="V19" s="173"/>
      <c r="W19" s="173"/>
      <c r="X19" s="173"/>
    </row>
    <row r="20" spans="1:24">
      <c r="A20" s="363" t="s">
        <v>304</v>
      </c>
      <c r="B20" s="139">
        <v>-2227</v>
      </c>
      <c r="C20" s="139">
        <v>-178</v>
      </c>
      <c r="D20" s="139" t="s">
        <v>58</v>
      </c>
      <c r="E20" s="139" t="s">
        <v>58</v>
      </c>
      <c r="F20" s="139">
        <v>-2227</v>
      </c>
      <c r="G20" s="139">
        <v>-178</v>
      </c>
      <c r="H20" s="81"/>
      <c r="I20" s="1664"/>
      <c r="S20" s="173"/>
      <c r="T20" s="173"/>
      <c r="U20" s="173"/>
      <c r="V20" s="173"/>
      <c r="W20" s="173"/>
      <c r="X20" s="173"/>
    </row>
    <row r="21" spans="1:24">
      <c r="A21" s="366" t="s">
        <v>685</v>
      </c>
      <c r="B21" s="362">
        <v>668</v>
      </c>
      <c r="C21" s="362">
        <v>53</v>
      </c>
      <c r="D21" s="362" t="s">
        <v>58</v>
      </c>
      <c r="E21" s="362" t="s">
        <v>58</v>
      </c>
      <c r="F21" s="362">
        <v>668</v>
      </c>
      <c r="G21" s="362">
        <v>53</v>
      </c>
      <c r="H21" s="81"/>
      <c r="I21" s="1664"/>
      <c r="S21" s="173"/>
      <c r="T21" s="173"/>
      <c r="U21" s="173"/>
      <c r="V21" s="173"/>
      <c r="W21" s="173"/>
      <c r="X21" s="173"/>
    </row>
    <row r="22" spans="1:24">
      <c r="A22" s="366" t="s">
        <v>684</v>
      </c>
      <c r="B22" s="362">
        <v>399</v>
      </c>
      <c r="C22" s="362">
        <v>32</v>
      </c>
      <c r="D22" s="362" t="s">
        <v>58</v>
      </c>
      <c r="E22" s="362" t="s">
        <v>58</v>
      </c>
      <c r="F22" s="362">
        <v>399</v>
      </c>
      <c r="G22" s="362">
        <v>32</v>
      </c>
      <c r="H22" s="81"/>
      <c r="I22" s="1664"/>
      <c r="S22" s="173"/>
      <c r="T22" s="173"/>
      <c r="U22" s="173"/>
      <c r="V22" s="173"/>
      <c r="W22" s="173"/>
      <c r="X22" s="173"/>
    </row>
    <row r="23" spans="1:24">
      <c r="A23" s="365" t="s">
        <v>683</v>
      </c>
      <c r="B23" s="362">
        <v>7</v>
      </c>
      <c r="C23" s="362">
        <v>1</v>
      </c>
      <c r="D23" s="362" t="s">
        <v>58</v>
      </c>
      <c r="E23" s="362" t="s">
        <v>58</v>
      </c>
      <c r="F23" s="362">
        <v>7</v>
      </c>
      <c r="G23" s="362">
        <v>1</v>
      </c>
      <c r="H23" s="81"/>
      <c r="I23" s="1664"/>
      <c r="S23" s="173"/>
      <c r="T23" s="173"/>
      <c r="U23" s="173"/>
      <c r="V23" s="173"/>
      <c r="W23" s="173"/>
      <c r="X23" s="173"/>
    </row>
    <row r="24" spans="1:24">
      <c r="A24" s="365" t="s">
        <v>682</v>
      </c>
      <c r="B24" s="362">
        <v>653</v>
      </c>
      <c r="C24" s="362">
        <v>52</v>
      </c>
      <c r="D24" s="362">
        <v>2076</v>
      </c>
      <c r="E24" s="362">
        <v>166</v>
      </c>
      <c r="F24" s="362">
        <v>2729</v>
      </c>
      <c r="G24" s="362">
        <v>218</v>
      </c>
      <c r="H24" s="81"/>
      <c r="I24" s="1664"/>
      <c r="S24" s="173"/>
      <c r="T24" s="173"/>
      <c r="U24" s="173"/>
      <c r="V24" s="173"/>
      <c r="W24" s="173"/>
      <c r="X24" s="173"/>
    </row>
    <row r="25" spans="1:24">
      <c r="A25" s="363" t="s">
        <v>681</v>
      </c>
      <c r="B25" s="139">
        <v>361</v>
      </c>
      <c r="C25" s="139">
        <v>29</v>
      </c>
      <c r="D25" s="139" t="s">
        <v>58</v>
      </c>
      <c r="E25" s="139" t="s">
        <v>58</v>
      </c>
      <c r="F25" s="139">
        <v>361</v>
      </c>
      <c r="G25" s="139">
        <v>29</v>
      </c>
      <c r="H25" s="81"/>
      <c r="I25" s="1664"/>
      <c r="S25" s="173"/>
      <c r="T25" s="173"/>
      <c r="U25" s="173"/>
      <c r="V25" s="173"/>
      <c r="W25" s="173"/>
      <c r="X25" s="173"/>
    </row>
    <row r="26" spans="1:24">
      <c r="A26" s="363" t="s">
        <v>373</v>
      </c>
      <c r="B26" s="139">
        <v>240</v>
      </c>
      <c r="C26" s="139">
        <v>19</v>
      </c>
      <c r="D26" s="139" t="s">
        <v>58</v>
      </c>
      <c r="E26" s="139" t="s">
        <v>58</v>
      </c>
      <c r="F26" s="139">
        <v>240</v>
      </c>
      <c r="G26" s="139">
        <v>19</v>
      </c>
      <c r="H26" s="81"/>
      <c r="I26" s="1664"/>
      <c r="S26" s="173"/>
      <c r="T26" s="173"/>
      <c r="U26" s="173"/>
      <c r="V26" s="173"/>
      <c r="W26" s="173"/>
      <c r="X26" s="173"/>
    </row>
    <row r="27" spans="1:24">
      <c r="A27" s="363" t="s">
        <v>680</v>
      </c>
      <c r="B27" s="139">
        <v>52</v>
      </c>
      <c r="C27" s="139">
        <v>4</v>
      </c>
      <c r="D27" s="139" t="s">
        <v>58</v>
      </c>
      <c r="E27" s="139" t="s">
        <v>58</v>
      </c>
      <c r="F27" s="139">
        <v>52</v>
      </c>
      <c r="G27" s="139">
        <v>4</v>
      </c>
      <c r="H27" s="81"/>
      <c r="I27" s="1664"/>
      <c r="S27" s="173"/>
      <c r="T27" s="173"/>
      <c r="U27" s="173"/>
      <c r="V27" s="173"/>
      <c r="W27" s="173"/>
      <c r="X27" s="173"/>
    </row>
    <row r="28" spans="1:24">
      <c r="A28" s="363" t="s">
        <v>372</v>
      </c>
      <c r="B28" s="139" t="s">
        <v>58</v>
      </c>
      <c r="C28" s="139" t="s">
        <v>58</v>
      </c>
      <c r="D28" s="139">
        <v>2076</v>
      </c>
      <c r="E28" s="139">
        <v>166</v>
      </c>
      <c r="F28" s="139">
        <v>2076</v>
      </c>
      <c r="G28" s="139">
        <v>166</v>
      </c>
      <c r="H28" s="81"/>
      <c r="I28" s="1664"/>
      <c r="S28" s="173"/>
      <c r="T28" s="173"/>
      <c r="U28" s="173"/>
      <c r="V28" s="173"/>
      <c r="W28" s="173"/>
      <c r="X28" s="173"/>
    </row>
    <row r="29" spans="1:24">
      <c r="A29" s="1250" t="s">
        <v>262</v>
      </c>
      <c r="B29" s="1249">
        <v>5434</v>
      </c>
      <c r="C29" s="1249">
        <v>435</v>
      </c>
      <c r="D29" s="1249">
        <v>2076</v>
      </c>
      <c r="E29" s="1249">
        <v>166</v>
      </c>
      <c r="F29" s="1249">
        <v>7510</v>
      </c>
      <c r="G29" s="1249">
        <v>601</v>
      </c>
      <c r="H29" s="81"/>
      <c r="I29" s="1664"/>
      <c r="S29" s="173"/>
      <c r="T29" s="173"/>
      <c r="U29" s="173"/>
      <c r="V29" s="173"/>
      <c r="W29" s="173"/>
      <c r="X29" s="173"/>
    </row>
    <row r="30" spans="1:24">
      <c r="A30" s="85" t="s">
        <v>679</v>
      </c>
      <c r="B30" s="81"/>
      <c r="C30" s="81"/>
      <c r="D30" s="81"/>
      <c r="E30" s="81"/>
      <c r="F30" s="81"/>
      <c r="G30" s="81"/>
      <c r="H30" s="81"/>
      <c r="I30" s="1664"/>
    </row>
    <row r="31" spans="1:24">
      <c r="A31" s="84"/>
      <c r="B31" s="760"/>
      <c r="C31" s="81"/>
      <c r="D31" s="81"/>
      <c r="E31" s="727"/>
      <c r="F31" s="727"/>
      <c r="G31" s="727"/>
      <c r="H31" s="81"/>
      <c r="I31" s="1664"/>
    </row>
    <row r="32" spans="1:24">
      <c r="A32" s="84" t="s">
        <v>646</v>
      </c>
      <c r="B32" s="760"/>
      <c r="C32" s="81"/>
      <c r="D32" s="81"/>
      <c r="E32" s="727"/>
      <c r="F32" s="727"/>
      <c r="G32" s="727"/>
      <c r="H32" s="81"/>
      <c r="I32" s="1664"/>
    </row>
    <row r="33" spans="1:12" ht="15" customHeight="1">
      <c r="A33" s="736"/>
      <c r="B33" s="2112" t="s">
        <v>645</v>
      </c>
      <c r="C33" s="2112" t="s">
        <v>1436</v>
      </c>
      <c r="D33" s="2114" t="s">
        <v>383</v>
      </c>
      <c r="E33" s="2114"/>
      <c r="F33" s="2114"/>
      <c r="G33" s="2114"/>
      <c r="H33" s="1669"/>
      <c r="I33" s="1664"/>
    </row>
    <row r="34" spans="1:12" ht="26.25" customHeight="1" thickBot="1">
      <c r="A34" s="167" t="s">
        <v>270</v>
      </c>
      <c r="B34" s="2113"/>
      <c r="C34" s="2113"/>
      <c r="D34" s="1493" t="s">
        <v>382</v>
      </c>
      <c r="E34" s="1493" t="s">
        <v>381</v>
      </c>
      <c r="F34" s="1493" t="s">
        <v>380</v>
      </c>
      <c r="G34" s="1493" t="s">
        <v>379</v>
      </c>
      <c r="H34" s="1670" t="s">
        <v>433</v>
      </c>
      <c r="I34" s="170" t="s">
        <v>262</v>
      </c>
      <c r="J34" s="1664"/>
    </row>
    <row r="35" spans="1:12">
      <c r="A35" s="758" t="s">
        <v>375</v>
      </c>
      <c r="B35" s="759">
        <v>4.5</v>
      </c>
      <c r="C35" s="1492">
        <v>1</v>
      </c>
      <c r="D35" s="759">
        <v>2.5</v>
      </c>
      <c r="E35" s="759">
        <v>0.2</v>
      </c>
      <c r="F35" s="759"/>
      <c r="G35" s="759"/>
      <c r="H35" s="759">
        <v>2.7</v>
      </c>
      <c r="I35" s="759">
        <v>8.1999999999999993</v>
      </c>
      <c r="J35" s="1664"/>
    </row>
    <row r="36" spans="1:12">
      <c r="A36" s="758" t="s">
        <v>324</v>
      </c>
      <c r="B36" s="759">
        <v>6</v>
      </c>
      <c r="C36" s="1492">
        <v>1.3</v>
      </c>
      <c r="D36" s="759">
        <v>2.5</v>
      </c>
      <c r="E36" s="759">
        <v>0.2</v>
      </c>
      <c r="F36" s="759"/>
      <c r="G36" s="759"/>
      <c r="H36" s="759">
        <v>2.7</v>
      </c>
      <c r="I36" s="759">
        <v>10</v>
      </c>
      <c r="J36" s="1664"/>
      <c r="L36" s="249"/>
    </row>
    <row r="37" spans="1:12">
      <c r="A37" s="758" t="s">
        <v>378</v>
      </c>
      <c r="B37" s="759">
        <v>8</v>
      </c>
      <c r="C37" s="1492">
        <v>1.8</v>
      </c>
      <c r="D37" s="759">
        <v>2.5</v>
      </c>
      <c r="E37" s="759">
        <v>0.2</v>
      </c>
      <c r="F37" s="759"/>
      <c r="G37" s="759"/>
      <c r="H37" s="759">
        <v>2.7</v>
      </c>
      <c r="I37" s="759">
        <v>12.4</v>
      </c>
      <c r="J37" s="1664"/>
    </row>
    <row r="38" spans="1:12">
      <c r="A38" s="1248" t="s">
        <v>121</v>
      </c>
      <c r="B38" s="1263"/>
      <c r="C38" s="1263"/>
      <c r="D38" s="1263"/>
      <c r="E38" s="1263"/>
      <c r="F38" s="1263"/>
      <c r="G38" s="1263"/>
      <c r="H38" s="1263"/>
      <c r="I38" s="1263"/>
      <c r="J38" s="1664"/>
    </row>
    <row r="39" spans="1:12">
      <c r="A39" s="758" t="s">
        <v>375</v>
      </c>
      <c r="B39" s="729">
        <v>5948</v>
      </c>
      <c r="C39" s="1491">
        <v>1301</v>
      </c>
      <c r="D39" s="729">
        <v>3305</v>
      </c>
      <c r="E39" s="729">
        <v>246</v>
      </c>
      <c r="F39" s="729"/>
      <c r="G39" s="729"/>
      <c r="H39" s="729">
        <v>3550</v>
      </c>
      <c r="I39" s="729">
        <v>10800</v>
      </c>
      <c r="J39" s="1664"/>
    </row>
    <row r="40" spans="1:12">
      <c r="A40" s="758" t="s">
        <v>324</v>
      </c>
      <c r="B40" s="729">
        <v>7931</v>
      </c>
      <c r="C40" s="1491">
        <v>1735</v>
      </c>
      <c r="D40" s="729">
        <v>3305</v>
      </c>
      <c r="E40" s="729">
        <v>246</v>
      </c>
      <c r="F40" s="729"/>
      <c r="G40" s="729"/>
      <c r="H40" s="729">
        <v>3550</v>
      </c>
      <c r="I40" s="729">
        <v>13216</v>
      </c>
      <c r="J40" s="1664"/>
    </row>
    <row r="41" spans="1:12">
      <c r="A41" s="169" t="s">
        <v>378</v>
      </c>
      <c r="B41" s="144">
        <v>10575</v>
      </c>
      <c r="C41" s="1490">
        <v>2313</v>
      </c>
      <c r="D41" s="144">
        <v>3305</v>
      </c>
      <c r="E41" s="144">
        <v>246</v>
      </c>
      <c r="F41" s="144"/>
      <c r="G41" s="144"/>
      <c r="H41" s="144">
        <v>3550</v>
      </c>
      <c r="I41" s="144">
        <v>16438</v>
      </c>
      <c r="J41" s="1664"/>
    </row>
    <row r="42" spans="1:12">
      <c r="A42" s="122"/>
      <c r="B42" s="115"/>
      <c r="C42" s="115"/>
      <c r="D42" s="115"/>
      <c r="E42" s="115"/>
      <c r="F42" s="115"/>
      <c r="G42" s="115"/>
      <c r="H42" s="757"/>
      <c r="I42" s="1664"/>
    </row>
    <row r="43" spans="1:12">
      <c r="A43" s="115"/>
      <c r="B43" s="115"/>
      <c r="C43" s="115"/>
      <c r="D43" s="115"/>
      <c r="E43" s="115"/>
      <c r="F43" s="115"/>
      <c r="G43" s="115"/>
      <c r="H43" s="115"/>
      <c r="I43" s="1664"/>
    </row>
    <row r="44" spans="1:12" ht="15" thickBot="1">
      <c r="A44" s="717" t="s">
        <v>377</v>
      </c>
      <c r="B44" s="756"/>
      <c r="C44" s="736"/>
      <c r="D44" s="736"/>
      <c r="E44" s="755"/>
      <c r="F44" s="755"/>
      <c r="G44" s="1664"/>
      <c r="H44" s="1664"/>
      <c r="I44" s="1664"/>
    </row>
    <row r="45" spans="1:12" ht="15" thickBot="1">
      <c r="A45" s="119" t="s">
        <v>376</v>
      </c>
      <c r="B45" s="124" t="s">
        <v>1446</v>
      </c>
      <c r="C45" s="124" t="s">
        <v>1282</v>
      </c>
      <c r="D45" s="124" t="s">
        <v>1061</v>
      </c>
      <c r="E45" s="117" t="s">
        <v>979</v>
      </c>
      <c r="F45" s="117" t="s">
        <v>917</v>
      </c>
      <c r="G45" s="117" t="s">
        <v>984</v>
      </c>
      <c r="H45" s="117" t="s">
        <v>983</v>
      </c>
      <c r="I45" s="442" t="s">
        <v>913</v>
      </c>
    </row>
    <row r="46" spans="1:12">
      <c r="A46" s="169" t="s">
        <v>375</v>
      </c>
      <c r="B46" s="754">
        <v>11.6</v>
      </c>
      <c r="C46" s="1502">
        <v>11.4</v>
      </c>
      <c r="D46" s="1502">
        <v>11.7</v>
      </c>
      <c r="E46" s="754">
        <v>12.7</v>
      </c>
      <c r="F46" s="754">
        <v>11.4</v>
      </c>
      <c r="G46" s="754">
        <v>10.8</v>
      </c>
      <c r="H46" s="754">
        <v>10.9</v>
      </c>
      <c r="I46" s="754">
        <v>11.5</v>
      </c>
    </row>
    <row r="47" spans="1:12">
      <c r="A47" s="444" t="s">
        <v>918</v>
      </c>
      <c r="B47" s="115"/>
      <c r="C47" s="115"/>
      <c r="D47" s="115"/>
      <c r="E47" s="115"/>
      <c r="F47" s="115"/>
      <c r="G47" s="115"/>
      <c r="H47" s="115"/>
      <c r="I47" s="1664"/>
      <c r="J47" s="1664"/>
    </row>
    <row r="48" spans="1:12">
      <c r="A48" s="679"/>
      <c r="B48" s="129"/>
      <c r="C48" s="688"/>
      <c r="D48" s="688"/>
      <c r="E48" s="687"/>
      <c r="F48" s="687"/>
      <c r="G48" s="680"/>
      <c r="H48" s="680"/>
      <c r="I48" s="680"/>
      <c r="J48" s="1664"/>
    </row>
    <row r="49" spans="8:9">
      <c r="H49" s="115"/>
      <c r="I49" s="115"/>
    </row>
    <row r="50" spans="8:9">
      <c r="H50" s="115"/>
      <c r="I50" s="115"/>
    </row>
    <row r="51" spans="8:9">
      <c r="H51" s="753"/>
      <c r="I51" s="753"/>
    </row>
    <row r="52" spans="8:9">
      <c r="H52" s="753"/>
      <c r="I52" s="753"/>
    </row>
    <row r="53" spans="8:9">
      <c r="H53" s="753"/>
      <c r="I53" s="753"/>
    </row>
    <row r="54" spans="8:9">
      <c r="H54" s="753"/>
      <c r="I54" s="753"/>
    </row>
    <row r="55" spans="8:9">
      <c r="H55" s="753"/>
      <c r="I55" s="753"/>
    </row>
    <row r="56" spans="8:9">
      <c r="H56" s="753"/>
      <c r="I56" s="753"/>
    </row>
    <row r="57" spans="8:9">
      <c r="H57" s="753"/>
      <c r="I57" s="753"/>
    </row>
    <row r="58" spans="8:9">
      <c r="H58" s="753"/>
      <c r="I58" s="753"/>
    </row>
    <row r="59" spans="8:9">
      <c r="H59" s="753"/>
      <c r="I59" s="753"/>
    </row>
    <row r="60" spans="8:9">
      <c r="H60" s="753"/>
      <c r="I60" s="753"/>
    </row>
    <row r="61" spans="8:9">
      <c r="H61" s="753"/>
      <c r="I61" s="753"/>
    </row>
    <row r="62" spans="8:9">
      <c r="H62" s="753"/>
      <c r="I62" s="753"/>
    </row>
    <row r="63" spans="8:9">
      <c r="H63" s="753"/>
      <c r="I63" s="753"/>
    </row>
    <row r="64" spans="8:9">
      <c r="H64" s="753"/>
      <c r="I64" s="753"/>
    </row>
    <row r="65" spans="1:9">
      <c r="H65" s="753"/>
      <c r="I65" s="753"/>
    </row>
    <row r="66" spans="1:9">
      <c r="H66" s="753"/>
      <c r="I66" s="753"/>
    </row>
    <row r="67" spans="1:9">
      <c r="H67" s="753"/>
      <c r="I67" s="753"/>
    </row>
    <row r="68" spans="1:9">
      <c r="H68" s="753"/>
      <c r="I68" s="753"/>
    </row>
    <row r="69" spans="1:9">
      <c r="H69" s="753"/>
      <c r="I69" s="753"/>
    </row>
    <row r="70" spans="1:9">
      <c r="H70" s="753"/>
      <c r="I70" s="753"/>
    </row>
    <row r="71" spans="1:9">
      <c r="H71" s="753"/>
      <c r="I71" s="753"/>
    </row>
    <row r="72" spans="1:9">
      <c r="H72" s="753"/>
      <c r="I72" s="753"/>
    </row>
    <row r="73" spans="1:9">
      <c r="H73" s="753"/>
      <c r="I73" s="753"/>
    </row>
    <row r="74" spans="1:9">
      <c r="H74" s="753"/>
      <c r="I74" s="753"/>
    </row>
    <row r="75" spans="1:9">
      <c r="H75" s="753"/>
      <c r="I75" s="753"/>
    </row>
    <row r="76" spans="1:9">
      <c r="H76" s="753"/>
      <c r="I76" s="753"/>
    </row>
    <row r="77" spans="1:9">
      <c r="H77" s="753"/>
      <c r="I77" s="753"/>
    </row>
    <row r="78" spans="1:9">
      <c r="A78" s="85"/>
      <c r="B78" s="81"/>
      <c r="C78" s="81"/>
      <c r="D78" s="81"/>
      <c r="E78" s="81"/>
      <c r="F78" s="81"/>
      <c r="G78" s="81"/>
      <c r="H78" s="753"/>
      <c r="I78" s="753"/>
    </row>
    <row r="79" spans="1:9">
      <c r="A79" s="85"/>
      <c r="B79" s="81"/>
      <c r="C79" s="81"/>
      <c r="D79" s="81"/>
      <c r="E79" s="81"/>
      <c r="F79" s="81"/>
      <c r="G79" s="81"/>
      <c r="H79" s="81"/>
      <c r="I79" s="81"/>
    </row>
    <row r="80" spans="1:9">
      <c r="C80" s="752"/>
      <c r="D80" s="751"/>
      <c r="E80" s="751"/>
      <c r="F80" s="750"/>
      <c r="G80" s="749"/>
    </row>
  </sheetData>
  <mergeCells count="12">
    <mergeCell ref="B33:B34"/>
    <mergeCell ref="C33:C34"/>
    <mergeCell ref="D33:G33"/>
    <mergeCell ref="B3:C4"/>
    <mergeCell ref="D3:E4"/>
    <mergeCell ref="F3:G4"/>
    <mergeCell ref="B5:B6"/>
    <mergeCell ref="C5:C6"/>
    <mergeCell ref="D5:D6"/>
    <mergeCell ref="E5:E6"/>
    <mergeCell ref="F5:F6"/>
    <mergeCell ref="G5:G6"/>
  </mergeCells>
  <pageMargins left="0.7" right="0.7" top="0.75" bottom="0.75" header="0.3" footer="0.3"/>
  <pageSetup paperSize="9" scale="70" orientation="portrait" r:id="rId1"/>
  <customProperties>
    <customPr name="_pios_id" r:id="rId2"/>
  </customPropertie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77ED8-8FAD-41F3-869C-00F0AADF69ED}">
  <sheetPr>
    <tabColor rgb="FFFFCCCC"/>
  </sheetPr>
  <dimension ref="A1:F59"/>
  <sheetViews>
    <sheetView showGridLines="0" showZeros="0" view="pageLayout" topLeftCell="A61" zoomScaleNormal="100" zoomScaleSheetLayoutView="100" workbookViewId="0">
      <selection activeCell="E20" sqref="E20"/>
    </sheetView>
  </sheetViews>
  <sheetFormatPr defaultColWidth="9.109375" defaultRowHeight="14.4"/>
  <cols>
    <col min="1" max="1" width="33.5546875" style="115" customWidth="1"/>
    <col min="2" max="4" width="13.88671875" style="115" customWidth="1"/>
    <col min="5" max="5" width="14.6640625" style="115" customWidth="1"/>
    <col min="6" max="6" width="15.33203125" style="761" customWidth="1"/>
    <col min="7" max="9" width="11.6640625" style="1664" customWidth="1"/>
    <col min="10" max="16384" width="9.109375" style="1664"/>
  </cols>
  <sheetData>
    <row r="1" spans="1:6" s="1663" customFormat="1" ht="36" customHeight="1">
      <c r="A1" s="2109" t="s">
        <v>648</v>
      </c>
      <c r="B1" s="2109"/>
      <c r="C1" s="2109"/>
      <c r="D1" s="2109"/>
      <c r="E1" s="2109"/>
      <c r="F1" s="156"/>
    </row>
    <row r="2" spans="1:6" s="1663" customFormat="1" ht="23.4" thickBot="1">
      <c r="A2" s="1666"/>
      <c r="B2" s="1666" t="s">
        <v>428</v>
      </c>
      <c r="C2" s="1666" t="s">
        <v>427</v>
      </c>
      <c r="D2" s="1666" t="s">
        <v>505</v>
      </c>
      <c r="E2" s="1671" t="s">
        <v>426</v>
      </c>
      <c r="F2" s="159" t="s">
        <v>425</v>
      </c>
    </row>
    <row r="3" spans="1:6">
      <c r="A3" s="736" t="s">
        <v>424</v>
      </c>
      <c r="B3" s="715">
        <v>1322</v>
      </c>
      <c r="C3" s="715">
        <v>377</v>
      </c>
      <c r="D3" s="715">
        <v>9830</v>
      </c>
      <c r="E3" s="715">
        <v>49</v>
      </c>
      <c r="F3" s="733">
        <v>57.7</v>
      </c>
    </row>
    <row r="4" spans="1:6">
      <c r="A4" s="735" t="s">
        <v>412</v>
      </c>
      <c r="B4" s="715"/>
      <c r="C4" s="715"/>
      <c r="D4" s="715"/>
      <c r="E4" s="715"/>
      <c r="F4" s="733"/>
    </row>
    <row r="5" spans="1:6">
      <c r="A5" s="734" t="s">
        <v>421</v>
      </c>
      <c r="B5" s="715">
        <v>534</v>
      </c>
      <c r="C5" s="715">
        <v>4</v>
      </c>
      <c r="D5" s="715">
        <v>3501</v>
      </c>
      <c r="E5" s="715">
        <v>1</v>
      </c>
      <c r="F5" s="733">
        <v>27.1</v>
      </c>
    </row>
    <row r="6" spans="1:6">
      <c r="A6" s="734" t="s">
        <v>420</v>
      </c>
      <c r="B6" s="715">
        <v>434</v>
      </c>
      <c r="C6" s="715">
        <v>22</v>
      </c>
      <c r="D6" s="715">
        <v>2574</v>
      </c>
      <c r="E6" s="715">
        <v>8</v>
      </c>
      <c r="F6" s="733">
        <v>52.9</v>
      </c>
    </row>
    <row r="7" spans="1:6">
      <c r="A7" s="734" t="s">
        <v>419</v>
      </c>
      <c r="B7" s="715">
        <v>248</v>
      </c>
      <c r="C7" s="715">
        <v>79</v>
      </c>
      <c r="D7" s="715">
        <v>3039</v>
      </c>
      <c r="E7" s="715">
        <v>18</v>
      </c>
      <c r="F7" s="733">
        <v>84.4</v>
      </c>
    </row>
    <row r="8" spans="1:6">
      <c r="A8" s="734" t="s">
        <v>418</v>
      </c>
      <c r="B8" s="715">
        <v>91</v>
      </c>
      <c r="C8" s="715">
        <v>232</v>
      </c>
      <c r="D8" s="715">
        <v>614</v>
      </c>
      <c r="E8" s="715">
        <v>13</v>
      </c>
      <c r="F8" s="733">
        <v>107</v>
      </c>
    </row>
    <row r="9" spans="1:6">
      <c r="A9" s="734" t="s">
        <v>417</v>
      </c>
      <c r="B9" s="715">
        <v>6</v>
      </c>
      <c r="C9" s="715">
        <v>36</v>
      </c>
      <c r="D9" s="715">
        <v>36</v>
      </c>
      <c r="E9" s="715">
        <v>8</v>
      </c>
      <c r="F9" s="733">
        <v>181.1</v>
      </c>
    </row>
    <row r="10" spans="1:6">
      <c r="A10" s="734" t="s">
        <v>416</v>
      </c>
      <c r="B10" s="715">
        <v>0</v>
      </c>
      <c r="C10" s="715">
        <v>4</v>
      </c>
      <c r="D10" s="715">
        <v>9</v>
      </c>
      <c r="E10" s="715">
        <v>1</v>
      </c>
      <c r="F10" s="733">
        <v>215.5</v>
      </c>
    </row>
    <row r="11" spans="1:6">
      <c r="A11" s="734" t="s">
        <v>415</v>
      </c>
      <c r="B11" s="715">
        <v>9</v>
      </c>
      <c r="C11" s="715">
        <v>0</v>
      </c>
      <c r="D11" s="715">
        <v>18</v>
      </c>
      <c r="E11" s="715">
        <v>0</v>
      </c>
      <c r="F11" s="733">
        <v>254.2</v>
      </c>
    </row>
    <row r="12" spans="1:6">
      <c r="A12" s="734" t="s">
        <v>404</v>
      </c>
      <c r="B12" s="715">
        <v>0</v>
      </c>
      <c r="C12" s="715">
        <v>0</v>
      </c>
      <c r="D12" s="715">
        <v>39</v>
      </c>
      <c r="E12" s="715">
        <v>0</v>
      </c>
      <c r="F12" s="733">
        <v>22.1</v>
      </c>
    </row>
    <row r="13" spans="1:6">
      <c r="A13" s="736"/>
      <c r="B13" s="715"/>
      <c r="C13" s="715"/>
      <c r="D13" s="715"/>
      <c r="E13" s="715"/>
      <c r="F13" s="733"/>
    </row>
    <row r="14" spans="1:6">
      <c r="A14" s="736" t="s">
        <v>423</v>
      </c>
      <c r="B14" s="715">
        <v>80954</v>
      </c>
      <c r="C14" s="715">
        <v>70957</v>
      </c>
      <c r="D14" s="715">
        <v>116952</v>
      </c>
      <c r="E14" s="715">
        <v>38522</v>
      </c>
      <c r="F14" s="733">
        <v>46.7</v>
      </c>
    </row>
    <row r="15" spans="1:6">
      <c r="A15" s="735" t="s">
        <v>412</v>
      </c>
      <c r="B15" s="1663"/>
      <c r="C15" s="1663"/>
      <c r="D15" s="1663"/>
      <c r="E15" s="1663"/>
      <c r="F15" s="158"/>
    </row>
    <row r="16" spans="1:6">
      <c r="A16" s="734" t="s">
        <v>421</v>
      </c>
      <c r="B16" s="715">
        <v>6598</v>
      </c>
      <c r="C16" s="715">
        <v>7641</v>
      </c>
      <c r="D16" s="715">
        <v>10560</v>
      </c>
      <c r="E16" s="715">
        <v>4315</v>
      </c>
      <c r="F16" s="733">
        <v>15.9</v>
      </c>
    </row>
    <row r="17" spans="1:6">
      <c r="A17" s="734" t="s">
        <v>420</v>
      </c>
      <c r="B17" s="715">
        <v>22380</v>
      </c>
      <c r="C17" s="715">
        <v>27427</v>
      </c>
      <c r="D17" s="715">
        <v>37869</v>
      </c>
      <c r="E17" s="715">
        <v>15121</v>
      </c>
      <c r="F17" s="733">
        <v>34.9</v>
      </c>
    </row>
    <row r="18" spans="1:6">
      <c r="A18" s="734" t="s">
        <v>419</v>
      </c>
      <c r="B18" s="715">
        <v>39356</v>
      </c>
      <c r="C18" s="715">
        <v>27734</v>
      </c>
      <c r="D18" s="715">
        <v>52857</v>
      </c>
      <c r="E18" s="715">
        <v>14670</v>
      </c>
      <c r="F18" s="733">
        <v>51.8</v>
      </c>
    </row>
    <row r="19" spans="1:6">
      <c r="A19" s="734" t="s">
        <v>418</v>
      </c>
      <c r="B19" s="715">
        <v>8313</v>
      </c>
      <c r="C19" s="715">
        <v>6278</v>
      </c>
      <c r="D19" s="715">
        <v>11270</v>
      </c>
      <c r="E19" s="715">
        <v>3742</v>
      </c>
      <c r="F19" s="733">
        <v>69.8</v>
      </c>
    </row>
    <row r="20" spans="1:6">
      <c r="A20" s="734" t="s">
        <v>417</v>
      </c>
      <c r="B20" s="715">
        <v>1099</v>
      </c>
      <c r="C20" s="715">
        <v>479</v>
      </c>
      <c r="D20" s="715">
        <v>1170</v>
      </c>
      <c r="E20" s="715">
        <v>275</v>
      </c>
      <c r="F20" s="733">
        <v>95.4</v>
      </c>
    </row>
    <row r="21" spans="1:6">
      <c r="A21" s="734" t="s">
        <v>416</v>
      </c>
      <c r="B21" s="715">
        <v>407</v>
      </c>
      <c r="C21" s="715">
        <v>242</v>
      </c>
      <c r="D21" s="715">
        <v>467</v>
      </c>
      <c r="E21" s="715">
        <v>135</v>
      </c>
      <c r="F21" s="733">
        <v>137</v>
      </c>
    </row>
    <row r="22" spans="1:6">
      <c r="A22" s="734" t="s">
        <v>415</v>
      </c>
      <c r="B22" s="715">
        <v>346</v>
      </c>
      <c r="C22" s="715">
        <v>452</v>
      </c>
      <c r="D22" s="715">
        <v>528</v>
      </c>
      <c r="E22" s="715">
        <v>264</v>
      </c>
      <c r="F22" s="733">
        <v>159.9</v>
      </c>
    </row>
    <row r="23" spans="1:6">
      <c r="A23" s="734" t="s">
        <v>404</v>
      </c>
      <c r="B23" s="715">
        <v>2455</v>
      </c>
      <c r="C23" s="715">
        <v>704</v>
      </c>
      <c r="D23" s="715">
        <v>2231</v>
      </c>
      <c r="E23" s="715">
        <v>0</v>
      </c>
      <c r="F23" s="733">
        <v>83.4</v>
      </c>
    </row>
    <row r="24" spans="1:6">
      <c r="A24" s="736"/>
      <c r="B24" s="715"/>
      <c r="C24" s="715"/>
      <c r="D24" s="715"/>
      <c r="E24" s="715"/>
      <c r="F24" s="733"/>
    </row>
    <row r="25" spans="1:6">
      <c r="A25" s="736" t="s">
        <v>422</v>
      </c>
      <c r="B25" s="715">
        <v>27543</v>
      </c>
      <c r="C25" s="715">
        <v>4185</v>
      </c>
      <c r="D25" s="715">
        <v>34182</v>
      </c>
      <c r="E25" s="715">
        <v>2410</v>
      </c>
      <c r="F25" s="733">
        <v>16.100000000000001</v>
      </c>
    </row>
    <row r="26" spans="1:6">
      <c r="A26" s="735" t="s">
        <v>412</v>
      </c>
      <c r="B26" s="1663"/>
      <c r="C26" s="1663"/>
      <c r="D26" s="1663"/>
      <c r="E26" s="1663"/>
      <c r="F26" s="158"/>
    </row>
    <row r="27" spans="1:6">
      <c r="A27" s="734" t="s">
        <v>421</v>
      </c>
      <c r="B27" s="715">
        <v>10743</v>
      </c>
      <c r="C27" s="715">
        <v>464</v>
      </c>
      <c r="D27" s="715">
        <v>12132</v>
      </c>
      <c r="E27" s="715">
        <v>154</v>
      </c>
      <c r="F27" s="733">
        <v>8.3000000000000007</v>
      </c>
    </row>
    <row r="28" spans="1:6">
      <c r="A28" s="734" t="s">
        <v>420</v>
      </c>
      <c r="B28" s="715">
        <v>16413</v>
      </c>
      <c r="C28" s="715">
        <v>1986</v>
      </c>
      <c r="D28" s="715">
        <v>20133</v>
      </c>
      <c r="E28" s="715">
        <v>1094</v>
      </c>
      <c r="F28" s="733">
        <v>15</v>
      </c>
    </row>
    <row r="29" spans="1:6">
      <c r="A29" s="734" t="s">
        <v>419</v>
      </c>
      <c r="B29" s="715">
        <v>324</v>
      </c>
      <c r="C29" s="715">
        <v>1380</v>
      </c>
      <c r="D29" s="715">
        <v>1727</v>
      </c>
      <c r="E29" s="715">
        <v>1039</v>
      </c>
      <c r="F29" s="733">
        <v>67</v>
      </c>
    </row>
    <row r="30" spans="1:6">
      <c r="A30" s="734" t="s">
        <v>418</v>
      </c>
      <c r="B30" s="715">
        <v>19</v>
      </c>
      <c r="C30" s="715">
        <v>142</v>
      </c>
      <c r="D30" s="715">
        <v>117</v>
      </c>
      <c r="E30" s="715">
        <v>95</v>
      </c>
      <c r="F30" s="733">
        <v>109.3</v>
      </c>
    </row>
    <row r="31" spans="1:6">
      <c r="A31" s="734" t="s">
        <v>417</v>
      </c>
      <c r="B31" s="715">
        <v>4</v>
      </c>
      <c r="C31" s="715">
        <v>164</v>
      </c>
      <c r="D31" s="715">
        <v>20</v>
      </c>
      <c r="E31" s="715">
        <v>17</v>
      </c>
      <c r="F31" s="733">
        <v>234.7</v>
      </c>
    </row>
    <row r="32" spans="1:6">
      <c r="A32" s="734" t="s">
        <v>416</v>
      </c>
      <c r="B32" s="715">
        <v>0</v>
      </c>
      <c r="C32" s="715">
        <v>0</v>
      </c>
      <c r="D32" s="715">
        <v>0</v>
      </c>
      <c r="E32" s="715">
        <v>0</v>
      </c>
      <c r="F32" s="733">
        <v>294.2</v>
      </c>
    </row>
    <row r="33" spans="1:6">
      <c r="A33" s="734" t="s">
        <v>415</v>
      </c>
      <c r="B33" s="715">
        <v>35</v>
      </c>
      <c r="C33" s="715">
        <v>49</v>
      </c>
      <c r="D33" s="715">
        <v>48</v>
      </c>
      <c r="E33" s="715">
        <v>11</v>
      </c>
      <c r="F33" s="733">
        <v>284.10000000000002</v>
      </c>
    </row>
    <row r="34" spans="1:6">
      <c r="A34" s="734" t="s">
        <v>404</v>
      </c>
      <c r="B34" s="715">
        <v>5</v>
      </c>
      <c r="C34" s="715">
        <v>0</v>
      </c>
      <c r="D34" s="715">
        <v>5</v>
      </c>
      <c r="E34" s="715">
        <v>0</v>
      </c>
      <c r="F34" s="733">
        <v>0</v>
      </c>
    </row>
    <row r="35" spans="1:6">
      <c r="A35" s="736"/>
      <c r="B35" s="715"/>
      <c r="C35" s="715"/>
      <c r="D35" s="715"/>
      <c r="E35" s="715"/>
      <c r="F35" s="733"/>
    </row>
    <row r="36" spans="1:6">
      <c r="A36" s="736" t="s">
        <v>414</v>
      </c>
      <c r="B36" s="715">
        <v>15128</v>
      </c>
      <c r="C36" s="715">
        <v>4184</v>
      </c>
      <c r="D36" s="715">
        <v>16763</v>
      </c>
      <c r="E36" s="715">
        <v>1635</v>
      </c>
      <c r="F36" s="733">
        <v>17.899999999999999</v>
      </c>
    </row>
    <row r="37" spans="1:6">
      <c r="A37" s="735" t="s">
        <v>412</v>
      </c>
      <c r="B37" s="1663"/>
      <c r="C37" s="1663"/>
      <c r="D37" s="1663"/>
      <c r="E37" s="1663"/>
      <c r="F37" s="158"/>
    </row>
    <row r="38" spans="1:6">
      <c r="A38" s="734" t="s">
        <v>411</v>
      </c>
      <c r="B38" s="715">
        <v>8148</v>
      </c>
      <c r="C38" s="715">
        <v>3081</v>
      </c>
      <c r="D38" s="715">
        <v>9321</v>
      </c>
      <c r="E38" s="715">
        <v>1173</v>
      </c>
      <c r="F38" s="733">
        <v>12.8</v>
      </c>
    </row>
    <row r="39" spans="1:6">
      <c r="A39" s="734" t="s">
        <v>410</v>
      </c>
      <c r="B39" s="715">
        <v>4059</v>
      </c>
      <c r="C39" s="715">
        <v>685</v>
      </c>
      <c r="D39" s="715">
        <v>4341</v>
      </c>
      <c r="E39" s="715">
        <v>282</v>
      </c>
      <c r="F39" s="733">
        <v>11.5</v>
      </c>
    </row>
    <row r="40" spans="1:6">
      <c r="A40" s="734" t="s">
        <v>409</v>
      </c>
      <c r="B40" s="715">
        <v>1723</v>
      </c>
      <c r="C40" s="715">
        <v>299</v>
      </c>
      <c r="D40" s="715">
        <v>1850</v>
      </c>
      <c r="E40" s="715">
        <v>128</v>
      </c>
      <c r="F40" s="733">
        <v>18.3</v>
      </c>
    </row>
    <row r="41" spans="1:6">
      <c r="A41" s="734" t="s">
        <v>408</v>
      </c>
      <c r="B41" s="715">
        <v>677</v>
      </c>
      <c r="C41" s="715">
        <v>107</v>
      </c>
      <c r="D41" s="715">
        <v>722</v>
      </c>
      <c r="E41" s="715">
        <v>45</v>
      </c>
      <c r="F41" s="733">
        <v>32.799999999999997</v>
      </c>
    </row>
    <row r="42" spans="1:6">
      <c r="A42" s="734" t="s">
        <v>407</v>
      </c>
      <c r="B42" s="715">
        <v>70</v>
      </c>
      <c r="C42" s="715">
        <v>4</v>
      </c>
      <c r="D42" s="715">
        <v>72</v>
      </c>
      <c r="E42" s="715">
        <v>2</v>
      </c>
      <c r="F42" s="733">
        <v>52.6</v>
      </c>
    </row>
    <row r="43" spans="1:6">
      <c r="A43" s="734" t="s">
        <v>406</v>
      </c>
      <c r="B43" s="715">
        <v>140</v>
      </c>
      <c r="C43" s="715">
        <v>3</v>
      </c>
      <c r="D43" s="715">
        <v>142</v>
      </c>
      <c r="E43" s="715">
        <v>2</v>
      </c>
      <c r="F43" s="733">
        <v>97.3</v>
      </c>
    </row>
    <row r="44" spans="1:6">
      <c r="A44" s="734" t="s">
        <v>405</v>
      </c>
      <c r="B44" s="715">
        <v>3</v>
      </c>
      <c r="C44" s="715">
        <v>0</v>
      </c>
      <c r="D44" s="715">
        <v>3</v>
      </c>
      <c r="E44" s="715">
        <v>0</v>
      </c>
      <c r="F44" s="733">
        <v>100</v>
      </c>
    </row>
    <row r="45" spans="1:6">
      <c r="A45" s="734" t="s">
        <v>404</v>
      </c>
      <c r="B45" s="715">
        <v>308</v>
      </c>
      <c r="C45" s="715">
        <v>5</v>
      </c>
      <c r="D45" s="715">
        <v>312</v>
      </c>
      <c r="E45" s="715">
        <v>3</v>
      </c>
      <c r="F45" s="733">
        <v>179.5</v>
      </c>
    </row>
    <row r="46" spans="1:6">
      <c r="A46" s="148"/>
      <c r="B46" s="678"/>
      <c r="C46" s="678"/>
      <c r="D46" s="678"/>
      <c r="E46" s="678"/>
      <c r="F46" s="766"/>
    </row>
    <row r="47" spans="1:6" ht="17.25" customHeight="1">
      <c r="A47" s="2115" t="s">
        <v>691</v>
      </c>
      <c r="B47" s="2115"/>
      <c r="C47" s="2115"/>
      <c r="D47" s="2115"/>
      <c r="E47" s="2115"/>
      <c r="F47" s="2115"/>
    </row>
    <row r="48" spans="1:6">
      <c r="A48" s="765" t="s">
        <v>402</v>
      </c>
      <c r="B48" s="764"/>
      <c r="C48" s="764"/>
      <c r="D48" s="764"/>
      <c r="E48" s="764"/>
      <c r="F48" s="763"/>
    </row>
    <row r="49" spans="1:6">
      <c r="B49" s="122"/>
      <c r="C49" s="122"/>
      <c r="D49" s="122"/>
      <c r="E49" s="122"/>
      <c r="F49" s="762"/>
    </row>
    <row r="57" spans="1:6">
      <c r="A57" s="168"/>
    </row>
    <row r="58" spans="1:6">
      <c r="A58" s="168"/>
    </row>
    <row r="59" spans="1:6">
      <c r="A59" s="168"/>
    </row>
  </sheetData>
  <mergeCells count="2">
    <mergeCell ref="A1:E1"/>
    <mergeCell ref="A47:F47"/>
  </mergeCells>
  <pageMargins left="0.7" right="0.7" top="0.75" bottom="0.75" header="0.3" footer="0.3"/>
  <pageSetup paperSize="9" scale="70" orientation="portrait" r:id="rId1"/>
  <customProperties>
    <customPr name="_pios_id" r:id="rId2"/>
  </customPropertie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884CF-A59A-419D-AAD0-5700864B7476}">
  <sheetPr>
    <tabColor rgb="FFFFCCCC"/>
  </sheetPr>
  <dimension ref="A1:L15"/>
  <sheetViews>
    <sheetView showGridLines="0" view="pageLayout" topLeftCell="A42" zoomScaleNormal="100" zoomScaleSheetLayoutView="100" workbookViewId="0">
      <selection activeCell="I62" sqref="I62"/>
    </sheetView>
  </sheetViews>
  <sheetFormatPr defaultColWidth="9.109375" defaultRowHeight="14.4"/>
  <cols>
    <col min="1" max="1" width="33.5546875" style="115" customWidth="1"/>
    <col min="2" max="9" width="9.6640625" style="115" customWidth="1"/>
    <col min="10" max="10" width="9.6640625" style="1664" customWidth="1"/>
    <col min="11" max="16384" width="9.109375" style="1664"/>
  </cols>
  <sheetData>
    <row r="1" spans="1:12" ht="50.25" customHeight="1" thickBot="1">
      <c r="A1" s="171"/>
      <c r="B1" s="1666" t="s">
        <v>428</v>
      </c>
      <c r="C1" s="2116" t="s">
        <v>427</v>
      </c>
      <c r="D1" s="2116"/>
      <c r="E1" s="2116" t="s">
        <v>505</v>
      </c>
      <c r="F1" s="2116"/>
      <c r="G1" s="2116" t="s">
        <v>426</v>
      </c>
      <c r="H1" s="2116"/>
      <c r="I1" s="2116" t="s">
        <v>425</v>
      </c>
      <c r="J1" s="2116"/>
    </row>
    <row r="2" spans="1:12">
      <c r="A2" s="148" t="s">
        <v>413</v>
      </c>
      <c r="B2" s="678">
        <v>12064</v>
      </c>
      <c r="C2" s="1664"/>
      <c r="D2" s="678">
        <v>25966</v>
      </c>
      <c r="E2" s="1664"/>
      <c r="F2" s="678">
        <v>30090</v>
      </c>
      <c r="G2" s="1664"/>
      <c r="H2" s="678">
        <v>19727</v>
      </c>
      <c r="I2" s="1664"/>
      <c r="J2" s="766">
        <v>25.9</v>
      </c>
    </row>
    <row r="3" spans="1:12">
      <c r="A3" s="767" t="s">
        <v>412</v>
      </c>
      <c r="B3" s="678"/>
      <c r="C3" s="1664"/>
      <c r="D3" s="678"/>
      <c r="E3" s="1664"/>
      <c r="F3" s="678"/>
      <c r="G3" s="1664"/>
      <c r="H3" s="678"/>
      <c r="I3" s="1664"/>
      <c r="J3" s="766"/>
    </row>
    <row r="4" spans="1:12">
      <c r="A4" s="148" t="s">
        <v>411</v>
      </c>
      <c r="B4" s="678">
        <v>3449</v>
      </c>
      <c r="C4" s="1664"/>
      <c r="D4" s="678">
        <v>14995</v>
      </c>
      <c r="E4" s="1664"/>
      <c r="F4" s="678">
        <v>15221</v>
      </c>
      <c r="G4" s="1664"/>
      <c r="H4" s="678">
        <v>11891</v>
      </c>
      <c r="I4" s="1664"/>
      <c r="J4" s="766">
        <v>9.5</v>
      </c>
    </row>
    <row r="5" spans="1:12">
      <c r="A5" s="148" t="s">
        <v>410</v>
      </c>
      <c r="B5" s="678">
        <v>3247</v>
      </c>
      <c r="C5" s="1664"/>
      <c r="D5" s="678">
        <v>5877</v>
      </c>
      <c r="E5" s="1664"/>
      <c r="F5" s="678">
        <v>7088</v>
      </c>
      <c r="G5" s="1664"/>
      <c r="H5" s="678">
        <v>4291</v>
      </c>
      <c r="I5" s="1664"/>
      <c r="J5" s="766">
        <v>19.100000000000001</v>
      </c>
      <c r="L5" s="249"/>
    </row>
    <row r="6" spans="1:12">
      <c r="A6" s="148" t="s">
        <v>409</v>
      </c>
      <c r="B6" s="678">
        <v>2338</v>
      </c>
      <c r="C6" s="1664"/>
      <c r="D6" s="678">
        <v>2566</v>
      </c>
      <c r="E6" s="1664"/>
      <c r="F6" s="678">
        <v>3661</v>
      </c>
      <c r="G6" s="1664"/>
      <c r="H6" s="678">
        <v>1893</v>
      </c>
      <c r="I6" s="1664"/>
      <c r="J6" s="766">
        <v>32.4</v>
      </c>
    </row>
    <row r="7" spans="1:12">
      <c r="A7" s="148" t="s">
        <v>408</v>
      </c>
      <c r="B7" s="678">
        <v>1318</v>
      </c>
      <c r="C7" s="1664"/>
      <c r="D7" s="678">
        <v>1535</v>
      </c>
      <c r="E7" s="1664"/>
      <c r="F7" s="678">
        <v>2005</v>
      </c>
      <c r="G7" s="1664"/>
      <c r="H7" s="678">
        <v>1038</v>
      </c>
      <c r="I7" s="1664"/>
      <c r="J7" s="766">
        <v>44.2</v>
      </c>
    </row>
    <row r="8" spans="1:12">
      <c r="A8" s="148" t="s">
        <v>407</v>
      </c>
      <c r="B8" s="678">
        <v>726</v>
      </c>
      <c r="C8" s="1664"/>
      <c r="D8" s="678">
        <v>321</v>
      </c>
      <c r="E8" s="1664"/>
      <c r="F8" s="678">
        <v>879</v>
      </c>
      <c r="G8" s="1664"/>
      <c r="H8" s="678">
        <v>253</v>
      </c>
      <c r="I8" s="1664"/>
      <c r="J8" s="766">
        <v>49.5</v>
      </c>
    </row>
    <row r="9" spans="1:12">
      <c r="A9" s="148" t="s">
        <v>406</v>
      </c>
      <c r="B9" s="678">
        <v>503</v>
      </c>
      <c r="C9" s="1664"/>
      <c r="D9" s="678">
        <v>186</v>
      </c>
      <c r="E9" s="1664"/>
      <c r="F9" s="678">
        <v>559</v>
      </c>
      <c r="G9" s="1664"/>
      <c r="H9" s="678">
        <v>150</v>
      </c>
      <c r="I9" s="1664"/>
      <c r="J9" s="766">
        <v>73.3</v>
      </c>
    </row>
    <row r="10" spans="1:12">
      <c r="A10" s="148" t="s">
        <v>405</v>
      </c>
      <c r="B10" s="678">
        <v>28</v>
      </c>
      <c r="C10" s="1664"/>
      <c r="D10" s="678">
        <v>284</v>
      </c>
      <c r="E10" s="1664"/>
      <c r="F10" s="678">
        <v>78</v>
      </c>
      <c r="G10" s="1664"/>
      <c r="H10" s="678">
        <v>46</v>
      </c>
      <c r="I10" s="1664"/>
      <c r="J10" s="766">
        <v>80.7</v>
      </c>
    </row>
    <row r="11" spans="1:12">
      <c r="A11" s="148" t="s">
        <v>404</v>
      </c>
      <c r="B11" s="678">
        <v>455</v>
      </c>
      <c r="C11" s="1664"/>
      <c r="D11" s="678">
        <v>202</v>
      </c>
      <c r="E11" s="1664"/>
      <c r="F11" s="678">
        <v>599</v>
      </c>
      <c r="G11" s="1664"/>
      <c r="H11" s="678">
        <v>165</v>
      </c>
      <c r="I11" s="1664"/>
      <c r="J11" s="766">
        <v>335</v>
      </c>
    </row>
    <row r="12" spans="1:12">
      <c r="A12" s="148"/>
      <c r="B12" s="678"/>
      <c r="C12" s="1664"/>
      <c r="D12" s="678"/>
      <c r="E12" s="1664"/>
      <c r="F12" s="678"/>
      <c r="G12" s="1664"/>
      <c r="H12" s="678"/>
      <c r="I12" s="1664"/>
      <c r="J12" s="766"/>
    </row>
    <row r="13" spans="1:12">
      <c r="A13" s="148" t="s">
        <v>403</v>
      </c>
      <c r="B13" s="678">
        <v>2450</v>
      </c>
      <c r="C13" s="1664"/>
      <c r="D13" s="678" t="s">
        <v>58</v>
      </c>
      <c r="E13" s="1664"/>
      <c r="F13" s="678">
        <v>2450</v>
      </c>
      <c r="G13" s="1664"/>
      <c r="H13" s="678" t="s">
        <v>58</v>
      </c>
      <c r="I13" s="1664"/>
      <c r="J13" s="766">
        <v>86.5</v>
      </c>
    </row>
    <row r="14" spans="1:12" ht="15" customHeight="1">
      <c r="A14" s="2115" t="s">
        <v>691</v>
      </c>
      <c r="B14" s="2115"/>
      <c r="C14" s="2115"/>
      <c r="D14" s="2115"/>
      <c r="E14" s="2115"/>
      <c r="F14" s="2115"/>
      <c r="G14" s="2115"/>
      <c r="H14" s="201"/>
      <c r="I14" s="201"/>
      <c r="J14" s="1665"/>
    </row>
    <row r="15" spans="1:12">
      <c r="A15" s="765" t="s">
        <v>402</v>
      </c>
      <c r="B15" s="764"/>
      <c r="C15" s="764"/>
      <c r="D15" s="764"/>
      <c r="E15" s="764"/>
      <c r="F15" s="763"/>
    </row>
  </sheetData>
  <mergeCells count="5">
    <mergeCell ref="C1:D1"/>
    <mergeCell ref="E1:F1"/>
    <mergeCell ref="G1:H1"/>
    <mergeCell ref="I1:J1"/>
    <mergeCell ref="A14:G14"/>
  </mergeCells>
  <pageMargins left="0.7" right="0.7" top="0.75" bottom="0.75" header="0.3" footer="0.3"/>
  <pageSetup paperSize="9" scale="70" orientation="portrait" r:id="rId1"/>
  <customProperties>
    <customPr name="_pios_id" r:id="rId2"/>
  </customPropertie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47085-A6D0-4B23-A633-1FB9906D2C7A}">
  <sheetPr>
    <tabColor rgb="FFFFFF99"/>
  </sheetPr>
  <dimension ref="A1:I66"/>
  <sheetViews>
    <sheetView view="pageBreakPreview" topLeftCell="A55" zoomScaleNormal="100" zoomScaleSheetLayoutView="100" workbookViewId="0">
      <selection activeCell="D5" sqref="D5"/>
    </sheetView>
  </sheetViews>
  <sheetFormatPr defaultColWidth="9.109375" defaultRowHeight="14.4"/>
  <cols>
    <col min="1" max="2" width="37.6640625" style="88" customWidth="1"/>
    <col min="3" max="3" width="13.33203125" style="88" customWidth="1"/>
    <col min="4" max="4" width="13" style="88" customWidth="1"/>
    <col min="5" max="6" width="17" style="88" customWidth="1"/>
    <col min="7" max="7" width="15" style="88" customWidth="1"/>
    <col min="8" max="16384" width="9.109375" style="88"/>
  </cols>
  <sheetData>
    <row r="1" spans="1:9" ht="13.5" customHeight="1">
      <c r="A1" s="230" t="s">
        <v>437</v>
      </c>
      <c r="B1" s="229"/>
      <c r="C1" s="228"/>
      <c r="D1" s="228"/>
      <c r="E1" s="228"/>
      <c r="F1" s="228"/>
      <c r="G1" s="229"/>
      <c r="I1" s="229"/>
    </row>
    <row r="2" spans="1:9" ht="13.5" customHeight="1">
      <c r="A2" s="229"/>
      <c r="B2" s="229"/>
      <c r="C2" s="228"/>
      <c r="D2" s="228"/>
      <c r="E2" s="228"/>
      <c r="F2" s="228"/>
      <c r="G2" s="228"/>
    </row>
    <row r="3" spans="1:9" ht="13.5" customHeight="1">
      <c r="A3" s="559" t="s">
        <v>436</v>
      </c>
      <c r="B3" s="559"/>
      <c r="C3" s="226"/>
      <c r="D3" s="226"/>
      <c r="E3" s="226"/>
      <c r="F3" s="226"/>
      <c r="G3" s="226"/>
    </row>
    <row r="4" spans="1:9" ht="13.5" customHeight="1">
      <c r="A4" s="512" t="s">
        <v>1590</v>
      </c>
      <c r="B4" s="239"/>
      <c r="C4" s="226"/>
      <c r="D4" s="226"/>
      <c r="E4" s="226"/>
      <c r="F4" s="226"/>
      <c r="G4" s="226"/>
    </row>
    <row r="5" spans="1:9" ht="13.5" customHeight="1">
      <c r="A5" s="227" t="s">
        <v>1400</v>
      </c>
      <c r="B5" s="586"/>
      <c r="C5" s="226"/>
      <c r="D5" s="226"/>
      <c r="E5" s="226"/>
      <c r="F5" s="226"/>
      <c r="G5" s="226"/>
    </row>
    <row r="6" spans="1:9" ht="13.5" customHeight="1">
      <c r="A6" s="565"/>
      <c r="B6" s="565"/>
      <c r="C6" s="567"/>
      <c r="D6" s="567"/>
      <c r="E6" s="584"/>
      <c r="F6" s="584"/>
      <c r="G6" s="584"/>
    </row>
    <row r="7" spans="1:9" ht="13.5" customHeight="1">
      <c r="A7" s="585"/>
      <c r="B7" s="585"/>
      <c r="C7" s="336"/>
      <c r="D7" s="571"/>
      <c r="E7" s="571"/>
      <c r="F7" s="336"/>
      <c r="G7" s="571"/>
    </row>
    <row r="8" spans="1:9" ht="13.5" customHeight="1">
      <c r="A8" s="585"/>
      <c r="B8" s="585"/>
      <c r="C8" s="575"/>
      <c r="D8" s="577"/>
      <c r="E8" s="577"/>
      <c r="F8" s="575"/>
      <c r="G8" s="571"/>
    </row>
    <row r="9" spans="1:9" ht="13.5" customHeight="1">
      <c r="A9" s="565"/>
      <c r="B9" s="565"/>
      <c r="C9" s="567"/>
      <c r="D9" s="568"/>
      <c r="E9" s="568"/>
      <c r="F9" s="567"/>
      <c r="G9" s="584"/>
    </row>
    <row r="10" spans="1:9" ht="13.5" customHeight="1">
      <c r="A10" s="583"/>
      <c r="B10" s="583"/>
      <c r="C10" s="582"/>
      <c r="D10" s="581"/>
      <c r="E10" s="581"/>
      <c r="F10" s="582"/>
      <c r="G10" s="581"/>
    </row>
    <row r="11" spans="1:9" ht="13.5" customHeight="1">
      <c r="A11" s="579"/>
      <c r="B11" s="579"/>
      <c r="C11" s="336"/>
      <c r="D11" s="571"/>
      <c r="E11" s="571"/>
      <c r="F11" s="580"/>
      <c r="G11" s="336"/>
    </row>
    <row r="12" spans="1:9" ht="13.5" customHeight="1">
      <c r="A12" s="579"/>
      <c r="B12" s="579"/>
      <c r="C12" s="578"/>
      <c r="D12" s="577"/>
      <c r="E12" s="577"/>
      <c r="F12" s="576"/>
      <c r="G12" s="575"/>
    </row>
    <row r="13" spans="1:9" ht="13.5" customHeight="1">
      <c r="A13" s="574"/>
      <c r="B13" s="574"/>
      <c r="C13" s="573"/>
      <c r="D13" s="568"/>
      <c r="E13" s="568"/>
      <c r="F13" s="572"/>
      <c r="G13" s="567"/>
      <c r="H13" s="222"/>
    </row>
    <row r="14" spans="1:9" ht="13.5" customHeight="1">
      <c r="A14" s="571"/>
      <c r="B14" s="571"/>
      <c r="C14" s="571"/>
      <c r="D14" s="571"/>
      <c r="E14" s="571"/>
      <c r="F14" s="336"/>
      <c r="G14" s="571"/>
      <c r="H14" s="222"/>
    </row>
    <row r="15" spans="1:9" ht="13.5" customHeight="1">
      <c r="A15" s="565"/>
      <c r="B15" s="565"/>
      <c r="C15" s="1934"/>
      <c r="D15" s="1935"/>
      <c r="E15" s="1935"/>
      <c r="F15" s="1934"/>
      <c r="G15" s="1934"/>
      <c r="H15" s="222"/>
    </row>
    <row r="16" spans="1:9" ht="13.5" customHeight="1">
      <c r="C16" s="226"/>
      <c r="D16" s="226"/>
      <c r="E16" s="226"/>
      <c r="F16" s="226"/>
      <c r="G16" s="226"/>
      <c r="H16" s="222"/>
    </row>
    <row r="17" spans="1:8" ht="13.5" customHeight="1">
      <c r="A17" s="554"/>
      <c r="B17" s="554"/>
      <c r="C17" s="554"/>
      <c r="D17" s="554"/>
      <c r="E17" s="554"/>
      <c r="F17" s="553"/>
      <c r="G17" s="226"/>
      <c r="H17" s="222"/>
    </row>
    <row r="18" spans="1:8" ht="13.5" customHeight="1">
      <c r="A18" s="554"/>
      <c r="B18" s="554"/>
      <c r="C18" s="554"/>
      <c r="D18" s="554"/>
      <c r="E18" s="554"/>
      <c r="F18" s="553"/>
      <c r="G18" s="226"/>
      <c r="H18" s="222"/>
    </row>
    <row r="19" spans="1:8" ht="13.5" customHeight="1">
      <c r="A19" s="570"/>
      <c r="B19" s="570"/>
      <c r="C19" s="570"/>
      <c r="D19" s="570"/>
      <c r="E19" s="570"/>
      <c r="F19" s="569"/>
      <c r="G19" s="226"/>
      <c r="H19" s="222"/>
    </row>
    <row r="20" spans="1:8" ht="13.5" customHeight="1">
      <c r="A20" s="570"/>
      <c r="B20" s="570"/>
      <c r="C20" s="570"/>
      <c r="D20" s="570"/>
      <c r="E20" s="570"/>
      <c r="F20" s="569"/>
      <c r="H20" s="222"/>
    </row>
    <row r="21" spans="1:8" ht="13.5" customHeight="1">
      <c r="C21" s="559"/>
      <c r="H21" s="222"/>
    </row>
    <row r="22" spans="1:8" ht="13.5" customHeight="1">
      <c r="H22" s="222"/>
    </row>
    <row r="23" spans="1:8" ht="13.5" customHeight="1">
      <c r="C23" s="226"/>
      <c r="D23" s="1933"/>
      <c r="E23" s="226"/>
      <c r="F23" s="226"/>
      <c r="G23" s="225"/>
      <c r="H23" s="222"/>
    </row>
    <row r="24" spans="1:8" ht="13.5" customHeight="1">
      <c r="C24" s="226"/>
      <c r="D24" s="226"/>
      <c r="E24" s="226"/>
      <c r="F24" s="226"/>
      <c r="G24" s="225"/>
      <c r="H24" s="222"/>
    </row>
    <row r="25" spans="1:8" ht="13.5" customHeight="1">
      <c r="C25" s="226"/>
      <c r="D25" s="226"/>
      <c r="E25" s="226"/>
      <c r="F25" s="226"/>
      <c r="G25" s="224"/>
      <c r="H25" s="222"/>
    </row>
    <row r="26" spans="1:8" ht="13.5" customHeight="1">
      <c r="C26" s="568"/>
      <c r="D26" s="568"/>
      <c r="E26" s="226"/>
      <c r="F26" s="226"/>
      <c r="G26" s="226"/>
      <c r="H26" s="222"/>
    </row>
    <row r="27" spans="1:8" ht="13.5" customHeight="1">
      <c r="C27" s="568"/>
      <c r="D27" s="568"/>
      <c r="E27" s="567"/>
      <c r="F27" s="567"/>
      <c r="G27" s="567"/>
      <c r="H27" s="222"/>
    </row>
    <row r="28" spans="1:8" ht="13.5" customHeight="1">
      <c r="A28" s="558" t="s">
        <v>435</v>
      </c>
      <c r="B28" s="559"/>
      <c r="C28" s="1930"/>
      <c r="D28" s="1930"/>
      <c r="E28" s="563"/>
      <c r="F28" s="563"/>
      <c r="G28" s="563"/>
      <c r="H28" s="222"/>
    </row>
    <row r="29" spans="1:8" ht="13.5" customHeight="1">
      <c r="A29" s="227" t="str">
        <f>A5</f>
        <v>End of Q3 2020</v>
      </c>
      <c r="B29" s="223"/>
      <c r="C29" s="1930"/>
      <c r="D29" s="1930"/>
      <c r="E29" s="563"/>
      <c r="F29" s="563"/>
      <c r="G29" s="563"/>
      <c r="H29" s="222"/>
    </row>
    <row r="30" spans="1:8" ht="13.5" customHeight="1">
      <c r="A30" s="566"/>
      <c r="B30" s="566"/>
      <c r="C30" s="1930"/>
      <c r="D30" s="1930"/>
      <c r="E30" s="1932"/>
      <c r="F30" s="1932"/>
      <c r="G30" s="1932"/>
      <c r="H30" s="222"/>
    </row>
    <row r="31" spans="1:8" ht="13.5" customHeight="1">
      <c r="A31" s="226"/>
      <c r="B31" s="226"/>
      <c r="C31" s="1930"/>
      <c r="D31" s="1930"/>
      <c r="E31" s="1932"/>
      <c r="F31" s="1932"/>
      <c r="G31" s="1932"/>
      <c r="H31" s="222"/>
    </row>
    <row r="32" spans="1:8" ht="13.5" customHeight="1">
      <c r="A32" s="226"/>
      <c r="B32" s="226"/>
      <c r="C32" s="1930"/>
      <c r="D32" s="1930"/>
      <c r="E32" s="1932"/>
      <c r="F32" s="1932"/>
      <c r="G32" s="1932"/>
      <c r="H32" s="222"/>
    </row>
    <row r="33" spans="1:8" ht="13.5" customHeight="1">
      <c r="A33" s="565"/>
      <c r="B33" s="565"/>
      <c r="C33" s="1930"/>
      <c r="D33" s="1930"/>
      <c r="E33" s="563"/>
      <c r="F33" s="563"/>
      <c r="G33" s="563"/>
      <c r="H33" s="222"/>
    </row>
    <row r="34" spans="1:8" ht="13.5" customHeight="1">
      <c r="A34" s="564"/>
      <c r="B34" s="564"/>
      <c r="C34" s="1930"/>
      <c r="D34" s="1930"/>
      <c r="E34" s="1932"/>
      <c r="F34" s="1932"/>
      <c r="G34" s="1932"/>
      <c r="H34" s="222"/>
    </row>
    <row r="35" spans="1:8" ht="13.5" customHeight="1">
      <c r="A35" s="564"/>
      <c r="B35" s="564"/>
      <c r="C35" s="1930"/>
      <c r="D35" s="1930"/>
      <c r="E35" s="1932"/>
      <c r="F35" s="1932"/>
      <c r="G35" s="1932"/>
      <c r="H35" s="222"/>
    </row>
    <row r="36" spans="1:8" ht="13.5" customHeight="1">
      <c r="A36" s="562"/>
      <c r="B36" s="562"/>
      <c r="C36" s="1930"/>
      <c r="D36" s="1930"/>
      <c r="E36" s="1932"/>
      <c r="F36" s="1932"/>
      <c r="G36" s="1932"/>
      <c r="H36" s="222"/>
    </row>
    <row r="37" spans="1:8" ht="13.5" customHeight="1">
      <c r="A37" s="564"/>
      <c r="B37" s="564"/>
      <c r="C37" s="1930"/>
      <c r="D37" s="1930"/>
      <c r="E37" s="1932"/>
      <c r="F37" s="1932"/>
      <c r="G37" s="1932"/>
      <c r="H37" s="222"/>
    </row>
    <row r="38" spans="1:8" ht="13.5" customHeight="1">
      <c r="A38" s="564"/>
      <c r="B38" s="564"/>
      <c r="C38" s="1930"/>
      <c r="D38" s="1930"/>
      <c r="E38" s="563"/>
      <c r="F38" s="563"/>
      <c r="G38" s="563"/>
      <c r="H38" s="222"/>
    </row>
    <row r="39" spans="1:8" ht="13.5" customHeight="1">
      <c r="A39" s="564"/>
      <c r="B39" s="564"/>
      <c r="C39" s="1930"/>
      <c r="D39" s="1930"/>
      <c r="E39" s="1931"/>
      <c r="F39" s="1931"/>
      <c r="G39" s="1931"/>
      <c r="H39" s="222"/>
    </row>
    <row r="40" spans="1:8" ht="13.5" customHeight="1">
      <c r="A40" s="564"/>
      <c r="B40" s="564"/>
      <c r="C40" s="1930"/>
      <c r="D40" s="1930"/>
      <c r="E40" s="563"/>
      <c r="F40" s="563"/>
      <c r="G40" s="563"/>
      <c r="H40" s="222"/>
    </row>
    <row r="41" spans="1:8" ht="13.5" customHeight="1">
      <c r="A41" s="564"/>
      <c r="B41" s="564"/>
      <c r="E41" s="563"/>
      <c r="F41" s="563"/>
      <c r="G41" s="563"/>
      <c r="H41" s="222"/>
    </row>
    <row r="42" spans="1:8" ht="13.5" customHeight="1">
      <c r="A42" s="562"/>
      <c r="B42" s="562"/>
      <c r="C42" s="1930"/>
      <c r="D42" s="1930"/>
      <c r="H42" s="222"/>
    </row>
    <row r="43" spans="1:8" ht="13.5" customHeight="1">
      <c r="C43" s="1930"/>
      <c r="D43" s="1930"/>
      <c r="H43" s="222"/>
    </row>
    <row r="44" spans="1:8" ht="13.5" customHeight="1">
      <c r="C44" s="1930"/>
      <c r="D44" s="1930"/>
      <c r="H44" s="222"/>
    </row>
    <row r="45" spans="1:8" ht="13.5" customHeight="1">
      <c r="H45" s="222"/>
    </row>
    <row r="46" spans="1:8" ht="13.5" customHeight="1">
      <c r="C46" s="561"/>
      <c r="D46" s="1929"/>
      <c r="E46" s="560"/>
      <c r="F46" s="560"/>
      <c r="G46" s="560"/>
      <c r="H46" s="222"/>
    </row>
    <row r="47" spans="1:8" ht="13.5" customHeight="1">
      <c r="H47" s="222"/>
    </row>
    <row r="48" spans="1:8" ht="13.5" customHeight="1">
      <c r="B48" s="559"/>
      <c r="C48" s="1928"/>
      <c r="D48" s="555"/>
      <c r="H48" s="222"/>
    </row>
    <row r="49" spans="1:8" ht="13.5" customHeight="1">
      <c r="B49" s="223"/>
      <c r="C49" s="1928"/>
      <c r="D49" s="555"/>
      <c r="H49" s="222"/>
    </row>
    <row r="50" spans="1:8" ht="13.5" customHeight="1">
      <c r="A50" s="558" t="s">
        <v>434</v>
      </c>
      <c r="B50" s="556"/>
      <c r="C50" s="557"/>
      <c r="D50" s="1928"/>
      <c r="H50" s="222"/>
    </row>
    <row r="51" spans="1:8" ht="13.5" customHeight="1">
      <c r="A51" s="227" t="str">
        <f>A5</f>
        <v>End of Q3 2020</v>
      </c>
      <c r="B51" s="556"/>
      <c r="C51" s="555"/>
      <c r="D51" s="1928"/>
      <c r="H51" s="222"/>
    </row>
    <row r="52" spans="1:8" ht="13.5" customHeight="1">
      <c r="H52" s="222"/>
    </row>
    <row r="53" spans="1:8" ht="13.5" customHeight="1">
      <c r="A53" s="554"/>
      <c r="B53" s="554"/>
      <c r="C53" s="554"/>
      <c r="D53" s="554"/>
      <c r="E53" s="554"/>
      <c r="F53" s="553"/>
      <c r="H53" s="222"/>
    </row>
    <row r="54" spans="1:8" ht="13.5" customHeight="1">
      <c r="A54" s="554"/>
      <c r="B54" s="554"/>
      <c r="C54" s="554"/>
      <c r="D54" s="554"/>
      <c r="E54" s="554"/>
      <c r="F54" s="553"/>
      <c r="H54" s="222"/>
    </row>
    <row r="55" spans="1:8" ht="13.5" customHeight="1">
      <c r="A55" s="416"/>
      <c r="B55" s="416"/>
      <c r="H55" s="222"/>
    </row>
    <row r="56" spans="1:8" ht="13.5" customHeight="1">
      <c r="B56" s="416"/>
      <c r="H56" s="222"/>
    </row>
    <row r="57" spans="1:8">
      <c r="H57" s="222"/>
    </row>
    <row r="58" spans="1:8">
      <c r="H58" s="222"/>
    </row>
    <row r="59" spans="1:8">
      <c r="H59" s="222"/>
    </row>
    <row r="60" spans="1:8">
      <c r="H60" s="222"/>
    </row>
    <row r="61" spans="1:8">
      <c r="H61" s="222"/>
    </row>
    <row r="62" spans="1:8">
      <c r="H62" s="222"/>
    </row>
    <row r="63" spans="1:8">
      <c r="H63" s="222"/>
    </row>
    <row r="64" spans="1:8">
      <c r="H64" s="222"/>
    </row>
    <row r="65" spans="8:8">
      <c r="H65" s="222"/>
    </row>
    <row r="66" spans="8:8">
      <c r="H66" s="222"/>
    </row>
  </sheetData>
  <pageMargins left="0.7" right="0.7" top="0.75" bottom="0.75" header="0.3" footer="0.3"/>
  <pageSetup paperSize="9" scale="80" pageOrder="overThenDown" orientation="portrait" r:id="rId1"/>
  <drawing r:id="rId2"/>
  <legacyDrawingHF r:id="rId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F62B1-134F-4852-8FA5-F8FC3447E775}">
  <sheetPr>
    <tabColor rgb="FFFFFF99"/>
  </sheetPr>
  <dimension ref="A1:BE61"/>
  <sheetViews>
    <sheetView view="pageLayout" topLeftCell="A40" zoomScale="90" zoomScaleNormal="100" zoomScaleSheetLayoutView="110" zoomScalePageLayoutView="90" workbookViewId="0">
      <selection activeCell="AU57" sqref="AU57"/>
    </sheetView>
  </sheetViews>
  <sheetFormatPr defaultColWidth="9.109375" defaultRowHeight="14.4"/>
  <cols>
    <col min="1" max="1" width="50.33203125" style="77" customWidth="1"/>
    <col min="2" max="6" width="9.6640625" style="77" customWidth="1"/>
    <col min="7" max="7" width="1.44140625" style="77" customWidth="1"/>
    <col min="8" max="8" width="43.6640625" style="73" customWidth="1"/>
    <col min="9" max="9" width="7.6640625" style="73" customWidth="1"/>
    <col min="10" max="10" width="7.109375" style="73" customWidth="1"/>
    <col min="11" max="11" width="7.88671875" style="73" customWidth="1"/>
    <col min="12" max="12" width="7.44140625" style="73" customWidth="1"/>
    <col min="13" max="13" width="7.5546875" style="73" customWidth="1"/>
    <col min="14" max="14" width="8.33203125" style="73" customWidth="1"/>
    <col min="15" max="15" width="10.44140625" style="73" customWidth="1"/>
    <col min="16" max="16" width="7.5546875" style="73" bestFit="1" customWidth="1"/>
    <col min="17" max="17" width="7.33203125" style="73" customWidth="1"/>
    <col min="18" max="18" width="37" style="73" customWidth="1"/>
    <col min="19" max="19" width="6.33203125" style="73" customWidth="1"/>
    <col min="20" max="20" width="7.44140625" style="73" customWidth="1"/>
    <col min="21" max="21" width="8" style="73" customWidth="1"/>
    <col min="22" max="25" width="6.5546875" style="73" customWidth="1"/>
    <col min="26" max="26" width="7.109375" style="73" customWidth="1"/>
    <col min="27" max="27" width="6.33203125" style="73" customWidth="1"/>
    <col min="28" max="28" width="1" style="73" customWidth="1"/>
    <col min="29" max="29" width="35.44140625" style="73" customWidth="1"/>
    <col min="30" max="30" width="7.5546875" style="73" customWidth="1"/>
    <col min="31" max="31" width="7.109375" style="73" customWidth="1"/>
    <col min="32" max="32" width="8.109375" style="73" customWidth="1"/>
    <col min="33" max="33" width="6.44140625" style="73" customWidth="1"/>
    <col min="34" max="34" width="6.6640625" style="73" customWidth="1"/>
    <col min="35" max="35" width="6.88671875" style="73" customWidth="1"/>
    <col min="36" max="36" width="6.5546875" style="73" customWidth="1"/>
    <col min="37" max="37" width="7.109375" style="73" customWidth="1"/>
    <col min="38" max="38" width="6.33203125" style="73" customWidth="1"/>
    <col min="39" max="39" width="36" style="73" customWidth="1"/>
    <col min="40" max="48" width="7.88671875" style="73" customWidth="1"/>
    <col min="49" max="49" width="31" style="73" customWidth="1"/>
    <col min="50" max="55" width="11.109375" style="73" customWidth="1"/>
    <col min="56" max="16384" width="9.109375" style="73"/>
  </cols>
  <sheetData>
    <row r="1" spans="1:57" ht="13.5" customHeight="1">
      <c r="A1" s="75" t="s">
        <v>481</v>
      </c>
      <c r="B1" s="74"/>
      <c r="C1" s="74"/>
      <c r="D1" s="74"/>
      <c r="E1" s="74"/>
      <c r="F1" s="74"/>
      <c r="G1" s="74"/>
      <c r="H1" s="75" t="s">
        <v>480</v>
      </c>
      <c r="I1" s="179"/>
      <c r="J1" s="179"/>
      <c r="K1" s="179"/>
      <c r="L1" s="179"/>
      <c r="M1" s="179"/>
      <c r="N1" s="179"/>
      <c r="O1" s="179"/>
      <c r="P1" s="179"/>
      <c r="Q1" s="179"/>
      <c r="R1" s="75" t="s">
        <v>479</v>
      </c>
      <c r="AC1" s="75" t="s">
        <v>479</v>
      </c>
      <c r="AM1" s="75" t="s">
        <v>479</v>
      </c>
      <c r="AW1" s="75" t="s">
        <v>634</v>
      </c>
      <c r="AX1" s="179"/>
      <c r="AY1" s="179"/>
      <c r="AZ1" s="179"/>
      <c r="BA1" s="179"/>
      <c r="BB1" s="179"/>
      <c r="BC1" s="179"/>
    </row>
    <row r="2" spans="1:57" ht="13.5" customHeight="1">
      <c r="A2" s="181" t="s">
        <v>1437</v>
      </c>
      <c r="B2" s="386"/>
      <c r="C2" s="386"/>
      <c r="D2" s="386"/>
      <c r="E2" s="386"/>
      <c r="F2" s="386"/>
      <c r="G2" s="386"/>
      <c r="H2" s="181" t="s">
        <v>1437</v>
      </c>
      <c r="I2" s="179"/>
      <c r="J2" s="179"/>
      <c r="K2" s="179"/>
      <c r="L2" s="179"/>
      <c r="M2" s="179"/>
      <c r="N2" s="179"/>
      <c r="O2" s="179"/>
      <c r="P2" s="179"/>
      <c r="Q2" s="179"/>
      <c r="R2" s="181" t="s">
        <v>1437</v>
      </c>
      <c r="AC2" s="181" t="s">
        <v>1437</v>
      </c>
      <c r="AM2" s="181" t="s">
        <v>1437</v>
      </c>
      <c r="AW2" s="181" t="s">
        <v>1437</v>
      </c>
      <c r="AX2" s="179"/>
      <c r="AY2" s="179"/>
      <c r="AZ2" s="179"/>
      <c r="BA2" s="179"/>
      <c r="BB2" s="179"/>
      <c r="BC2" s="179"/>
    </row>
    <row r="3" spans="1:57" ht="12" customHeight="1">
      <c r="A3" s="187"/>
      <c r="B3" s="677"/>
      <c r="C3" s="677"/>
      <c r="D3" s="677"/>
      <c r="E3" s="677"/>
      <c r="F3" s="677"/>
      <c r="G3" s="677"/>
      <c r="Q3" s="676"/>
      <c r="R3" s="78" t="s">
        <v>478</v>
      </c>
      <c r="AC3" s="78" t="s">
        <v>478</v>
      </c>
      <c r="AM3" s="78" t="s">
        <v>478</v>
      </c>
      <c r="AW3" s="78"/>
      <c r="AX3" s="381"/>
      <c r="AY3" s="381"/>
      <c r="AZ3" s="381"/>
      <c r="BA3" s="381"/>
      <c r="BB3" s="381"/>
      <c r="BC3" s="381"/>
      <c r="BD3" s="381"/>
      <c r="BE3" s="381"/>
    </row>
    <row r="4" spans="1:57" ht="15" thickBot="1">
      <c r="A4" s="187"/>
      <c r="B4" s="665"/>
      <c r="C4" s="665"/>
      <c r="D4" s="665"/>
      <c r="E4" s="665"/>
      <c r="F4" s="665"/>
      <c r="G4" s="665"/>
      <c r="H4" s="1436"/>
      <c r="Q4" s="675"/>
      <c r="AW4" s="392"/>
      <c r="AX4" s="2117" t="s">
        <v>477</v>
      </c>
      <c r="AY4" s="2117"/>
      <c r="AZ4" s="2117" t="s">
        <v>470</v>
      </c>
      <c r="BA4" s="2117"/>
      <c r="BB4" s="2117" t="s">
        <v>474</v>
      </c>
      <c r="BC4" s="2117"/>
      <c r="BD4" s="381"/>
      <c r="BE4" s="381"/>
    </row>
    <row r="5" spans="1:57" ht="26.25" customHeight="1" thickBot="1">
      <c r="A5" s="186" t="s">
        <v>633</v>
      </c>
      <c r="B5" s="1430"/>
      <c r="C5" s="1430"/>
      <c r="D5" s="1430"/>
      <c r="E5" s="1430"/>
      <c r="F5" s="1430"/>
      <c r="G5" s="665"/>
      <c r="Q5" s="675"/>
      <c r="R5" s="664" t="s">
        <v>474</v>
      </c>
      <c r="S5" s="660" t="s">
        <v>463</v>
      </c>
      <c r="T5" s="660" t="s">
        <v>462</v>
      </c>
      <c r="U5" s="660" t="s">
        <v>461</v>
      </c>
      <c r="V5" s="660" t="s">
        <v>460</v>
      </c>
      <c r="W5" s="660" t="s">
        <v>459</v>
      </c>
      <c r="X5" s="660" t="s">
        <v>458</v>
      </c>
      <c r="Y5" s="660" t="s">
        <v>457</v>
      </c>
      <c r="Z5" s="660" t="s">
        <v>456</v>
      </c>
      <c r="AA5" s="660" t="s">
        <v>262</v>
      </c>
      <c r="AB5" s="76"/>
      <c r="AC5" s="664" t="s">
        <v>475</v>
      </c>
      <c r="AD5" s="660" t="s">
        <v>463</v>
      </c>
      <c r="AE5" s="660" t="s">
        <v>462</v>
      </c>
      <c r="AF5" s="660" t="s">
        <v>461</v>
      </c>
      <c r="AG5" s="660" t="s">
        <v>460</v>
      </c>
      <c r="AH5" s="660" t="s">
        <v>459</v>
      </c>
      <c r="AI5" s="660" t="s">
        <v>458</v>
      </c>
      <c r="AJ5" s="660" t="s">
        <v>457</v>
      </c>
      <c r="AK5" s="660" t="s">
        <v>456</v>
      </c>
      <c r="AL5" s="660" t="s">
        <v>262</v>
      </c>
      <c r="AM5" s="664" t="s">
        <v>464</v>
      </c>
      <c r="AN5" s="660" t="s">
        <v>463</v>
      </c>
      <c r="AO5" s="660" t="s">
        <v>462</v>
      </c>
      <c r="AP5" s="660" t="s">
        <v>461</v>
      </c>
      <c r="AQ5" s="660" t="s">
        <v>460</v>
      </c>
      <c r="AR5" s="660" t="s">
        <v>459</v>
      </c>
      <c r="AS5" s="660" t="s">
        <v>458</v>
      </c>
      <c r="AT5" s="660" t="s">
        <v>457</v>
      </c>
      <c r="AU5" s="660" t="s">
        <v>456</v>
      </c>
      <c r="AV5" s="660" t="s">
        <v>262</v>
      </c>
      <c r="AW5" s="391" t="s">
        <v>121</v>
      </c>
      <c r="AX5" s="1428" t="s">
        <v>545</v>
      </c>
      <c r="AY5" s="390" t="s">
        <v>544</v>
      </c>
      <c r="AZ5" s="390" t="s">
        <v>545</v>
      </c>
      <c r="BA5" s="390" t="s">
        <v>544</v>
      </c>
      <c r="BB5" s="390" t="s">
        <v>545</v>
      </c>
      <c r="BC5" s="390" t="s">
        <v>544</v>
      </c>
      <c r="BD5" s="381"/>
      <c r="BE5" s="381"/>
    </row>
    <row r="6" spans="1:57" ht="20.25" customHeight="1" thickBot="1">
      <c r="A6" s="186"/>
      <c r="B6" s="1430"/>
      <c r="C6" s="1430"/>
      <c r="D6" s="1430"/>
      <c r="E6" s="1430"/>
      <c r="F6" s="1430"/>
      <c r="G6" s="665"/>
      <c r="H6" s="674" t="s">
        <v>263</v>
      </c>
      <c r="I6" s="663" t="s">
        <v>474</v>
      </c>
      <c r="J6" s="663" t="s">
        <v>470</v>
      </c>
      <c r="K6" s="663" t="s">
        <v>475</v>
      </c>
      <c r="L6" s="673" t="s">
        <v>471</v>
      </c>
      <c r="M6" s="663" t="s">
        <v>464</v>
      </c>
      <c r="N6" s="663" t="s">
        <v>2</v>
      </c>
      <c r="O6" s="663" t="s">
        <v>476</v>
      </c>
      <c r="P6" s="663" t="s">
        <v>262</v>
      </c>
      <c r="Q6" s="388"/>
      <c r="R6" s="379" t="s">
        <v>455</v>
      </c>
      <c r="S6" s="380">
        <v>34.700000000000003</v>
      </c>
      <c r="T6" s="382" t="s">
        <v>58</v>
      </c>
      <c r="U6" s="382" t="s">
        <v>58</v>
      </c>
      <c r="V6" s="382" t="s">
        <v>58</v>
      </c>
      <c r="W6" s="382" t="s">
        <v>58</v>
      </c>
      <c r="X6" s="382" t="s">
        <v>58</v>
      </c>
      <c r="Y6" s="382" t="s">
        <v>58</v>
      </c>
      <c r="Z6" s="382" t="s">
        <v>58</v>
      </c>
      <c r="AA6" s="382">
        <v>34.700000000000003</v>
      </c>
      <c r="AB6" s="76"/>
      <c r="AC6" s="379" t="s">
        <v>455</v>
      </c>
      <c r="AD6" s="380">
        <v>3.1</v>
      </c>
      <c r="AE6" s="382" t="s">
        <v>58</v>
      </c>
      <c r="AF6" s="382" t="s">
        <v>58</v>
      </c>
      <c r="AG6" s="382" t="s">
        <v>58</v>
      </c>
      <c r="AH6" s="382" t="s">
        <v>58</v>
      </c>
      <c r="AI6" s="382" t="s">
        <v>58</v>
      </c>
      <c r="AJ6" s="382" t="s">
        <v>58</v>
      </c>
      <c r="AK6" s="382" t="s">
        <v>58</v>
      </c>
      <c r="AL6" s="382">
        <v>3.1</v>
      </c>
      <c r="AM6" s="379" t="s">
        <v>455</v>
      </c>
      <c r="AN6" s="380">
        <v>0.8</v>
      </c>
      <c r="AO6" s="382" t="s">
        <v>58</v>
      </c>
      <c r="AP6" s="382" t="s">
        <v>58</v>
      </c>
      <c r="AQ6" s="382" t="s">
        <v>58</v>
      </c>
      <c r="AR6" s="382" t="s">
        <v>58</v>
      </c>
      <c r="AS6" s="382" t="s">
        <v>58</v>
      </c>
      <c r="AT6" s="382" t="s">
        <v>58</v>
      </c>
      <c r="AU6" s="382" t="s">
        <v>58</v>
      </c>
      <c r="AV6" s="382">
        <v>0.8</v>
      </c>
      <c r="AW6" s="1074"/>
      <c r="AX6" s="1073"/>
      <c r="AY6" s="1073"/>
      <c r="AZ6" s="1073"/>
      <c r="BA6" s="1073"/>
      <c r="BB6" s="1073"/>
      <c r="BC6" s="1073"/>
      <c r="BD6" s="381"/>
      <c r="BE6" s="381"/>
    </row>
    <row r="7" spans="1:57" ht="13.5" customHeight="1">
      <c r="A7" s="186"/>
      <c r="B7" s="381"/>
      <c r="C7" s="381"/>
      <c r="D7" s="381"/>
      <c r="E7" s="381"/>
      <c r="F7" s="381"/>
      <c r="G7" s="665"/>
      <c r="H7" s="379" t="s">
        <v>455</v>
      </c>
      <c r="I7" s="380">
        <v>34.700000000000003</v>
      </c>
      <c r="J7" s="380">
        <v>9.5</v>
      </c>
      <c r="K7" s="380">
        <v>3.1</v>
      </c>
      <c r="L7" s="380">
        <v>5.2</v>
      </c>
      <c r="M7" s="380">
        <v>0.8</v>
      </c>
      <c r="N7" s="380">
        <v>0.1</v>
      </c>
      <c r="O7" s="1072"/>
      <c r="P7" s="380">
        <v>53.4</v>
      </c>
      <c r="Q7" s="388"/>
      <c r="R7" s="379" t="s">
        <v>454</v>
      </c>
      <c r="S7" s="380">
        <v>12.4</v>
      </c>
      <c r="T7" s="380">
        <v>3</v>
      </c>
      <c r="U7" s="380">
        <v>8.5</v>
      </c>
      <c r="V7" s="380">
        <v>8.8000000000000007</v>
      </c>
      <c r="W7" s="380">
        <v>19.100000000000001</v>
      </c>
      <c r="X7" s="380">
        <v>12.3</v>
      </c>
      <c r="Y7" s="380">
        <v>16.3</v>
      </c>
      <c r="Z7" s="382" t="s">
        <v>58</v>
      </c>
      <c r="AA7" s="382">
        <v>80.400000000000006</v>
      </c>
      <c r="AB7" s="76"/>
      <c r="AC7" s="379" t="s">
        <v>454</v>
      </c>
      <c r="AD7" s="380">
        <v>6.4</v>
      </c>
      <c r="AE7" s="380">
        <v>3.2</v>
      </c>
      <c r="AF7" s="380">
        <v>8.9</v>
      </c>
      <c r="AG7" s="380">
        <v>6.7</v>
      </c>
      <c r="AH7" s="380">
        <v>13</v>
      </c>
      <c r="AI7" s="380">
        <v>4.9000000000000004</v>
      </c>
      <c r="AJ7" s="380">
        <v>38.5</v>
      </c>
      <c r="AK7" s="382" t="s">
        <v>58</v>
      </c>
      <c r="AL7" s="382">
        <v>81.5</v>
      </c>
      <c r="AM7" s="379" t="s">
        <v>454</v>
      </c>
      <c r="AN7" s="380">
        <v>4.0999999999999996</v>
      </c>
      <c r="AO7" s="380">
        <v>2.1</v>
      </c>
      <c r="AP7" s="380">
        <v>5.4</v>
      </c>
      <c r="AQ7" s="380">
        <v>5.7</v>
      </c>
      <c r="AR7" s="380">
        <v>11.9</v>
      </c>
      <c r="AS7" s="380">
        <v>13.6</v>
      </c>
      <c r="AT7" s="380">
        <v>14.1</v>
      </c>
      <c r="AU7" s="382" t="s">
        <v>58</v>
      </c>
      <c r="AV7" s="382">
        <v>56.9</v>
      </c>
      <c r="AW7" s="669"/>
      <c r="AX7" s="672"/>
      <c r="AY7" s="672"/>
      <c r="AZ7" s="672"/>
      <c r="BA7" s="672"/>
      <c r="BB7" s="672"/>
      <c r="BC7" s="672"/>
      <c r="BD7" s="381"/>
      <c r="BE7" s="381"/>
    </row>
    <row r="8" spans="1:57" ht="13.5" customHeight="1" thickBot="1">
      <c r="A8" s="381"/>
      <c r="B8" s="186" t="s">
        <v>1158</v>
      </c>
      <c r="C8" s="381"/>
      <c r="D8" s="381"/>
      <c r="E8" s="381"/>
      <c r="F8" s="389"/>
      <c r="G8" s="665"/>
      <c r="H8" s="379" t="s">
        <v>454</v>
      </c>
      <c r="I8" s="380">
        <v>80.400000000000006</v>
      </c>
      <c r="J8" s="380">
        <v>12.8</v>
      </c>
      <c r="K8" s="380">
        <v>81.5</v>
      </c>
      <c r="L8" s="380">
        <v>86.8</v>
      </c>
      <c r="M8" s="380">
        <v>56.9</v>
      </c>
      <c r="N8" s="380">
        <v>1.8</v>
      </c>
      <c r="O8" s="1072"/>
      <c r="P8" s="380">
        <v>320.2</v>
      </c>
      <c r="Q8" s="388"/>
      <c r="R8" s="379" t="s">
        <v>453</v>
      </c>
      <c r="S8" s="380">
        <v>6.1</v>
      </c>
      <c r="T8" s="380">
        <v>1</v>
      </c>
      <c r="U8" s="380">
        <v>0.9</v>
      </c>
      <c r="V8" s="380">
        <v>0.1</v>
      </c>
      <c r="W8" s="380">
        <v>0.3</v>
      </c>
      <c r="X8" s="380" t="s">
        <v>58</v>
      </c>
      <c r="Y8" s="382" t="s">
        <v>58</v>
      </c>
      <c r="Z8" s="382" t="s">
        <v>58</v>
      </c>
      <c r="AA8" s="382">
        <v>8.4</v>
      </c>
      <c r="AB8" s="76"/>
      <c r="AC8" s="379" t="s">
        <v>453</v>
      </c>
      <c r="AD8" s="380">
        <v>0.4</v>
      </c>
      <c r="AE8" s="380" t="s">
        <v>58</v>
      </c>
      <c r="AF8" s="380">
        <v>0.1</v>
      </c>
      <c r="AG8" s="380" t="s">
        <v>58</v>
      </c>
      <c r="AH8" s="380">
        <v>0.1</v>
      </c>
      <c r="AI8" s="380" t="s">
        <v>58</v>
      </c>
      <c r="AJ8" s="382" t="s">
        <v>58</v>
      </c>
      <c r="AK8" s="382" t="s">
        <v>58</v>
      </c>
      <c r="AL8" s="382">
        <v>0.7</v>
      </c>
      <c r="AM8" s="379" t="s">
        <v>453</v>
      </c>
      <c r="AN8" s="380" t="s">
        <v>58</v>
      </c>
      <c r="AO8" s="380" t="s">
        <v>58</v>
      </c>
      <c r="AP8" s="380" t="s">
        <v>58</v>
      </c>
      <c r="AQ8" s="380" t="s">
        <v>58</v>
      </c>
      <c r="AR8" s="380" t="s">
        <v>58</v>
      </c>
      <c r="AS8" s="380" t="s">
        <v>58</v>
      </c>
      <c r="AT8" s="382" t="s">
        <v>58</v>
      </c>
      <c r="AU8" s="382" t="s">
        <v>58</v>
      </c>
      <c r="AV8" s="382" t="s">
        <v>58</v>
      </c>
      <c r="AW8" s="669" t="s">
        <v>543</v>
      </c>
      <c r="AX8" s="669">
        <v>105844.24583048676</v>
      </c>
      <c r="AY8" s="669">
        <v>103703.22725901686</v>
      </c>
      <c r="AZ8" s="669">
        <v>15619.456286061566</v>
      </c>
      <c r="BA8" s="669">
        <v>15611.06866833994</v>
      </c>
      <c r="BB8" s="669">
        <v>40984.243336460386</v>
      </c>
      <c r="BC8" s="669">
        <v>40896.881190591055</v>
      </c>
      <c r="BD8" s="381"/>
      <c r="BE8" s="381"/>
    </row>
    <row r="9" spans="1:57" ht="13.5" customHeight="1" thickBot="1">
      <c r="A9" s="664" t="s">
        <v>263</v>
      </c>
      <c r="B9" s="671" t="s">
        <v>474</v>
      </c>
      <c r="C9" s="671" t="s">
        <v>470</v>
      </c>
      <c r="D9" s="671" t="s">
        <v>475</v>
      </c>
      <c r="E9" s="671" t="s">
        <v>2</v>
      </c>
      <c r="F9" s="671" t="s">
        <v>473</v>
      </c>
      <c r="G9" s="665"/>
      <c r="H9" s="379" t="s">
        <v>453</v>
      </c>
      <c r="I9" s="380">
        <v>8.4</v>
      </c>
      <c r="J9" s="380">
        <v>0.7</v>
      </c>
      <c r="K9" s="380">
        <v>0.7</v>
      </c>
      <c r="L9" s="380">
        <v>0.4</v>
      </c>
      <c r="M9" s="380"/>
      <c r="N9" s="380">
        <v>0.2</v>
      </c>
      <c r="O9" s="1072"/>
      <c r="P9" s="380">
        <v>10.4</v>
      </c>
      <c r="Q9" s="388"/>
      <c r="R9" s="376" t="s">
        <v>1291</v>
      </c>
      <c r="S9" s="380">
        <v>11.4</v>
      </c>
      <c r="T9" s="382" t="s">
        <v>58</v>
      </c>
      <c r="U9" s="382" t="s">
        <v>58</v>
      </c>
      <c r="V9" s="382" t="s">
        <v>58</v>
      </c>
      <c r="W9" s="382" t="s">
        <v>58</v>
      </c>
      <c r="X9" s="382" t="s">
        <v>58</v>
      </c>
      <c r="Y9" s="382" t="s">
        <v>58</v>
      </c>
      <c r="Z9" s="380" t="s">
        <v>58</v>
      </c>
      <c r="AA9" s="380">
        <v>11.4</v>
      </c>
      <c r="AB9" s="76"/>
      <c r="AC9" s="376" t="s">
        <v>1291</v>
      </c>
      <c r="AD9" s="380">
        <v>19.899999999999999</v>
      </c>
      <c r="AE9" s="382" t="s">
        <v>58</v>
      </c>
      <c r="AF9" s="382" t="s">
        <v>58</v>
      </c>
      <c r="AG9" s="382" t="s">
        <v>58</v>
      </c>
      <c r="AH9" s="382" t="s">
        <v>58</v>
      </c>
      <c r="AI9" s="382" t="s">
        <v>58</v>
      </c>
      <c r="AJ9" s="382" t="s">
        <v>58</v>
      </c>
      <c r="AK9" s="380" t="s">
        <v>58</v>
      </c>
      <c r="AL9" s="380">
        <v>19.899999999999999</v>
      </c>
      <c r="AM9" s="376" t="s">
        <v>1291</v>
      </c>
      <c r="AN9" s="380">
        <v>8.1999999999999993</v>
      </c>
      <c r="AO9" s="382" t="s">
        <v>58</v>
      </c>
      <c r="AP9" s="382" t="s">
        <v>58</v>
      </c>
      <c r="AQ9" s="382" t="s">
        <v>58</v>
      </c>
      <c r="AR9" s="382" t="s">
        <v>58</v>
      </c>
      <c r="AS9" s="382" t="s">
        <v>58</v>
      </c>
      <c r="AT9" s="382" t="s">
        <v>58</v>
      </c>
      <c r="AU9" s="380" t="s">
        <v>58</v>
      </c>
      <c r="AV9" s="380">
        <v>8.1999999999999993</v>
      </c>
      <c r="AW9" s="668" t="s">
        <v>542</v>
      </c>
      <c r="AX9" s="668">
        <v>103573.44279082745</v>
      </c>
      <c r="AY9" s="668">
        <v>101773.04467530645</v>
      </c>
      <c r="AZ9" s="668">
        <v>15576.027951391845</v>
      </c>
      <c r="BA9" s="668">
        <v>15574.154583870675</v>
      </c>
      <c r="BB9" s="668">
        <v>40705.737670159688</v>
      </c>
      <c r="BC9" s="668">
        <v>40660.151374235458</v>
      </c>
      <c r="BD9" s="381"/>
      <c r="BE9" s="381"/>
    </row>
    <row r="10" spans="1:57" ht="13.5" customHeight="1">
      <c r="A10" s="659" t="s">
        <v>632</v>
      </c>
      <c r="B10" s="658">
        <v>40.705737670159692</v>
      </c>
      <c r="C10" s="658">
        <v>15.576027951391845</v>
      </c>
      <c r="D10" s="658">
        <v>16.929895818368031</v>
      </c>
      <c r="E10" s="658">
        <v>30.361781350907894</v>
      </c>
      <c r="F10" s="658">
        <v>103.57344279082744</v>
      </c>
      <c r="G10" s="665"/>
      <c r="H10" s="379" t="s">
        <v>452</v>
      </c>
      <c r="I10" s="380">
        <v>11.4</v>
      </c>
      <c r="J10" s="380">
        <v>7.5</v>
      </c>
      <c r="K10" s="380">
        <v>19.899999999999999</v>
      </c>
      <c r="L10" s="380">
        <v>20.5</v>
      </c>
      <c r="M10" s="380">
        <v>8.1999999999999993</v>
      </c>
      <c r="N10" s="380">
        <v>0.2</v>
      </c>
      <c r="O10" s="380">
        <v>7.1</v>
      </c>
      <c r="P10" s="380">
        <v>74.7</v>
      </c>
      <c r="Q10" s="1441"/>
      <c r="R10" s="379" t="s">
        <v>440</v>
      </c>
      <c r="S10" s="380" t="s">
        <v>58</v>
      </c>
      <c r="T10" s="382" t="s">
        <v>58</v>
      </c>
      <c r="U10" s="382" t="s">
        <v>58</v>
      </c>
      <c r="V10" s="382" t="s">
        <v>58</v>
      </c>
      <c r="W10" s="382" t="s">
        <v>58</v>
      </c>
      <c r="X10" s="382" t="s">
        <v>58</v>
      </c>
      <c r="Y10" s="382" t="s">
        <v>58</v>
      </c>
      <c r="Z10" s="380">
        <v>26.9</v>
      </c>
      <c r="AA10" s="380">
        <v>26.9</v>
      </c>
      <c r="AB10" s="76"/>
      <c r="AC10" s="379" t="s">
        <v>440</v>
      </c>
      <c r="AD10" s="380" t="s">
        <v>58</v>
      </c>
      <c r="AE10" s="382" t="s">
        <v>58</v>
      </c>
      <c r="AF10" s="382" t="s">
        <v>58</v>
      </c>
      <c r="AG10" s="382" t="s">
        <v>58</v>
      </c>
      <c r="AH10" s="382" t="s">
        <v>58</v>
      </c>
      <c r="AI10" s="382" t="s">
        <v>58</v>
      </c>
      <c r="AJ10" s="382" t="s">
        <v>58</v>
      </c>
      <c r="AK10" s="380">
        <v>2.7</v>
      </c>
      <c r="AL10" s="380">
        <v>2.7</v>
      </c>
      <c r="AM10" s="379" t="s">
        <v>440</v>
      </c>
      <c r="AN10" s="380" t="s">
        <v>58</v>
      </c>
      <c r="AO10" s="382" t="s">
        <v>58</v>
      </c>
      <c r="AP10" s="382" t="s">
        <v>58</v>
      </c>
      <c r="AQ10" s="382" t="s">
        <v>58</v>
      </c>
      <c r="AR10" s="382" t="s">
        <v>58</v>
      </c>
      <c r="AS10" s="382" t="s">
        <v>58</v>
      </c>
      <c r="AT10" s="382" t="s">
        <v>58</v>
      </c>
      <c r="AU10" s="380">
        <v>0.8</v>
      </c>
      <c r="AV10" s="380">
        <v>0.8</v>
      </c>
      <c r="AW10" s="668" t="s">
        <v>541</v>
      </c>
      <c r="AX10" s="668">
        <v>2270.8030396593076</v>
      </c>
      <c r="AY10" s="668">
        <v>1930.1825837104116</v>
      </c>
      <c r="AZ10" s="668">
        <v>43.428334669720613</v>
      </c>
      <c r="BA10" s="668">
        <v>36.914084469262519</v>
      </c>
      <c r="BB10" s="668">
        <v>278.50566630069989</v>
      </c>
      <c r="BC10" s="668">
        <v>236.72981635559492</v>
      </c>
      <c r="BD10" s="381"/>
      <c r="BE10" s="381"/>
    </row>
    <row r="11" spans="1:57">
      <c r="A11" s="655" t="s">
        <v>626</v>
      </c>
      <c r="B11" s="385">
        <v>33.531611639000005</v>
      </c>
      <c r="C11" s="385">
        <v>9.5006830460020808</v>
      </c>
      <c r="D11" s="385">
        <v>6.2042858610292546</v>
      </c>
      <c r="E11" s="385">
        <v>5.7868941567519787</v>
      </c>
      <c r="F11" s="385">
        <v>55.023474702783297</v>
      </c>
      <c r="G11" s="665"/>
      <c r="H11" s="379" t="s">
        <v>440</v>
      </c>
      <c r="I11" s="380">
        <v>26.9</v>
      </c>
      <c r="J11" s="380">
        <v>8.6</v>
      </c>
      <c r="K11" s="380">
        <v>2.7</v>
      </c>
      <c r="L11" s="380">
        <v>5.7</v>
      </c>
      <c r="M11" s="380">
        <v>0.8</v>
      </c>
      <c r="N11" s="380">
        <v>0.8</v>
      </c>
      <c r="O11" s="1072"/>
      <c r="P11" s="380">
        <v>45.4</v>
      </c>
      <c r="Q11" s="1442"/>
      <c r="R11" s="175" t="s">
        <v>450</v>
      </c>
      <c r="S11" s="215">
        <v>64.599999999999994</v>
      </c>
      <c r="T11" s="215">
        <v>4</v>
      </c>
      <c r="U11" s="215">
        <v>9.3000000000000007</v>
      </c>
      <c r="V11" s="215">
        <v>8.9</v>
      </c>
      <c r="W11" s="215">
        <v>19.5</v>
      </c>
      <c r="X11" s="215">
        <v>12.3</v>
      </c>
      <c r="Y11" s="215">
        <v>16.3</v>
      </c>
      <c r="Z11" s="215">
        <v>26.9</v>
      </c>
      <c r="AA11" s="215">
        <v>161.69999999999999</v>
      </c>
      <c r="AB11" s="76"/>
      <c r="AC11" s="175" t="s">
        <v>450</v>
      </c>
      <c r="AD11" s="215">
        <v>29.7</v>
      </c>
      <c r="AE11" s="215">
        <v>3.2</v>
      </c>
      <c r="AF11" s="215">
        <v>9</v>
      </c>
      <c r="AG11" s="215">
        <v>6.7</v>
      </c>
      <c r="AH11" s="215">
        <v>13.1</v>
      </c>
      <c r="AI11" s="215">
        <v>4.9000000000000004</v>
      </c>
      <c r="AJ11" s="215">
        <v>38.5</v>
      </c>
      <c r="AK11" s="215">
        <v>2.7</v>
      </c>
      <c r="AL11" s="215">
        <v>107.8</v>
      </c>
      <c r="AM11" s="175" t="s">
        <v>450</v>
      </c>
      <c r="AN11" s="215">
        <v>13.1</v>
      </c>
      <c r="AO11" s="215">
        <v>2.1</v>
      </c>
      <c r="AP11" s="215">
        <v>5.4</v>
      </c>
      <c r="AQ11" s="215">
        <v>5.7</v>
      </c>
      <c r="AR11" s="215">
        <v>11.9</v>
      </c>
      <c r="AS11" s="215">
        <v>13.6</v>
      </c>
      <c r="AT11" s="215">
        <v>14.1</v>
      </c>
      <c r="AU11" s="215">
        <v>0.8</v>
      </c>
      <c r="AV11" s="215">
        <v>66.599999999999994</v>
      </c>
      <c r="AW11" s="668" t="s">
        <v>540</v>
      </c>
      <c r="AX11" s="668">
        <v>0</v>
      </c>
      <c r="AY11" s="668">
        <v>0</v>
      </c>
      <c r="AZ11" s="668">
        <v>0</v>
      </c>
      <c r="BA11" s="668">
        <v>0</v>
      </c>
      <c r="BB11" s="668">
        <v>0</v>
      </c>
      <c r="BC11" s="668">
        <v>0</v>
      </c>
      <c r="BD11" s="381"/>
      <c r="BE11" s="381"/>
    </row>
    <row r="12" spans="1:57" ht="21" thickBot="1">
      <c r="A12" s="655" t="s">
        <v>625</v>
      </c>
      <c r="B12" s="385">
        <v>6.3726251533236624</v>
      </c>
      <c r="C12" s="385">
        <v>5.0541454451908292</v>
      </c>
      <c r="D12" s="385">
        <v>1.8272199050249047</v>
      </c>
      <c r="E12" s="385">
        <v>5.1758953075756402</v>
      </c>
      <c r="F12" s="385">
        <v>18.429885811115021</v>
      </c>
      <c r="G12" s="665"/>
      <c r="H12" s="657" t="s">
        <v>465</v>
      </c>
      <c r="I12" s="1434"/>
      <c r="J12" s="1434"/>
      <c r="K12" s="1434"/>
      <c r="L12" s="1434"/>
      <c r="M12" s="1434"/>
      <c r="N12" s="1434"/>
      <c r="O12" s="1434">
        <v>70.7</v>
      </c>
      <c r="P12" s="1434">
        <v>70.7</v>
      </c>
      <c r="Q12" s="1430"/>
      <c r="R12" s="379" t="s">
        <v>448</v>
      </c>
      <c r="S12" s="380">
        <v>3.5</v>
      </c>
      <c r="T12" s="380">
        <v>1.8</v>
      </c>
      <c r="U12" s="380">
        <v>1.6</v>
      </c>
      <c r="V12" s="380" t="s">
        <v>58</v>
      </c>
      <c r="W12" s="380" t="s">
        <v>58</v>
      </c>
      <c r="X12" s="380" t="s">
        <v>58</v>
      </c>
      <c r="Y12" s="382" t="s">
        <v>58</v>
      </c>
      <c r="Z12" s="380">
        <v>57.1</v>
      </c>
      <c r="AA12" s="380">
        <v>64</v>
      </c>
      <c r="AB12" s="76"/>
      <c r="AC12" s="379" t="s">
        <v>448</v>
      </c>
      <c r="AD12" s="380">
        <v>0.4</v>
      </c>
      <c r="AE12" s="380">
        <v>0.1</v>
      </c>
      <c r="AF12" s="380">
        <v>0.3</v>
      </c>
      <c r="AG12" s="380" t="s">
        <v>58</v>
      </c>
      <c r="AH12" s="380" t="s">
        <v>58</v>
      </c>
      <c r="AI12" s="380" t="s">
        <v>58</v>
      </c>
      <c r="AJ12" s="382" t="s">
        <v>58</v>
      </c>
      <c r="AK12" s="380">
        <v>48.6</v>
      </c>
      <c r="AL12" s="380">
        <v>49.5</v>
      </c>
      <c r="AM12" s="379" t="s">
        <v>448</v>
      </c>
      <c r="AN12" s="380">
        <v>0.1</v>
      </c>
      <c r="AO12" s="380">
        <v>0.1</v>
      </c>
      <c r="AP12" s="380">
        <v>0.4</v>
      </c>
      <c r="AQ12" s="380" t="s">
        <v>58</v>
      </c>
      <c r="AR12" s="380" t="s">
        <v>58</v>
      </c>
      <c r="AS12" s="380" t="s">
        <v>58</v>
      </c>
      <c r="AT12" s="382" t="s">
        <v>58</v>
      </c>
      <c r="AU12" s="380">
        <v>22.7</v>
      </c>
      <c r="AV12" s="380">
        <v>23.3</v>
      </c>
      <c r="AW12" s="344"/>
      <c r="AX12" s="344"/>
      <c r="AY12" s="344"/>
      <c r="AZ12" s="344"/>
      <c r="BA12" s="344"/>
      <c r="BB12" s="344"/>
      <c r="BC12" s="344"/>
      <c r="BD12" s="381"/>
      <c r="BE12" s="381"/>
    </row>
    <row r="13" spans="1:57" ht="20.25" customHeight="1">
      <c r="A13" s="655" t="s">
        <v>624</v>
      </c>
      <c r="B13" s="385">
        <v>0.15026807891838001</v>
      </c>
      <c r="C13" s="385">
        <v>0.99443706703936185</v>
      </c>
      <c r="D13" s="385">
        <v>2.4637121541952847</v>
      </c>
      <c r="E13" s="385">
        <v>0.79169189790431704</v>
      </c>
      <c r="F13" s="385">
        <v>4.4001091980573452</v>
      </c>
      <c r="G13" s="665"/>
      <c r="H13" s="175" t="s">
        <v>450</v>
      </c>
      <c r="I13" s="215">
        <v>161.69999999999999</v>
      </c>
      <c r="J13" s="215">
        <v>39.1</v>
      </c>
      <c r="K13" s="215">
        <v>107.8</v>
      </c>
      <c r="L13" s="215">
        <v>118.6</v>
      </c>
      <c r="M13" s="215">
        <v>66.599999999999994</v>
      </c>
      <c r="N13" s="215">
        <v>3.1</v>
      </c>
      <c r="O13" s="215">
        <v>77.8</v>
      </c>
      <c r="P13" s="215">
        <v>574.79999999999995</v>
      </c>
      <c r="Q13" s="1443"/>
      <c r="R13" s="379" t="s">
        <v>447</v>
      </c>
      <c r="S13" s="380">
        <v>11</v>
      </c>
      <c r="T13" s="380">
        <v>2.2999999999999998</v>
      </c>
      <c r="U13" s="380">
        <v>2.4</v>
      </c>
      <c r="V13" s="380" t="s">
        <v>58</v>
      </c>
      <c r="W13" s="380">
        <v>7.3</v>
      </c>
      <c r="X13" s="380" t="s">
        <v>58</v>
      </c>
      <c r="Y13" s="382" t="s">
        <v>58</v>
      </c>
      <c r="Z13" s="380" t="s">
        <v>58</v>
      </c>
      <c r="AA13" s="382">
        <v>23</v>
      </c>
      <c r="AB13" s="76"/>
      <c r="AC13" s="379" t="s">
        <v>447</v>
      </c>
      <c r="AD13" s="380">
        <v>2.4</v>
      </c>
      <c r="AE13" s="380">
        <v>0.8</v>
      </c>
      <c r="AF13" s="380">
        <v>5.2</v>
      </c>
      <c r="AG13" s="380" t="s">
        <v>58</v>
      </c>
      <c r="AH13" s="380" t="s">
        <v>58</v>
      </c>
      <c r="AI13" s="380" t="s">
        <v>58</v>
      </c>
      <c r="AJ13" s="382" t="s">
        <v>58</v>
      </c>
      <c r="AK13" s="380" t="s">
        <v>58</v>
      </c>
      <c r="AL13" s="382">
        <v>8.4</v>
      </c>
      <c r="AM13" s="379" t="s">
        <v>447</v>
      </c>
      <c r="AN13" s="380">
        <v>1.5</v>
      </c>
      <c r="AO13" s="380">
        <v>0.2</v>
      </c>
      <c r="AP13" s="380" t="s">
        <v>58</v>
      </c>
      <c r="AQ13" s="380" t="s">
        <v>58</v>
      </c>
      <c r="AR13" s="380" t="s">
        <v>58</v>
      </c>
      <c r="AS13" s="380" t="s">
        <v>58</v>
      </c>
      <c r="AT13" s="382" t="s">
        <v>58</v>
      </c>
      <c r="AU13" s="380" t="s">
        <v>58</v>
      </c>
      <c r="AV13" s="382">
        <v>1.7</v>
      </c>
      <c r="AW13" s="211" t="s">
        <v>539</v>
      </c>
      <c r="AX13" s="211">
        <v>345164.47753502836</v>
      </c>
      <c r="AY13" s="211">
        <v>72376.96986651863</v>
      </c>
      <c r="AZ13" s="211">
        <v>48126.867187528995</v>
      </c>
      <c r="BA13" s="211">
        <v>31571.717465574726</v>
      </c>
      <c r="BB13" s="211">
        <v>138637.46694085555</v>
      </c>
      <c r="BC13" s="211">
        <v>43104.772137939282</v>
      </c>
      <c r="BD13" s="666"/>
      <c r="BE13" s="381"/>
    </row>
    <row r="14" spans="1:57" ht="13.5" customHeight="1">
      <c r="A14" s="655" t="s">
        <v>622</v>
      </c>
      <c r="B14" s="385">
        <v>0.65123279891765018</v>
      </c>
      <c r="C14" s="385">
        <v>2.6762393159572961E-2</v>
      </c>
      <c r="D14" s="385">
        <v>6.4346778981185873</v>
      </c>
      <c r="E14" s="385">
        <v>18.607299988675958</v>
      </c>
      <c r="F14" s="385">
        <v>25.719973078871767</v>
      </c>
      <c r="G14" s="665"/>
      <c r="H14" s="379"/>
      <c r="I14" s="388"/>
      <c r="J14" s="388"/>
      <c r="K14" s="388"/>
      <c r="L14" s="388"/>
      <c r="M14" s="388"/>
      <c r="N14" s="388"/>
      <c r="O14" s="388"/>
      <c r="P14" s="388"/>
      <c r="Q14" s="1430"/>
      <c r="R14" s="379" t="s">
        <v>1290</v>
      </c>
      <c r="S14" s="380" t="s">
        <v>58</v>
      </c>
      <c r="T14" s="380" t="s">
        <v>58</v>
      </c>
      <c r="U14" s="380" t="s">
        <v>58</v>
      </c>
      <c r="V14" s="380" t="s">
        <v>58</v>
      </c>
      <c r="W14" s="380" t="s">
        <v>58</v>
      </c>
      <c r="X14" s="380" t="s">
        <v>58</v>
      </c>
      <c r="Y14" s="382" t="s">
        <v>58</v>
      </c>
      <c r="Z14" s="380" t="s">
        <v>58</v>
      </c>
      <c r="AA14" s="382" t="s">
        <v>58</v>
      </c>
      <c r="AB14" s="76"/>
      <c r="AC14" s="379" t="s">
        <v>1290</v>
      </c>
      <c r="AD14" s="380" t="s">
        <v>58</v>
      </c>
      <c r="AE14" s="380" t="s">
        <v>58</v>
      </c>
      <c r="AF14" s="380" t="s">
        <v>58</v>
      </c>
      <c r="AG14" s="380" t="s">
        <v>58</v>
      </c>
      <c r="AH14" s="380" t="s">
        <v>58</v>
      </c>
      <c r="AI14" s="380" t="s">
        <v>58</v>
      </c>
      <c r="AJ14" s="382" t="s">
        <v>58</v>
      </c>
      <c r="AK14" s="380" t="s">
        <v>58</v>
      </c>
      <c r="AL14" s="382" t="s">
        <v>58</v>
      </c>
      <c r="AM14" s="379" t="s">
        <v>1290</v>
      </c>
      <c r="AN14" s="380" t="s">
        <v>58</v>
      </c>
      <c r="AO14" s="380" t="s">
        <v>58</v>
      </c>
      <c r="AP14" s="380" t="s">
        <v>58</v>
      </c>
      <c r="AQ14" s="380" t="s">
        <v>58</v>
      </c>
      <c r="AR14" s="380" t="s">
        <v>58</v>
      </c>
      <c r="AS14" s="380" t="s">
        <v>58</v>
      </c>
      <c r="AT14" s="382" t="s">
        <v>58</v>
      </c>
      <c r="AU14" s="380" t="s">
        <v>58</v>
      </c>
      <c r="AV14" s="382" t="s">
        <v>58</v>
      </c>
      <c r="AW14" s="668" t="s">
        <v>538</v>
      </c>
      <c r="AX14" s="668">
        <v>98123.102617101409</v>
      </c>
      <c r="AY14" s="668">
        <v>6489.3748547940077</v>
      </c>
      <c r="AZ14" s="668">
        <v>310.73472440926349</v>
      </c>
      <c r="BA14" s="668">
        <v>46.618656896108455</v>
      </c>
      <c r="BB14" s="668">
        <v>32864.1026925798</v>
      </c>
      <c r="BC14" s="668">
        <v>2242.9352319427367</v>
      </c>
      <c r="BD14" s="381"/>
      <c r="BE14" s="381"/>
    </row>
    <row r="15" spans="1:57" ht="13.5" customHeight="1">
      <c r="A15" s="659" t="s">
        <v>631</v>
      </c>
      <c r="B15" s="658">
        <v>0.27850566630069989</v>
      </c>
      <c r="C15" s="658">
        <v>4.3428334669720611E-2</v>
      </c>
      <c r="D15" s="658">
        <v>0.27242978310062399</v>
      </c>
      <c r="E15" s="658">
        <v>1.6764392555882623</v>
      </c>
      <c r="F15" s="658">
        <v>2.2708030396593077</v>
      </c>
      <c r="G15" s="665"/>
      <c r="H15" s="379" t="s">
        <v>448</v>
      </c>
      <c r="I15" s="380">
        <v>64</v>
      </c>
      <c r="J15" s="380">
        <v>14.4</v>
      </c>
      <c r="K15" s="380">
        <v>49.5</v>
      </c>
      <c r="L15" s="380">
        <v>36.200000000000003</v>
      </c>
      <c r="M15" s="380">
        <v>23.3</v>
      </c>
      <c r="N15" s="380">
        <v>2.4</v>
      </c>
      <c r="O15" s="1072"/>
      <c r="P15" s="380">
        <v>190</v>
      </c>
      <c r="Q15" s="1430"/>
      <c r="R15" s="379" t="s">
        <v>1289</v>
      </c>
      <c r="S15" s="380">
        <v>1.7</v>
      </c>
      <c r="T15" s="380">
        <v>2</v>
      </c>
      <c r="U15" s="380">
        <v>4.8</v>
      </c>
      <c r="V15" s="380" t="s">
        <v>58</v>
      </c>
      <c r="W15" s="380" t="s">
        <v>58</v>
      </c>
      <c r="X15" s="380" t="s">
        <v>58</v>
      </c>
      <c r="Y15" s="382" t="s">
        <v>58</v>
      </c>
      <c r="Z15" s="380" t="s">
        <v>58</v>
      </c>
      <c r="AA15" s="382">
        <v>8.5</v>
      </c>
      <c r="AB15" s="76"/>
      <c r="AC15" s="379" t="s">
        <v>1289</v>
      </c>
      <c r="AD15" s="380" t="s">
        <v>58</v>
      </c>
      <c r="AE15" s="380" t="s">
        <v>58</v>
      </c>
      <c r="AF15" s="380" t="s">
        <v>58</v>
      </c>
      <c r="AG15" s="380" t="s">
        <v>58</v>
      </c>
      <c r="AH15" s="380" t="s">
        <v>58</v>
      </c>
      <c r="AI15" s="380" t="s">
        <v>58</v>
      </c>
      <c r="AJ15" s="382" t="s">
        <v>58</v>
      </c>
      <c r="AK15" s="380" t="s">
        <v>58</v>
      </c>
      <c r="AL15" s="382" t="s">
        <v>58</v>
      </c>
      <c r="AM15" s="379" t="s">
        <v>1289</v>
      </c>
      <c r="AN15" s="380" t="s">
        <v>58</v>
      </c>
      <c r="AO15" s="380" t="s">
        <v>58</v>
      </c>
      <c r="AP15" s="380" t="s">
        <v>58</v>
      </c>
      <c r="AQ15" s="380" t="s">
        <v>58</v>
      </c>
      <c r="AR15" s="380" t="s">
        <v>58</v>
      </c>
      <c r="AS15" s="380" t="s">
        <v>58</v>
      </c>
      <c r="AT15" s="382" t="s">
        <v>58</v>
      </c>
      <c r="AU15" s="380" t="s">
        <v>58</v>
      </c>
      <c r="AV15" s="382" t="s">
        <v>58</v>
      </c>
      <c r="AW15" s="668" t="s">
        <v>537</v>
      </c>
      <c r="AX15" s="668"/>
      <c r="AY15" s="668"/>
      <c r="AZ15" s="668"/>
      <c r="BA15" s="668"/>
      <c r="BB15" s="668"/>
      <c r="BC15" s="668"/>
      <c r="BD15" s="381"/>
      <c r="BE15" s="381"/>
    </row>
    <row r="16" spans="1:57" ht="13.5" customHeight="1">
      <c r="A16" s="655" t="s">
        <v>622</v>
      </c>
      <c r="B16" s="385">
        <v>0.24288594772269989</v>
      </c>
      <c r="C16" s="385">
        <v>4.3428334669720611E-2</v>
      </c>
      <c r="D16" s="385">
        <v>0.26952156324497217</v>
      </c>
      <c r="E16" s="385">
        <v>1.6764392555882623</v>
      </c>
      <c r="F16" s="385">
        <v>2.2322751012256559</v>
      </c>
      <c r="G16" s="665"/>
      <c r="H16" s="379" t="s">
        <v>447</v>
      </c>
      <c r="I16" s="380">
        <v>23</v>
      </c>
      <c r="J16" s="380">
        <v>2.2999999999999998</v>
      </c>
      <c r="K16" s="380">
        <v>8.4</v>
      </c>
      <c r="L16" s="380">
        <v>3.3</v>
      </c>
      <c r="M16" s="380">
        <v>1.7</v>
      </c>
      <c r="N16" s="380">
        <v>0.3</v>
      </c>
      <c r="O16" s="1072"/>
      <c r="P16" s="380">
        <v>39.1</v>
      </c>
      <c r="Q16" s="1430"/>
      <c r="R16" s="379" t="s">
        <v>1288</v>
      </c>
      <c r="S16" s="380" t="s">
        <v>58</v>
      </c>
      <c r="T16" s="380">
        <v>0.1</v>
      </c>
      <c r="U16" s="380" t="s">
        <v>58</v>
      </c>
      <c r="V16" s="380" t="s">
        <v>58</v>
      </c>
      <c r="W16" s="380" t="s">
        <v>58</v>
      </c>
      <c r="X16" s="380" t="s">
        <v>58</v>
      </c>
      <c r="Y16" s="382" t="s">
        <v>58</v>
      </c>
      <c r="Z16" s="380" t="s">
        <v>58</v>
      </c>
      <c r="AA16" s="382">
        <v>0.1</v>
      </c>
      <c r="AB16" s="76"/>
      <c r="AC16" s="379" t="s">
        <v>1288</v>
      </c>
      <c r="AD16" s="380" t="s">
        <v>58</v>
      </c>
      <c r="AE16" s="380" t="s">
        <v>58</v>
      </c>
      <c r="AF16" s="380" t="s">
        <v>58</v>
      </c>
      <c r="AG16" s="380" t="s">
        <v>58</v>
      </c>
      <c r="AH16" s="380" t="s">
        <v>58</v>
      </c>
      <c r="AI16" s="380" t="s">
        <v>58</v>
      </c>
      <c r="AJ16" s="382" t="s">
        <v>58</v>
      </c>
      <c r="AK16" s="380" t="s">
        <v>58</v>
      </c>
      <c r="AL16" s="382" t="s">
        <v>58</v>
      </c>
      <c r="AM16" s="379" t="s">
        <v>1288</v>
      </c>
      <c r="AN16" s="380" t="s">
        <v>58</v>
      </c>
      <c r="AO16" s="380" t="s">
        <v>58</v>
      </c>
      <c r="AP16" s="380" t="s">
        <v>58</v>
      </c>
      <c r="AQ16" s="380" t="s">
        <v>58</v>
      </c>
      <c r="AR16" s="380" t="s">
        <v>58</v>
      </c>
      <c r="AS16" s="380" t="s">
        <v>58</v>
      </c>
      <c r="AT16" s="382" t="s">
        <v>58</v>
      </c>
      <c r="AU16" s="380" t="s">
        <v>58</v>
      </c>
      <c r="AV16" s="382" t="s">
        <v>58</v>
      </c>
      <c r="AW16" s="668" t="s">
        <v>536</v>
      </c>
      <c r="AX16" s="668">
        <v>105611.51600995212</v>
      </c>
      <c r="AY16" s="668">
        <v>47375.437769020762</v>
      </c>
      <c r="AZ16" s="668">
        <v>17251.390593486361</v>
      </c>
      <c r="BA16" s="668">
        <v>10818.64312306749</v>
      </c>
      <c r="BB16" s="668">
        <v>31897.942110051295</v>
      </c>
      <c r="BC16" s="668">
        <v>12695.770067017202</v>
      </c>
      <c r="BD16" s="381"/>
      <c r="BE16" s="381"/>
    </row>
    <row r="17" spans="1:57" ht="22.5" customHeight="1" thickBot="1">
      <c r="A17" s="655" t="s">
        <v>621</v>
      </c>
      <c r="B17" s="385">
        <v>3.5619718578000004E-2</v>
      </c>
      <c r="C17" s="385">
        <v>0</v>
      </c>
      <c r="D17" s="385">
        <v>2.9082198556518398E-3</v>
      </c>
      <c r="E17" s="385">
        <v>0</v>
      </c>
      <c r="F17" s="385">
        <v>3.8527938433651841E-2</v>
      </c>
      <c r="G17" s="665"/>
      <c r="H17" s="379" t="s">
        <v>449</v>
      </c>
      <c r="I17" s="380">
        <v>38.099999999999994</v>
      </c>
      <c r="J17" s="380">
        <v>26.5</v>
      </c>
      <c r="K17" s="380">
        <v>34.699999999999996</v>
      </c>
      <c r="L17" s="380">
        <v>54</v>
      </c>
      <c r="M17" s="380">
        <v>12.9</v>
      </c>
      <c r="N17" s="380">
        <v>14</v>
      </c>
      <c r="O17" s="380"/>
      <c r="P17" s="380">
        <v>180.29999999999998</v>
      </c>
      <c r="Q17" s="1430"/>
      <c r="R17" s="379" t="s">
        <v>444</v>
      </c>
      <c r="S17" s="380">
        <v>0.1</v>
      </c>
      <c r="T17" s="380">
        <v>0.1</v>
      </c>
      <c r="U17" s="380">
        <v>1.4</v>
      </c>
      <c r="V17" s="380">
        <v>2</v>
      </c>
      <c r="W17" s="380">
        <v>6.6</v>
      </c>
      <c r="X17" s="380">
        <v>4.0999999999999996</v>
      </c>
      <c r="Y17" s="382">
        <v>0.9</v>
      </c>
      <c r="Z17" s="380" t="s">
        <v>58</v>
      </c>
      <c r="AA17" s="382">
        <v>15.2</v>
      </c>
      <c r="AB17" s="76"/>
      <c r="AC17" s="379" t="s">
        <v>444</v>
      </c>
      <c r="AD17" s="380">
        <v>0.2</v>
      </c>
      <c r="AE17" s="380" t="s">
        <v>58</v>
      </c>
      <c r="AF17" s="380">
        <v>6</v>
      </c>
      <c r="AG17" s="380">
        <v>8.4</v>
      </c>
      <c r="AH17" s="380">
        <v>16.100000000000001</v>
      </c>
      <c r="AI17" s="380">
        <v>0.5</v>
      </c>
      <c r="AJ17" s="382">
        <v>0.1</v>
      </c>
      <c r="AK17" s="380" t="s">
        <v>58</v>
      </c>
      <c r="AL17" s="382">
        <v>31.4</v>
      </c>
      <c r="AM17" s="379" t="s">
        <v>444</v>
      </c>
      <c r="AN17" s="380" t="s">
        <v>58</v>
      </c>
      <c r="AO17" s="380" t="s">
        <v>58</v>
      </c>
      <c r="AP17" s="380">
        <v>1.8</v>
      </c>
      <c r="AQ17" s="380">
        <v>2.5</v>
      </c>
      <c r="AR17" s="380">
        <v>5.5</v>
      </c>
      <c r="AS17" s="380">
        <v>0.5</v>
      </c>
      <c r="AT17" s="382">
        <v>0.1</v>
      </c>
      <c r="AU17" s="380" t="s">
        <v>58</v>
      </c>
      <c r="AV17" s="382">
        <v>10.4</v>
      </c>
      <c r="AW17" s="668" t="s">
        <v>535</v>
      </c>
      <c r="AX17" s="668">
        <v>22120.64072816143</v>
      </c>
      <c r="AY17" s="668">
        <v>3286.5765308199666</v>
      </c>
      <c r="AZ17" s="668">
        <v>2591.2568062589048</v>
      </c>
      <c r="BA17" s="668">
        <v>1323.4480948215471</v>
      </c>
      <c r="BB17" s="668">
        <v>12726.663032384437</v>
      </c>
      <c r="BC17" s="668">
        <v>960.3696982035151</v>
      </c>
      <c r="BD17" s="381"/>
      <c r="BE17" s="381"/>
    </row>
    <row r="18" spans="1:57" ht="13.5" customHeight="1">
      <c r="A18" s="313" t="s">
        <v>472</v>
      </c>
      <c r="B18" s="176">
        <v>40.984243336460437</v>
      </c>
      <c r="C18" s="176">
        <v>15.619456286061554</v>
      </c>
      <c r="D18" s="176">
        <v>17.202325601468665</v>
      </c>
      <c r="E18" s="176">
        <v>32.038220606496132</v>
      </c>
      <c r="F18" s="176">
        <v>105.84424583048674</v>
      </c>
      <c r="G18" s="665"/>
      <c r="H18" s="383" t="s">
        <v>1059</v>
      </c>
      <c r="I18" s="380"/>
      <c r="J18" s="380">
        <v>6.2</v>
      </c>
      <c r="K18" s="380"/>
      <c r="L18" s="380"/>
      <c r="M18" s="380"/>
      <c r="N18" s="380">
        <v>5.0999999999999996</v>
      </c>
      <c r="O18" s="1072"/>
      <c r="P18" s="380">
        <v>11.3</v>
      </c>
      <c r="Q18" s="1430"/>
      <c r="R18" s="379" t="s">
        <v>443</v>
      </c>
      <c r="S18" s="380" t="s">
        <v>58</v>
      </c>
      <c r="T18" s="380" t="s">
        <v>58</v>
      </c>
      <c r="U18" s="380">
        <v>2.8</v>
      </c>
      <c r="V18" s="380">
        <v>3.1</v>
      </c>
      <c r="W18" s="380">
        <v>4.3</v>
      </c>
      <c r="X18" s="380">
        <v>4</v>
      </c>
      <c r="Y18" s="380">
        <v>0.2</v>
      </c>
      <c r="Z18" s="382" t="s">
        <v>58</v>
      </c>
      <c r="AA18" s="382">
        <v>14.3</v>
      </c>
      <c r="AB18" s="76"/>
      <c r="AC18" s="379" t="s">
        <v>443</v>
      </c>
      <c r="AD18" s="380" t="s">
        <v>58</v>
      </c>
      <c r="AE18" s="380" t="s">
        <v>58</v>
      </c>
      <c r="AF18" s="380">
        <v>0.4</v>
      </c>
      <c r="AG18" s="380">
        <v>1.8</v>
      </c>
      <c r="AH18" s="380">
        <v>1</v>
      </c>
      <c r="AI18" s="380" t="s">
        <v>58</v>
      </c>
      <c r="AJ18" s="380" t="s">
        <v>58</v>
      </c>
      <c r="AK18" s="382" t="s">
        <v>58</v>
      </c>
      <c r="AL18" s="382">
        <v>3.3</v>
      </c>
      <c r="AM18" s="379" t="s">
        <v>443</v>
      </c>
      <c r="AN18" s="380" t="s">
        <v>58</v>
      </c>
      <c r="AO18" s="380">
        <v>0.1</v>
      </c>
      <c r="AP18" s="380">
        <v>0.2</v>
      </c>
      <c r="AQ18" s="380">
        <v>0.7</v>
      </c>
      <c r="AR18" s="380">
        <v>1.4</v>
      </c>
      <c r="AS18" s="380" t="s">
        <v>58</v>
      </c>
      <c r="AT18" s="380" t="s">
        <v>58</v>
      </c>
      <c r="AU18" s="382" t="s">
        <v>58</v>
      </c>
      <c r="AV18" s="382">
        <v>2.5</v>
      </c>
      <c r="AW18" s="668" t="s">
        <v>534</v>
      </c>
      <c r="AX18" s="668">
        <v>76210.270360754963</v>
      </c>
      <c r="AY18" s="668">
        <v>11997.814499263968</v>
      </c>
      <c r="AZ18" s="668">
        <v>22598.053902337055</v>
      </c>
      <c r="BA18" s="668">
        <v>19050.292834120428</v>
      </c>
      <c r="BB18" s="668">
        <v>48872.511177360022</v>
      </c>
      <c r="BC18" s="668">
        <v>26262.645936138026</v>
      </c>
      <c r="BD18" s="381"/>
      <c r="BE18" s="381"/>
    </row>
    <row r="19" spans="1:57" ht="13.5" customHeight="1">
      <c r="A19" s="1427"/>
      <c r="B19" s="1437"/>
      <c r="C19" s="1437"/>
      <c r="D19" s="1437"/>
      <c r="E19" s="1437"/>
      <c r="F19" s="1437"/>
      <c r="G19" s="665"/>
      <c r="H19" s="383" t="s">
        <v>1058</v>
      </c>
      <c r="I19" s="380">
        <v>8.5</v>
      </c>
      <c r="J19" s="380">
        <v>5.7</v>
      </c>
      <c r="K19" s="380"/>
      <c r="L19" s="380"/>
      <c r="M19" s="380"/>
      <c r="N19" s="380">
        <v>5.4</v>
      </c>
      <c r="O19" s="1072"/>
      <c r="P19" s="380">
        <v>19.600000000000001</v>
      </c>
      <c r="Q19" s="1430"/>
      <c r="R19" s="379" t="s">
        <v>442</v>
      </c>
      <c r="S19" s="380">
        <v>0.8</v>
      </c>
      <c r="T19" s="380" t="s">
        <v>58</v>
      </c>
      <c r="U19" s="380">
        <v>0.8</v>
      </c>
      <c r="V19" s="380" t="s">
        <v>58</v>
      </c>
      <c r="W19" s="380" t="s">
        <v>58</v>
      </c>
      <c r="X19" s="380">
        <v>1.3</v>
      </c>
      <c r="Y19" s="380" t="s">
        <v>58</v>
      </c>
      <c r="Z19" s="382" t="s">
        <v>58</v>
      </c>
      <c r="AA19" s="382">
        <v>2.8</v>
      </c>
      <c r="AB19" s="76"/>
      <c r="AC19" s="379" t="s">
        <v>442</v>
      </c>
      <c r="AD19" s="380" t="s">
        <v>58</v>
      </c>
      <c r="AE19" s="380" t="s">
        <v>58</v>
      </c>
      <c r="AF19" s="380" t="s">
        <v>58</v>
      </c>
      <c r="AG19" s="380" t="s">
        <v>58</v>
      </c>
      <c r="AH19" s="380" t="s">
        <v>58</v>
      </c>
      <c r="AI19" s="380">
        <v>0.2</v>
      </c>
      <c r="AJ19" s="380" t="s">
        <v>58</v>
      </c>
      <c r="AK19" s="382" t="s">
        <v>58</v>
      </c>
      <c r="AL19" s="382">
        <v>0.2</v>
      </c>
      <c r="AM19" s="379" t="s">
        <v>442</v>
      </c>
      <c r="AN19" s="380" t="s">
        <v>58</v>
      </c>
      <c r="AO19" s="380" t="s">
        <v>58</v>
      </c>
      <c r="AP19" s="380" t="s">
        <v>58</v>
      </c>
      <c r="AQ19" s="380" t="s">
        <v>58</v>
      </c>
      <c r="AR19" s="380" t="s">
        <v>58</v>
      </c>
      <c r="AS19" s="380" t="s">
        <v>58</v>
      </c>
      <c r="AT19" s="380" t="s">
        <v>58</v>
      </c>
      <c r="AU19" s="382" t="s">
        <v>58</v>
      </c>
      <c r="AV19" s="382" t="s">
        <v>58</v>
      </c>
      <c r="AW19" s="668" t="s">
        <v>533</v>
      </c>
      <c r="AX19" s="668">
        <v>43098.947819058427</v>
      </c>
      <c r="AY19" s="668">
        <v>3227.7662126199275</v>
      </c>
      <c r="AZ19" s="668">
        <v>5375.4311610374052</v>
      </c>
      <c r="BA19" s="668">
        <v>332.71475666915194</v>
      </c>
      <c r="BB19" s="668">
        <v>12276.247928479997</v>
      </c>
      <c r="BC19" s="668">
        <v>943.05120463780906</v>
      </c>
      <c r="BD19" s="381"/>
      <c r="BE19" s="381"/>
    </row>
    <row r="20" spans="1:57" ht="13.5" customHeight="1">
      <c r="A20" s="655" t="s">
        <v>620</v>
      </c>
      <c r="B20" s="385">
        <v>0.17573835591999998</v>
      </c>
      <c r="C20" s="385">
        <v>6.665019944000003E-2</v>
      </c>
      <c r="D20" s="385">
        <v>1.0592454670000005E-2</v>
      </c>
      <c r="E20" s="385">
        <v>0.21173215369999993</v>
      </c>
      <c r="F20" s="385">
        <v>0.46471316372999988</v>
      </c>
      <c r="G20" s="665"/>
      <c r="H20" s="379" t="s">
        <v>1287</v>
      </c>
      <c r="I20" s="380">
        <v>0.1</v>
      </c>
      <c r="J20" s="380">
        <v>9.4</v>
      </c>
      <c r="K20" s="380"/>
      <c r="L20" s="380"/>
      <c r="M20" s="380"/>
      <c r="N20" s="380">
        <v>0.2</v>
      </c>
      <c r="O20" s="1072"/>
      <c r="P20" s="380">
        <v>9.6999999999999993</v>
      </c>
      <c r="Q20" s="1430"/>
      <c r="R20" s="379" t="s">
        <v>440</v>
      </c>
      <c r="S20" s="380" t="s">
        <v>58</v>
      </c>
      <c r="T20" s="380" t="s">
        <v>58</v>
      </c>
      <c r="U20" s="380" t="s">
        <v>58</v>
      </c>
      <c r="V20" s="380" t="s">
        <v>58</v>
      </c>
      <c r="W20" s="380" t="s">
        <v>58</v>
      </c>
      <c r="X20" s="380" t="s">
        <v>58</v>
      </c>
      <c r="Y20" s="380" t="s">
        <v>58</v>
      </c>
      <c r="Z20" s="382">
        <v>26.1</v>
      </c>
      <c r="AA20" s="382">
        <v>26.1</v>
      </c>
      <c r="AB20" s="76"/>
      <c r="AC20" s="379" t="s">
        <v>440</v>
      </c>
      <c r="AD20" s="380" t="s">
        <v>58</v>
      </c>
      <c r="AE20" s="380" t="s">
        <v>58</v>
      </c>
      <c r="AF20" s="380" t="s">
        <v>58</v>
      </c>
      <c r="AG20" s="380" t="s">
        <v>58</v>
      </c>
      <c r="AH20" s="380" t="s">
        <v>58</v>
      </c>
      <c r="AI20" s="380" t="s">
        <v>58</v>
      </c>
      <c r="AJ20" s="380" t="s">
        <v>58</v>
      </c>
      <c r="AK20" s="382">
        <v>2.2999999999999998</v>
      </c>
      <c r="AL20" s="382">
        <v>2.2999999999999998</v>
      </c>
      <c r="AM20" s="379" t="s">
        <v>440</v>
      </c>
      <c r="AN20" s="380" t="s">
        <v>58</v>
      </c>
      <c r="AO20" s="380" t="s">
        <v>58</v>
      </c>
      <c r="AP20" s="380" t="s">
        <v>58</v>
      </c>
      <c r="AQ20" s="380" t="s">
        <v>58</v>
      </c>
      <c r="AR20" s="380" t="s">
        <v>58</v>
      </c>
      <c r="AS20" s="380" t="s">
        <v>58</v>
      </c>
      <c r="AT20" s="380" t="s">
        <v>58</v>
      </c>
      <c r="AU20" s="382">
        <v>1.4</v>
      </c>
      <c r="AV20" s="382">
        <v>1.4</v>
      </c>
      <c r="AW20" s="670"/>
      <c r="AX20" s="1435"/>
      <c r="AY20" s="1435"/>
      <c r="AZ20" s="1435"/>
      <c r="BA20" s="1435"/>
      <c r="BB20" s="1435"/>
      <c r="BC20" s="1435"/>
      <c r="BD20" s="381"/>
      <c r="BE20" s="381"/>
    </row>
    <row r="21" spans="1:57" ht="15" thickBot="1">
      <c r="A21" s="655" t="s">
        <v>619</v>
      </c>
      <c r="B21" s="385">
        <v>0.10217586837000001</v>
      </c>
      <c r="C21" s="385">
        <v>0</v>
      </c>
      <c r="D21" s="385">
        <v>0</v>
      </c>
      <c r="E21" s="385">
        <v>1.8542768459199999</v>
      </c>
      <c r="F21" s="385">
        <v>1.9564527142899999</v>
      </c>
      <c r="G21" s="665"/>
      <c r="H21" s="379" t="s">
        <v>446</v>
      </c>
      <c r="I21" s="380">
        <v>15.2</v>
      </c>
      <c r="J21" s="380">
        <v>0</v>
      </c>
      <c r="K21" s="380">
        <v>31.4</v>
      </c>
      <c r="L21" s="380">
        <v>54</v>
      </c>
      <c r="M21" s="380">
        <v>10.4</v>
      </c>
      <c r="N21" s="380">
        <v>0.5</v>
      </c>
      <c r="O21" s="1072"/>
      <c r="P21" s="380">
        <v>111.5</v>
      </c>
      <c r="Q21" s="1443"/>
      <c r="R21" s="657" t="s">
        <v>68</v>
      </c>
      <c r="S21" s="377" t="s">
        <v>58</v>
      </c>
      <c r="T21" s="377" t="s">
        <v>58</v>
      </c>
      <c r="U21" s="377" t="s">
        <v>58</v>
      </c>
      <c r="V21" s="377" t="s">
        <v>58</v>
      </c>
      <c r="W21" s="377" t="s">
        <v>58</v>
      </c>
      <c r="X21" s="377" t="s">
        <v>58</v>
      </c>
      <c r="Y21" s="377" t="s">
        <v>58</v>
      </c>
      <c r="Z21" s="377">
        <v>20.399999999999999</v>
      </c>
      <c r="AA21" s="377">
        <v>20.399999999999999</v>
      </c>
      <c r="AB21" s="76"/>
      <c r="AC21" s="657" t="s">
        <v>68</v>
      </c>
      <c r="AD21" s="377" t="s">
        <v>58</v>
      </c>
      <c r="AE21" s="377" t="s">
        <v>58</v>
      </c>
      <c r="AF21" s="377" t="s">
        <v>58</v>
      </c>
      <c r="AG21" s="377" t="s">
        <v>58</v>
      </c>
      <c r="AH21" s="377" t="s">
        <v>58</v>
      </c>
      <c r="AI21" s="377" t="s">
        <v>58</v>
      </c>
      <c r="AJ21" s="377" t="s">
        <v>58</v>
      </c>
      <c r="AK21" s="377">
        <v>3.7</v>
      </c>
      <c r="AL21" s="377">
        <v>3.7</v>
      </c>
      <c r="AM21" s="657" t="s">
        <v>68</v>
      </c>
      <c r="AN21" s="377" t="s">
        <v>58</v>
      </c>
      <c r="AO21" s="377" t="s">
        <v>58</v>
      </c>
      <c r="AP21" s="377" t="s">
        <v>58</v>
      </c>
      <c r="AQ21" s="377" t="s">
        <v>58</v>
      </c>
      <c r="AR21" s="377" t="s">
        <v>58</v>
      </c>
      <c r="AS21" s="377" t="s">
        <v>58</v>
      </c>
      <c r="AT21" s="377" t="s">
        <v>58</v>
      </c>
      <c r="AU21" s="377">
        <v>3.5</v>
      </c>
      <c r="AV21" s="377">
        <v>3.5</v>
      </c>
      <c r="AW21" s="669" t="s">
        <v>532</v>
      </c>
      <c r="AX21" s="669">
        <v>44404.168399198817</v>
      </c>
      <c r="AY21" s="669">
        <v>12130.278658719177</v>
      </c>
      <c r="AZ21" s="669">
        <v>28854.251873580837</v>
      </c>
      <c r="BA21" s="669">
        <v>23678.788099181045</v>
      </c>
      <c r="BB21" s="669">
        <v>39827.787872653309</v>
      </c>
      <c r="BC21" s="669">
        <v>27915.629173047302</v>
      </c>
      <c r="BD21" s="381"/>
      <c r="BE21" s="381"/>
    </row>
    <row r="22" spans="1:57" ht="14.25" customHeight="1">
      <c r="A22" s="655" t="s">
        <v>630</v>
      </c>
      <c r="B22" s="385">
        <v>0.56572843711999998</v>
      </c>
      <c r="C22" s="385">
        <v>1.4216327638400001</v>
      </c>
      <c r="D22" s="385">
        <v>0.36358357384000001</v>
      </c>
      <c r="E22" s="385">
        <v>0.12784706625</v>
      </c>
      <c r="F22" s="385">
        <v>2.4787918410500001</v>
      </c>
      <c r="G22" s="665"/>
      <c r="H22" s="379" t="s">
        <v>445</v>
      </c>
      <c r="I22" s="380">
        <v>14.3</v>
      </c>
      <c r="J22" s="380">
        <v>5.2</v>
      </c>
      <c r="K22" s="380">
        <v>3.3</v>
      </c>
      <c r="L22" s="380"/>
      <c r="M22" s="380">
        <v>2.5</v>
      </c>
      <c r="N22" s="380">
        <v>2.8</v>
      </c>
      <c r="O22" s="1072"/>
      <c r="P22" s="380">
        <v>28.2</v>
      </c>
      <c r="Q22" s="1444"/>
      <c r="R22" s="175" t="s">
        <v>439</v>
      </c>
      <c r="S22" s="215">
        <v>17</v>
      </c>
      <c r="T22" s="215">
        <v>6.3</v>
      </c>
      <c r="U22" s="215">
        <v>13.8</v>
      </c>
      <c r="V22" s="215">
        <v>5.0999999999999996</v>
      </c>
      <c r="W22" s="215">
        <v>18.3</v>
      </c>
      <c r="X22" s="215">
        <v>9.4</v>
      </c>
      <c r="Y22" s="215">
        <v>1.1000000000000001</v>
      </c>
      <c r="Z22" s="215">
        <v>103.5</v>
      </c>
      <c r="AA22" s="215">
        <v>174.5</v>
      </c>
      <c r="AB22" s="76"/>
      <c r="AC22" s="175" t="s">
        <v>439</v>
      </c>
      <c r="AD22" s="215">
        <v>3</v>
      </c>
      <c r="AE22" s="215">
        <v>0.9</v>
      </c>
      <c r="AF22" s="215">
        <v>11.9</v>
      </c>
      <c r="AG22" s="215">
        <v>10.3</v>
      </c>
      <c r="AH22" s="215">
        <v>17.2</v>
      </c>
      <c r="AI22" s="215">
        <v>0.8</v>
      </c>
      <c r="AJ22" s="215">
        <v>0.1</v>
      </c>
      <c r="AK22" s="215">
        <v>54.6</v>
      </c>
      <c r="AL22" s="215">
        <v>98.7</v>
      </c>
      <c r="AM22" s="175" t="s">
        <v>439</v>
      </c>
      <c r="AN22" s="215">
        <v>1.6</v>
      </c>
      <c r="AO22" s="215">
        <v>0.4</v>
      </c>
      <c r="AP22" s="215">
        <v>2.5</v>
      </c>
      <c r="AQ22" s="215">
        <v>3.2</v>
      </c>
      <c r="AR22" s="215">
        <v>6.9</v>
      </c>
      <c r="AS22" s="215">
        <v>0.5</v>
      </c>
      <c r="AT22" s="215">
        <v>0.1</v>
      </c>
      <c r="AU22" s="215">
        <v>27.6</v>
      </c>
      <c r="AV22" s="215">
        <v>42.9</v>
      </c>
      <c r="AW22" s="668" t="s">
        <v>531</v>
      </c>
      <c r="AX22" s="668">
        <v>28371.902588456549</v>
      </c>
      <c r="AY22" s="668">
        <v>2560.1210906109063</v>
      </c>
      <c r="AZ22" s="668">
        <v>53.550939879669116</v>
      </c>
      <c r="BA22" s="668">
        <v>40.412916074950637</v>
      </c>
      <c r="BB22" s="668">
        <v>10526.865850600001</v>
      </c>
      <c r="BC22" s="668">
        <v>627.89448089708537</v>
      </c>
      <c r="BD22" s="381"/>
      <c r="BE22" s="381"/>
    </row>
    <row r="23" spans="1:57" ht="24" customHeight="1" thickBot="1">
      <c r="A23" s="177"/>
      <c r="B23" s="1438"/>
      <c r="C23" s="1438"/>
      <c r="D23" s="1438"/>
      <c r="E23" s="1438"/>
      <c r="F23" s="1438"/>
      <c r="G23" s="665"/>
      <c r="H23" s="379" t="s">
        <v>442</v>
      </c>
      <c r="I23" s="380">
        <v>2.8</v>
      </c>
      <c r="J23" s="380">
        <v>4.3</v>
      </c>
      <c r="K23" s="380">
        <v>0.2</v>
      </c>
      <c r="L23" s="380"/>
      <c r="M23" s="380"/>
      <c r="N23" s="380">
        <v>0.5</v>
      </c>
      <c r="O23" s="1072"/>
      <c r="P23" s="380">
        <v>7.8</v>
      </c>
      <c r="Q23" s="1442"/>
      <c r="R23" s="379" t="s">
        <v>438</v>
      </c>
      <c r="S23" s="1429">
        <v>4</v>
      </c>
      <c r="T23" s="1429">
        <v>15.2</v>
      </c>
      <c r="U23" s="1429">
        <v>9</v>
      </c>
      <c r="V23" s="1429">
        <v>0.1</v>
      </c>
      <c r="W23" s="1429">
        <v>-0.2</v>
      </c>
      <c r="X23" s="1429">
        <v>-0.3</v>
      </c>
      <c r="Y23" s="382">
        <v>0.2</v>
      </c>
      <c r="Z23" s="1429" t="s">
        <v>58</v>
      </c>
      <c r="AA23" s="382">
        <v>28</v>
      </c>
      <c r="AB23" s="76"/>
      <c r="AC23" s="379" t="s">
        <v>438</v>
      </c>
      <c r="AD23" s="1429">
        <v>-2.1</v>
      </c>
      <c r="AE23" s="1429">
        <v>-14.1</v>
      </c>
      <c r="AF23" s="1429">
        <v>-1.7</v>
      </c>
      <c r="AG23" s="1429">
        <v>4.0999999999999996</v>
      </c>
      <c r="AH23" s="1429">
        <v>2.5</v>
      </c>
      <c r="AI23" s="1429">
        <v>-0.4</v>
      </c>
      <c r="AJ23" s="382" t="s">
        <v>58</v>
      </c>
      <c r="AK23" s="1429" t="s">
        <v>58</v>
      </c>
      <c r="AL23" s="382">
        <v>-11.8</v>
      </c>
      <c r="AM23" s="379" t="s">
        <v>438</v>
      </c>
      <c r="AN23" s="1429">
        <v>-4.9000000000000004</v>
      </c>
      <c r="AO23" s="1429">
        <v>-15.7</v>
      </c>
      <c r="AP23" s="1429">
        <v>-7.7</v>
      </c>
      <c r="AQ23" s="1429">
        <v>-0.4</v>
      </c>
      <c r="AR23" s="1429">
        <v>-0.4</v>
      </c>
      <c r="AS23" s="1429">
        <v>0.4</v>
      </c>
      <c r="AT23" s="382">
        <v>-0.2</v>
      </c>
      <c r="AU23" s="1429" t="s">
        <v>58</v>
      </c>
      <c r="AV23" s="382">
        <v>-29</v>
      </c>
      <c r="AW23" s="668" t="s">
        <v>530</v>
      </c>
      <c r="AX23" s="668">
        <v>9011.6140776552111</v>
      </c>
      <c r="AY23" s="668">
        <v>4611.965235134453</v>
      </c>
      <c r="AZ23" s="668">
        <v>1232.6414834819391</v>
      </c>
      <c r="BA23" s="668">
        <v>626.65466701097876</v>
      </c>
      <c r="BB23" s="668">
        <v>3597.6135047598095</v>
      </c>
      <c r="BC23" s="668">
        <v>1755.0920724007149</v>
      </c>
      <c r="BD23" s="381"/>
      <c r="BE23" s="381"/>
    </row>
    <row r="24" spans="1:57">
      <c r="A24" s="654" t="s">
        <v>617</v>
      </c>
      <c r="B24" s="176">
        <v>41.827885997870389</v>
      </c>
      <c r="C24" s="176">
        <v>17.107739249341567</v>
      </c>
      <c r="D24" s="176">
        <v>17.576501629978655</v>
      </c>
      <c r="E24" s="176">
        <v>34.232076672366148</v>
      </c>
      <c r="F24" s="176">
        <v>110.74420354955674</v>
      </c>
      <c r="G24" s="665"/>
      <c r="H24" s="379" t="s">
        <v>440</v>
      </c>
      <c r="I24" s="380">
        <v>26.1</v>
      </c>
      <c r="J24" s="380">
        <v>9.4</v>
      </c>
      <c r="K24" s="380">
        <v>2.2999999999999998</v>
      </c>
      <c r="L24" s="380">
        <v>5.7</v>
      </c>
      <c r="M24" s="380">
        <v>1.4</v>
      </c>
      <c r="N24" s="380">
        <v>0.5</v>
      </c>
      <c r="O24" s="1072"/>
      <c r="P24" s="380">
        <v>45.3</v>
      </c>
      <c r="Q24" s="343"/>
      <c r="S24" s="381"/>
      <c r="T24" s="381"/>
      <c r="U24" s="381"/>
      <c r="V24" s="381"/>
      <c r="W24" s="381"/>
      <c r="X24" s="381"/>
      <c r="Y24" s="381"/>
      <c r="Z24" s="381"/>
      <c r="AA24" s="381"/>
      <c r="AB24" s="76"/>
      <c r="AC24" s="379"/>
      <c r="AD24" s="380"/>
      <c r="AE24" s="382"/>
      <c r="AF24" s="382"/>
      <c r="AG24" s="382"/>
      <c r="AH24" s="382"/>
      <c r="AI24" s="382"/>
      <c r="AJ24" s="382"/>
      <c r="AK24" s="382"/>
      <c r="AL24" s="382"/>
      <c r="AM24" s="668"/>
      <c r="AN24" s="668"/>
      <c r="AO24" s="668"/>
      <c r="AP24" s="668"/>
      <c r="AQ24" s="668"/>
      <c r="AR24" s="668"/>
      <c r="AS24" s="668"/>
      <c r="AT24" s="668"/>
      <c r="AU24" s="668"/>
      <c r="AV24" s="668"/>
      <c r="AW24" s="668" t="s">
        <v>529</v>
      </c>
      <c r="AX24" s="668">
        <v>7020.6517330870556</v>
      </c>
      <c r="AY24" s="668">
        <v>4958.1923329738174</v>
      </c>
      <c r="AZ24" s="668">
        <v>27568.059450219229</v>
      </c>
      <c r="BA24" s="668">
        <v>27502.546027234002</v>
      </c>
      <c r="BB24" s="668">
        <v>25703.308517293499</v>
      </c>
      <c r="BC24" s="668">
        <v>25532.642619749502</v>
      </c>
      <c r="BD24" s="381"/>
      <c r="BE24" s="381"/>
    </row>
    <row r="25" spans="1:57" ht="15" thickBot="1">
      <c r="A25" s="381"/>
      <c r="B25" s="381"/>
      <c r="C25" s="381"/>
      <c r="D25" s="381"/>
      <c r="E25" s="381"/>
      <c r="F25" s="381"/>
      <c r="G25" s="665"/>
      <c r="H25" s="379" t="s">
        <v>441</v>
      </c>
      <c r="I25" s="1072"/>
      <c r="J25" s="1072"/>
      <c r="K25" s="1072"/>
      <c r="L25" s="1072"/>
      <c r="M25" s="1072"/>
      <c r="N25" s="1072"/>
      <c r="O25" s="380">
        <v>79.8</v>
      </c>
      <c r="P25" s="380">
        <v>79.8</v>
      </c>
      <c r="Q25" s="343"/>
      <c r="S25" s="381"/>
      <c r="T25" s="381"/>
      <c r="U25" s="381"/>
      <c r="V25" s="381"/>
      <c r="W25" s="381"/>
      <c r="X25" s="381"/>
      <c r="Y25" s="381"/>
      <c r="Z25" s="381"/>
      <c r="AA25" s="381"/>
      <c r="AB25" s="76"/>
      <c r="AC25" s="379"/>
      <c r="AD25" s="380"/>
      <c r="AE25" s="380"/>
      <c r="AF25" s="380"/>
      <c r="AG25" s="380"/>
      <c r="AH25" s="380"/>
      <c r="AI25" s="380"/>
      <c r="AJ25" s="380"/>
      <c r="AK25" s="382"/>
      <c r="AL25" s="382"/>
      <c r="AM25" s="668"/>
      <c r="AN25" s="668"/>
      <c r="AO25" s="668"/>
      <c r="AP25" s="668"/>
      <c r="AQ25" s="668"/>
      <c r="AR25" s="668"/>
      <c r="AS25" s="668"/>
      <c r="AT25" s="668"/>
      <c r="AU25" s="668"/>
      <c r="AV25" s="668"/>
      <c r="AW25" s="668" t="s">
        <v>528</v>
      </c>
      <c r="AX25" s="668"/>
      <c r="AY25" s="668">
        <v>0</v>
      </c>
      <c r="AZ25" s="668"/>
      <c r="BA25" s="668">
        <v>-4490.8255111388853</v>
      </c>
      <c r="BB25" s="668"/>
      <c r="BC25" s="668">
        <v>0</v>
      </c>
      <c r="BD25" s="381"/>
      <c r="BE25" s="381"/>
    </row>
    <row r="26" spans="1:57" ht="21" thickBot="1">
      <c r="A26" s="183"/>
      <c r="B26" s="183"/>
      <c r="C26" s="183"/>
      <c r="D26" s="183"/>
      <c r="E26" s="183"/>
      <c r="F26" s="184" t="s">
        <v>629</v>
      </c>
      <c r="G26" s="1432"/>
      <c r="H26" s="657" t="s">
        <v>68</v>
      </c>
      <c r="I26" s="1434">
        <v>20.399999999999999</v>
      </c>
      <c r="J26" s="1434">
        <v>0.1</v>
      </c>
      <c r="K26" s="1434">
        <v>3.7</v>
      </c>
      <c r="L26" s="1434">
        <v>4.7</v>
      </c>
      <c r="M26" s="1434">
        <v>3.5</v>
      </c>
      <c r="N26" s="1434">
        <v>0.2</v>
      </c>
      <c r="O26" s="1434"/>
      <c r="P26" s="1434">
        <v>32.6</v>
      </c>
      <c r="Q26" s="381"/>
      <c r="R26" s="664" t="s">
        <v>470</v>
      </c>
      <c r="S26" s="660" t="s">
        <v>463</v>
      </c>
      <c r="T26" s="660" t="s">
        <v>462</v>
      </c>
      <c r="U26" s="660" t="s">
        <v>461</v>
      </c>
      <c r="V26" s="660" t="s">
        <v>460</v>
      </c>
      <c r="W26" s="660" t="s">
        <v>459</v>
      </c>
      <c r="X26" s="660" t="s">
        <v>458</v>
      </c>
      <c r="Y26" s="660" t="s">
        <v>457</v>
      </c>
      <c r="Z26" s="660" t="s">
        <v>456</v>
      </c>
      <c r="AA26" s="660" t="s">
        <v>262</v>
      </c>
      <c r="AB26" s="76"/>
      <c r="AC26" s="664" t="s">
        <v>471</v>
      </c>
      <c r="AD26" s="660" t="s">
        <v>463</v>
      </c>
      <c r="AE26" s="660" t="s">
        <v>462</v>
      </c>
      <c r="AF26" s="660" t="s">
        <v>461</v>
      </c>
      <c r="AG26" s="660" t="s">
        <v>460</v>
      </c>
      <c r="AH26" s="660" t="s">
        <v>459</v>
      </c>
      <c r="AI26" s="660" t="s">
        <v>458</v>
      </c>
      <c r="AJ26" s="660" t="s">
        <v>457</v>
      </c>
      <c r="AK26" s="660" t="s">
        <v>456</v>
      </c>
      <c r="AL26" s="660" t="s">
        <v>262</v>
      </c>
      <c r="AM26" s="664" t="s">
        <v>2</v>
      </c>
      <c r="AN26" s="660" t="s">
        <v>463</v>
      </c>
      <c r="AO26" s="660" t="s">
        <v>462</v>
      </c>
      <c r="AP26" s="660" t="s">
        <v>461</v>
      </c>
      <c r="AQ26" s="660" t="s">
        <v>460</v>
      </c>
      <c r="AR26" s="660" t="s">
        <v>459</v>
      </c>
      <c r="AS26" s="660" t="s">
        <v>458</v>
      </c>
      <c r="AT26" s="660" t="s">
        <v>457</v>
      </c>
      <c r="AU26" s="660" t="s">
        <v>456</v>
      </c>
      <c r="AV26" s="660" t="s">
        <v>262</v>
      </c>
      <c r="AW26" s="344"/>
      <c r="AX26" s="387"/>
      <c r="AY26" s="387"/>
      <c r="AZ26" s="387"/>
      <c r="BA26" s="387"/>
      <c r="BB26" s="387"/>
      <c r="BC26" s="387"/>
      <c r="BD26" s="381"/>
      <c r="BE26" s="381"/>
    </row>
    <row r="27" spans="1:57" ht="13.5" customHeight="1">
      <c r="A27" s="183"/>
      <c r="B27" s="183"/>
      <c r="C27" s="183"/>
      <c r="D27" s="183"/>
      <c r="E27" s="183"/>
      <c r="F27" s="184" t="s">
        <v>628</v>
      </c>
      <c r="G27" s="1432"/>
      <c r="H27" s="175" t="s">
        <v>439</v>
      </c>
      <c r="I27" s="215">
        <v>174.5</v>
      </c>
      <c r="J27" s="215">
        <v>57.1</v>
      </c>
      <c r="K27" s="215">
        <v>98.7</v>
      </c>
      <c r="L27" s="215">
        <v>103.8</v>
      </c>
      <c r="M27" s="215">
        <v>42.9</v>
      </c>
      <c r="N27" s="215">
        <v>17.899999999999999</v>
      </c>
      <c r="O27" s="215">
        <v>79.8</v>
      </c>
      <c r="P27" s="215">
        <v>574.79999999999995</v>
      </c>
      <c r="Q27" s="381"/>
      <c r="R27" s="379" t="s">
        <v>455</v>
      </c>
      <c r="S27" s="380">
        <v>9.5</v>
      </c>
      <c r="T27" s="382" t="s">
        <v>58</v>
      </c>
      <c r="U27" s="382" t="s">
        <v>58</v>
      </c>
      <c r="V27" s="382" t="s">
        <v>58</v>
      </c>
      <c r="W27" s="382" t="s">
        <v>58</v>
      </c>
      <c r="X27" s="382" t="s">
        <v>58</v>
      </c>
      <c r="Y27" s="382" t="s">
        <v>58</v>
      </c>
      <c r="Z27" s="382" t="s">
        <v>58</v>
      </c>
      <c r="AA27" s="382">
        <v>9.5</v>
      </c>
      <c r="AB27" s="76"/>
      <c r="AC27" s="379" t="s">
        <v>455</v>
      </c>
      <c r="AD27" s="380">
        <v>5.2</v>
      </c>
      <c r="AE27" s="382" t="s">
        <v>58</v>
      </c>
      <c r="AF27" s="382" t="s">
        <v>58</v>
      </c>
      <c r="AG27" s="382" t="s">
        <v>58</v>
      </c>
      <c r="AH27" s="382" t="s">
        <v>58</v>
      </c>
      <c r="AI27" s="382" t="s">
        <v>58</v>
      </c>
      <c r="AJ27" s="382" t="s">
        <v>58</v>
      </c>
      <c r="AK27" s="382" t="s">
        <v>58</v>
      </c>
      <c r="AL27" s="382">
        <v>5.2</v>
      </c>
      <c r="AM27" s="379" t="s">
        <v>455</v>
      </c>
      <c r="AN27" s="380">
        <v>0.1</v>
      </c>
      <c r="AO27" s="382" t="s">
        <v>58</v>
      </c>
      <c r="AP27" s="382" t="s">
        <v>58</v>
      </c>
      <c r="AQ27" s="382" t="s">
        <v>58</v>
      </c>
      <c r="AR27" s="382" t="s">
        <v>58</v>
      </c>
      <c r="AS27" s="382" t="s">
        <v>58</v>
      </c>
      <c r="AT27" s="382" t="s">
        <v>58</v>
      </c>
      <c r="AU27" s="382" t="s">
        <v>58</v>
      </c>
      <c r="AV27" s="382">
        <v>0.1</v>
      </c>
      <c r="AW27" s="211" t="s">
        <v>527</v>
      </c>
      <c r="AX27" s="667"/>
      <c r="AY27" s="1433">
        <v>1.7213099205951345</v>
      </c>
      <c r="AZ27" s="667"/>
      <c r="BA27" s="1433">
        <v>1.9778548551072002</v>
      </c>
      <c r="BB27" s="667"/>
      <c r="BC27" s="1433">
        <v>2.6925074894034267</v>
      </c>
      <c r="BD27" s="666"/>
      <c r="BE27" s="381"/>
    </row>
    <row r="28" spans="1:57" ht="13.5" customHeight="1">
      <c r="A28" s="183"/>
      <c r="B28" s="183"/>
      <c r="C28" s="183"/>
      <c r="D28" s="183"/>
      <c r="E28" s="183"/>
      <c r="F28" s="184"/>
      <c r="G28" s="1432"/>
      <c r="H28" s="185"/>
      <c r="I28" s="343"/>
      <c r="J28" s="343"/>
      <c r="K28" s="343"/>
      <c r="L28" s="343"/>
      <c r="M28" s="343"/>
      <c r="N28" s="343"/>
      <c r="O28" s="343"/>
      <c r="P28" s="343"/>
      <c r="Q28" s="386"/>
      <c r="R28" s="379" t="s">
        <v>454</v>
      </c>
      <c r="S28" s="380">
        <v>2.5</v>
      </c>
      <c r="T28" s="380">
        <v>1.1000000000000001</v>
      </c>
      <c r="U28" s="380">
        <v>2.7</v>
      </c>
      <c r="V28" s="380">
        <v>1.6</v>
      </c>
      <c r="W28" s="380">
        <v>4.3</v>
      </c>
      <c r="X28" s="380">
        <v>0.7</v>
      </c>
      <c r="Y28" s="380" t="s">
        <v>58</v>
      </c>
      <c r="Z28" s="382" t="s">
        <v>58</v>
      </c>
      <c r="AA28" s="382">
        <v>12.8</v>
      </c>
      <c r="AB28" s="76"/>
      <c r="AC28" s="379" t="s">
        <v>454</v>
      </c>
      <c r="AD28" s="380">
        <v>20.3</v>
      </c>
      <c r="AE28" s="380">
        <v>0.5</v>
      </c>
      <c r="AF28" s="380">
        <v>4.3</v>
      </c>
      <c r="AG28" s="380">
        <v>3.2</v>
      </c>
      <c r="AH28" s="380">
        <v>7.1</v>
      </c>
      <c r="AI28" s="380">
        <v>11.1</v>
      </c>
      <c r="AJ28" s="380">
        <v>40.1</v>
      </c>
      <c r="AK28" s="382" t="s">
        <v>58</v>
      </c>
      <c r="AL28" s="382">
        <v>86.8</v>
      </c>
      <c r="AM28" s="379" t="s">
        <v>454</v>
      </c>
      <c r="AN28" s="380">
        <v>0.8</v>
      </c>
      <c r="AO28" s="380">
        <v>0.2</v>
      </c>
      <c r="AP28" s="380">
        <v>0.4</v>
      </c>
      <c r="AQ28" s="380">
        <v>0.3</v>
      </c>
      <c r="AR28" s="380">
        <v>0.1</v>
      </c>
      <c r="AS28" s="380" t="s">
        <v>58</v>
      </c>
      <c r="AT28" s="380" t="s">
        <v>58</v>
      </c>
      <c r="AU28" s="382" t="s">
        <v>58</v>
      </c>
      <c r="AV28" s="382">
        <v>1.8</v>
      </c>
      <c r="AW28" s="651"/>
      <c r="AX28" s="651"/>
      <c r="AY28" s="651"/>
      <c r="AZ28" s="651"/>
      <c r="BA28" s="651"/>
      <c r="BB28" s="651"/>
      <c r="BC28" s="651"/>
      <c r="BD28" s="381"/>
      <c r="BE28" s="381"/>
    </row>
    <row r="29" spans="1:57" ht="13.5" customHeight="1">
      <c r="A29" s="183"/>
      <c r="B29" s="183"/>
      <c r="C29" s="183"/>
      <c r="D29" s="183"/>
      <c r="E29" s="183"/>
      <c r="F29" s="183"/>
      <c r="G29" s="1432"/>
      <c r="H29" s="381" t="s">
        <v>469</v>
      </c>
      <c r="I29" s="1429">
        <v>28</v>
      </c>
      <c r="J29" s="1429">
        <v>14.4</v>
      </c>
      <c r="K29" s="1429">
        <v>-11.8</v>
      </c>
      <c r="L29" s="1429">
        <v>-12.2</v>
      </c>
      <c r="M29" s="1429">
        <v>-29</v>
      </c>
      <c r="N29" s="1429">
        <v>14.7</v>
      </c>
      <c r="O29" s="343"/>
      <c r="P29" s="343"/>
      <c r="Q29" s="386"/>
      <c r="R29" s="379" t="s">
        <v>453</v>
      </c>
      <c r="S29" s="380">
        <v>0.4</v>
      </c>
      <c r="T29" s="380">
        <v>0.2</v>
      </c>
      <c r="U29" s="380" t="s">
        <v>58</v>
      </c>
      <c r="V29" s="380" t="s">
        <v>58</v>
      </c>
      <c r="W29" s="380" t="s">
        <v>58</v>
      </c>
      <c r="X29" s="380" t="s">
        <v>58</v>
      </c>
      <c r="Y29" s="382" t="s">
        <v>58</v>
      </c>
      <c r="Z29" s="382" t="s">
        <v>58</v>
      </c>
      <c r="AA29" s="382">
        <v>0.7</v>
      </c>
      <c r="AB29" s="76"/>
      <c r="AC29" s="379" t="s">
        <v>453</v>
      </c>
      <c r="AD29" s="380">
        <v>0.3</v>
      </c>
      <c r="AE29" s="380" t="s">
        <v>58</v>
      </c>
      <c r="AF29" s="380" t="s">
        <v>58</v>
      </c>
      <c r="AG29" s="380" t="s">
        <v>58</v>
      </c>
      <c r="AH29" s="380" t="s">
        <v>58</v>
      </c>
      <c r="AI29" s="380" t="s">
        <v>58</v>
      </c>
      <c r="AJ29" s="382" t="s">
        <v>58</v>
      </c>
      <c r="AK29" s="382" t="s">
        <v>58</v>
      </c>
      <c r="AL29" s="382">
        <v>0.4</v>
      </c>
      <c r="AM29" s="379" t="s">
        <v>453</v>
      </c>
      <c r="AN29" s="380">
        <v>0.2</v>
      </c>
      <c r="AO29" s="380" t="s">
        <v>58</v>
      </c>
      <c r="AP29" s="380" t="s">
        <v>58</v>
      </c>
      <c r="AQ29" s="380" t="s">
        <v>58</v>
      </c>
      <c r="AR29" s="380" t="s">
        <v>58</v>
      </c>
      <c r="AS29" s="380" t="s">
        <v>58</v>
      </c>
      <c r="AT29" s="382" t="s">
        <v>58</v>
      </c>
      <c r="AU29" s="382" t="s">
        <v>58</v>
      </c>
      <c r="AV29" s="382">
        <v>0.2</v>
      </c>
      <c r="AW29" s="2118" t="s">
        <v>1438</v>
      </c>
      <c r="AX29" s="2118"/>
      <c r="AY29" s="2118"/>
      <c r="AZ29" s="2118"/>
      <c r="BA29" s="2118"/>
      <c r="BB29" s="2118"/>
      <c r="BC29" s="651"/>
      <c r="BD29" s="381"/>
      <c r="BE29" s="381"/>
    </row>
    <row r="30" spans="1:57" ht="13.5" customHeight="1">
      <c r="A30" s="183"/>
      <c r="B30" s="182"/>
      <c r="C30" s="182"/>
      <c r="D30" s="182"/>
      <c r="E30" s="182"/>
      <c r="F30" s="182"/>
      <c r="G30" s="1432"/>
      <c r="H30" s="381" t="s">
        <v>468</v>
      </c>
      <c r="I30" s="1429"/>
      <c r="J30" s="1429">
        <v>0.3</v>
      </c>
      <c r="K30" s="1429">
        <v>0.8</v>
      </c>
      <c r="L30" s="1429">
        <v>0.4</v>
      </c>
      <c r="M30" s="1429">
        <v>1.3</v>
      </c>
      <c r="N30" s="1429"/>
      <c r="O30" s="343"/>
      <c r="P30" s="343"/>
      <c r="Q30" s="386"/>
      <c r="R30" s="376" t="s">
        <v>1291</v>
      </c>
      <c r="S30" s="380">
        <v>7.5</v>
      </c>
      <c r="T30" s="382" t="s">
        <v>58</v>
      </c>
      <c r="U30" s="382" t="s">
        <v>58</v>
      </c>
      <c r="V30" s="382" t="s">
        <v>58</v>
      </c>
      <c r="W30" s="382" t="s">
        <v>58</v>
      </c>
      <c r="X30" s="382" t="s">
        <v>58</v>
      </c>
      <c r="Y30" s="382" t="s">
        <v>58</v>
      </c>
      <c r="Z30" s="380" t="s">
        <v>58</v>
      </c>
      <c r="AA30" s="380">
        <v>7.5</v>
      </c>
      <c r="AB30" s="76"/>
      <c r="AC30" s="376" t="s">
        <v>1291</v>
      </c>
      <c r="AD30" s="380">
        <v>20.5</v>
      </c>
      <c r="AE30" s="382" t="s">
        <v>58</v>
      </c>
      <c r="AF30" s="382" t="s">
        <v>58</v>
      </c>
      <c r="AG30" s="382" t="s">
        <v>58</v>
      </c>
      <c r="AH30" s="382" t="s">
        <v>58</v>
      </c>
      <c r="AI30" s="382" t="s">
        <v>58</v>
      </c>
      <c r="AJ30" s="382" t="s">
        <v>58</v>
      </c>
      <c r="AK30" s="380" t="s">
        <v>58</v>
      </c>
      <c r="AL30" s="380">
        <v>20.5</v>
      </c>
      <c r="AM30" s="376" t="s">
        <v>1291</v>
      </c>
      <c r="AN30" s="380">
        <v>0.2</v>
      </c>
      <c r="AO30" s="382" t="s">
        <v>58</v>
      </c>
      <c r="AP30" s="382" t="s">
        <v>58</v>
      </c>
      <c r="AQ30" s="382" t="s">
        <v>58</v>
      </c>
      <c r="AR30" s="382" t="s">
        <v>58</v>
      </c>
      <c r="AS30" s="382" t="s">
        <v>58</v>
      </c>
      <c r="AT30" s="382" t="s">
        <v>58</v>
      </c>
      <c r="AU30" s="380" t="s">
        <v>58</v>
      </c>
      <c r="AV30" s="380">
        <v>0.2</v>
      </c>
      <c r="AW30" s="2118"/>
      <c r="AX30" s="2118"/>
      <c r="AY30" s="2118"/>
      <c r="AZ30" s="2118"/>
      <c r="BA30" s="2118"/>
      <c r="BB30" s="2118"/>
      <c r="BC30" s="651"/>
      <c r="BD30" s="381"/>
      <c r="BE30" s="381"/>
    </row>
    <row r="31" spans="1:57" ht="13.5" customHeight="1">
      <c r="A31" s="183"/>
      <c r="B31" s="183"/>
      <c r="C31" s="182"/>
      <c r="D31" s="182"/>
      <c r="E31" s="182"/>
      <c r="F31" s="180"/>
      <c r="G31" s="1432"/>
      <c r="I31" s="381"/>
      <c r="J31" s="381"/>
      <c r="K31" s="381"/>
      <c r="L31" s="381"/>
      <c r="M31" s="381"/>
      <c r="N31" s="381"/>
      <c r="O31" s="381"/>
      <c r="P31" s="381"/>
      <c r="Q31" s="381"/>
      <c r="R31" s="379" t="s">
        <v>440</v>
      </c>
      <c r="S31" s="380" t="s">
        <v>58</v>
      </c>
      <c r="T31" s="382" t="s">
        <v>58</v>
      </c>
      <c r="U31" s="382" t="s">
        <v>58</v>
      </c>
      <c r="V31" s="382" t="s">
        <v>58</v>
      </c>
      <c r="W31" s="382" t="s">
        <v>58</v>
      </c>
      <c r="X31" s="382" t="s">
        <v>58</v>
      </c>
      <c r="Y31" s="382" t="s">
        <v>58</v>
      </c>
      <c r="Z31" s="380">
        <v>8.6</v>
      </c>
      <c r="AA31" s="380">
        <v>8.6</v>
      </c>
      <c r="AB31" s="76"/>
      <c r="AC31" s="379" t="s">
        <v>440</v>
      </c>
      <c r="AD31" s="380" t="s">
        <v>58</v>
      </c>
      <c r="AE31" s="382" t="s">
        <v>58</v>
      </c>
      <c r="AF31" s="382" t="s">
        <v>58</v>
      </c>
      <c r="AG31" s="382" t="s">
        <v>58</v>
      </c>
      <c r="AH31" s="382" t="s">
        <v>58</v>
      </c>
      <c r="AI31" s="382" t="s">
        <v>58</v>
      </c>
      <c r="AJ31" s="382" t="s">
        <v>58</v>
      </c>
      <c r="AK31" s="380">
        <v>5.7</v>
      </c>
      <c r="AL31" s="380">
        <v>5.7</v>
      </c>
      <c r="AM31" s="379" t="s">
        <v>440</v>
      </c>
      <c r="AN31" s="380" t="s">
        <v>58</v>
      </c>
      <c r="AO31" s="382" t="s">
        <v>58</v>
      </c>
      <c r="AP31" s="382" t="s">
        <v>58</v>
      </c>
      <c r="AQ31" s="382" t="s">
        <v>58</v>
      </c>
      <c r="AR31" s="382" t="s">
        <v>58</v>
      </c>
      <c r="AS31" s="382" t="s">
        <v>58</v>
      </c>
      <c r="AT31" s="382" t="s">
        <v>58</v>
      </c>
      <c r="AU31" s="380">
        <v>0.8</v>
      </c>
      <c r="AV31" s="380">
        <v>0.8</v>
      </c>
      <c r="AW31" s="2118"/>
      <c r="AX31" s="2118"/>
      <c r="AY31" s="2118"/>
      <c r="AZ31" s="2118"/>
      <c r="BA31" s="2118"/>
      <c r="BB31" s="2118"/>
      <c r="BC31" s="651"/>
      <c r="BD31" s="381"/>
      <c r="BE31" s="381"/>
    </row>
    <row r="32" spans="1:57" ht="17.25" customHeight="1">
      <c r="A32" s="75" t="s">
        <v>466</v>
      </c>
      <c r="B32" s="74"/>
      <c r="C32" s="74"/>
      <c r="D32" s="74"/>
      <c r="E32" s="74"/>
      <c r="F32" s="180"/>
      <c r="G32" s="1432"/>
      <c r="H32" s="75" t="s">
        <v>467</v>
      </c>
      <c r="I32" s="386"/>
      <c r="J32" s="386"/>
      <c r="K32" s="386"/>
      <c r="L32" s="386"/>
      <c r="M32" s="386"/>
      <c r="N32" s="386"/>
      <c r="O32" s="386"/>
      <c r="P32" s="386"/>
      <c r="Q32" s="386"/>
      <c r="R32" s="175" t="s">
        <v>450</v>
      </c>
      <c r="S32" s="215">
        <v>19.899999999999999</v>
      </c>
      <c r="T32" s="215">
        <v>1.3</v>
      </c>
      <c r="U32" s="215">
        <v>2.8</v>
      </c>
      <c r="V32" s="215">
        <v>1.6</v>
      </c>
      <c r="W32" s="215">
        <v>4.3</v>
      </c>
      <c r="X32" s="215">
        <v>0.7</v>
      </c>
      <c r="Y32" s="215" t="s">
        <v>58</v>
      </c>
      <c r="Z32" s="215">
        <v>8.6</v>
      </c>
      <c r="AA32" s="215">
        <v>39.1</v>
      </c>
      <c r="AB32" s="76"/>
      <c r="AC32" s="175" t="s">
        <v>450</v>
      </c>
      <c r="AD32" s="215">
        <v>46.4</v>
      </c>
      <c r="AE32" s="215">
        <v>0.6</v>
      </c>
      <c r="AF32" s="215">
        <v>4.3</v>
      </c>
      <c r="AG32" s="215">
        <v>3.2</v>
      </c>
      <c r="AH32" s="215">
        <v>7.1</v>
      </c>
      <c r="AI32" s="215">
        <v>11.1</v>
      </c>
      <c r="AJ32" s="215">
        <v>40.1</v>
      </c>
      <c r="AK32" s="215">
        <v>5.7</v>
      </c>
      <c r="AL32" s="215">
        <v>118.6</v>
      </c>
      <c r="AM32" s="175" t="s">
        <v>450</v>
      </c>
      <c r="AN32" s="215">
        <v>1.2</v>
      </c>
      <c r="AO32" s="215">
        <v>0.2</v>
      </c>
      <c r="AP32" s="215">
        <v>0.5</v>
      </c>
      <c r="AQ32" s="215">
        <v>0.3</v>
      </c>
      <c r="AR32" s="215">
        <v>0.1</v>
      </c>
      <c r="AS32" s="215" t="s">
        <v>58</v>
      </c>
      <c r="AT32" s="215" t="s">
        <v>58</v>
      </c>
      <c r="AU32" s="215">
        <v>0.8</v>
      </c>
      <c r="AV32" s="215">
        <v>3.1</v>
      </c>
      <c r="AW32" s="651"/>
      <c r="AX32" s="651"/>
      <c r="AY32" s="651"/>
      <c r="AZ32" s="651"/>
      <c r="BA32" s="651"/>
      <c r="BB32" s="651"/>
      <c r="BC32" s="651"/>
      <c r="BD32" s="381"/>
      <c r="BE32" s="381"/>
    </row>
    <row r="33" spans="1:57" ht="20.25" customHeight="1" thickBot="1">
      <c r="A33" s="386"/>
      <c r="B33" s="386"/>
      <c r="C33" s="386"/>
      <c r="D33" s="386"/>
      <c r="E33" s="386"/>
      <c r="F33" s="386"/>
      <c r="G33" s="665"/>
      <c r="H33" s="181" t="s">
        <v>1437</v>
      </c>
      <c r="I33" s="386"/>
      <c r="J33" s="386"/>
      <c r="K33" s="386"/>
      <c r="L33" s="386"/>
      <c r="M33" s="386"/>
      <c r="N33" s="386"/>
      <c r="O33" s="386"/>
      <c r="P33" s="386"/>
      <c r="Q33" s="386"/>
      <c r="R33" s="379" t="s">
        <v>448</v>
      </c>
      <c r="S33" s="380">
        <v>7</v>
      </c>
      <c r="T33" s="380">
        <v>0.4</v>
      </c>
      <c r="U33" s="380">
        <v>0.3</v>
      </c>
      <c r="V33" s="380" t="s">
        <v>58</v>
      </c>
      <c r="W33" s="380" t="s">
        <v>58</v>
      </c>
      <c r="X33" s="380" t="s">
        <v>58</v>
      </c>
      <c r="Y33" s="382" t="s">
        <v>58</v>
      </c>
      <c r="Z33" s="380">
        <v>6.7</v>
      </c>
      <c r="AA33" s="380">
        <v>14.4</v>
      </c>
      <c r="AB33" s="76"/>
      <c r="AC33" s="379" t="s">
        <v>448</v>
      </c>
      <c r="AD33" s="380">
        <v>1.7</v>
      </c>
      <c r="AE33" s="380">
        <v>0.3</v>
      </c>
      <c r="AF33" s="380">
        <v>0.2</v>
      </c>
      <c r="AG33" s="380" t="s">
        <v>58</v>
      </c>
      <c r="AH33" s="380" t="s">
        <v>58</v>
      </c>
      <c r="AI33" s="380" t="s">
        <v>58</v>
      </c>
      <c r="AJ33" s="382" t="s">
        <v>58</v>
      </c>
      <c r="AK33" s="380">
        <v>34</v>
      </c>
      <c r="AL33" s="380">
        <v>36.200000000000003</v>
      </c>
      <c r="AM33" s="379" t="s">
        <v>448</v>
      </c>
      <c r="AN33" s="380">
        <v>0.1</v>
      </c>
      <c r="AO33" s="380" t="s">
        <v>58</v>
      </c>
      <c r="AP33" s="380" t="s">
        <v>58</v>
      </c>
      <c r="AQ33" s="380" t="s">
        <v>58</v>
      </c>
      <c r="AR33" s="380" t="s">
        <v>58</v>
      </c>
      <c r="AS33" s="380" t="s">
        <v>58</v>
      </c>
      <c r="AT33" s="382" t="s">
        <v>58</v>
      </c>
      <c r="AU33" s="380">
        <v>2.2999999999999998</v>
      </c>
      <c r="AV33" s="380">
        <v>2.4</v>
      </c>
      <c r="AW33" s="381"/>
      <c r="AX33" s="381"/>
      <c r="AY33" s="381"/>
      <c r="AZ33" s="381"/>
      <c r="BA33" s="381"/>
      <c r="BB33" s="381"/>
      <c r="BC33" s="1431"/>
      <c r="BD33" s="381"/>
      <c r="BE33" s="381"/>
    </row>
    <row r="34" spans="1:57" ht="15" thickBot="1">
      <c r="A34" s="664"/>
      <c r="B34" s="663" t="s">
        <v>1401</v>
      </c>
      <c r="C34" s="663" t="s">
        <v>1170</v>
      </c>
      <c r="D34" s="663" t="s">
        <v>1048</v>
      </c>
      <c r="E34" s="663" t="s">
        <v>969</v>
      </c>
      <c r="F34" s="663" t="s">
        <v>894</v>
      </c>
      <c r="G34" s="386"/>
      <c r="H34" s="178"/>
      <c r="I34" s="662"/>
      <c r="J34" s="662"/>
      <c r="K34" s="662"/>
      <c r="L34" s="662"/>
      <c r="M34" s="662"/>
      <c r="N34" s="662"/>
      <c r="O34" s="662"/>
      <c r="P34" s="662"/>
      <c r="Q34" s="662"/>
      <c r="R34" s="379" t="s">
        <v>447</v>
      </c>
      <c r="S34" s="380">
        <v>2.1</v>
      </c>
      <c r="T34" s="380">
        <v>0.1</v>
      </c>
      <c r="U34" s="380">
        <v>0.1</v>
      </c>
      <c r="V34" s="380" t="s">
        <v>58</v>
      </c>
      <c r="W34" s="380" t="s">
        <v>58</v>
      </c>
      <c r="X34" s="380" t="s">
        <v>58</v>
      </c>
      <c r="Y34" s="382" t="s">
        <v>58</v>
      </c>
      <c r="Z34" s="380" t="s">
        <v>58</v>
      </c>
      <c r="AA34" s="382">
        <v>2.2999999999999998</v>
      </c>
      <c r="AB34" s="76"/>
      <c r="AC34" s="379" t="s">
        <v>447</v>
      </c>
      <c r="AD34" s="380">
        <v>3.3</v>
      </c>
      <c r="AE34" s="380" t="s">
        <v>58</v>
      </c>
      <c r="AF34" s="380" t="s">
        <v>58</v>
      </c>
      <c r="AG34" s="380" t="s">
        <v>58</v>
      </c>
      <c r="AH34" s="380" t="s">
        <v>58</v>
      </c>
      <c r="AI34" s="380" t="s">
        <v>58</v>
      </c>
      <c r="AJ34" s="382" t="s">
        <v>58</v>
      </c>
      <c r="AK34" s="380" t="s">
        <v>58</v>
      </c>
      <c r="AL34" s="382">
        <v>3.3</v>
      </c>
      <c r="AM34" s="379" t="s">
        <v>447</v>
      </c>
      <c r="AN34" s="380">
        <v>0.1</v>
      </c>
      <c r="AO34" s="380">
        <v>0.1</v>
      </c>
      <c r="AP34" s="380">
        <v>0.1</v>
      </c>
      <c r="AQ34" s="380" t="s">
        <v>58</v>
      </c>
      <c r="AR34" s="380" t="s">
        <v>58</v>
      </c>
      <c r="AS34" s="380" t="s">
        <v>58</v>
      </c>
      <c r="AT34" s="382" t="s">
        <v>58</v>
      </c>
      <c r="AU34" s="380" t="s">
        <v>58</v>
      </c>
      <c r="AV34" s="382">
        <v>0.3</v>
      </c>
      <c r="AW34" s="381"/>
      <c r="AX34" s="381"/>
      <c r="AY34" s="381"/>
      <c r="AZ34" s="381"/>
      <c r="BA34" s="381"/>
      <c r="BB34" s="381"/>
      <c r="BC34" s="1431"/>
      <c r="BD34" s="381"/>
      <c r="BE34" s="381"/>
    </row>
    <row r="35" spans="1:57" ht="21" thickBot="1">
      <c r="A35" s="659" t="s">
        <v>627</v>
      </c>
      <c r="B35" s="658">
        <v>103.57344279082744</v>
      </c>
      <c r="C35" s="658">
        <v>102.81083101681068</v>
      </c>
      <c r="D35" s="658">
        <v>99.768274928599467</v>
      </c>
      <c r="E35" s="658">
        <v>99.180296470819869</v>
      </c>
      <c r="F35" s="658">
        <v>97.130539505015221</v>
      </c>
      <c r="G35" s="386"/>
      <c r="H35" s="661" t="s">
        <v>263</v>
      </c>
      <c r="I35" s="660" t="s">
        <v>463</v>
      </c>
      <c r="J35" s="660" t="s">
        <v>462</v>
      </c>
      <c r="K35" s="660" t="s">
        <v>461</v>
      </c>
      <c r="L35" s="660" t="s">
        <v>460</v>
      </c>
      <c r="M35" s="660" t="s">
        <v>459</v>
      </c>
      <c r="N35" s="660" t="s">
        <v>458</v>
      </c>
      <c r="O35" s="660" t="s">
        <v>457</v>
      </c>
      <c r="P35" s="660" t="s">
        <v>456</v>
      </c>
      <c r="Q35" s="660" t="s">
        <v>262</v>
      </c>
      <c r="R35" s="379" t="s">
        <v>1290</v>
      </c>
      <c r="S35" s="380">
        <v>3</v>
      </c>
      <c r="T35" s="380">
        <v>1.8</v>
      </c>
      <c r="U35" s="380">
        <v>1.4</v>
      </c>
      <c r="V35" s="380" t="s">
        <v>58</v>
      </c>
      <c r="W35" s="380" t="s">
        <v>58</v>
      </c>
      <c r="X35" s="380" t="s">
        <v>58</v>
      </c>
      <c r="Y35" s="382" t="s">
        <v>58</v>
      </c>
      <c r="Z35" s="380" t="s">
        <v>58</v>
      </c>
      <c r="AA35" s="382">
        <v>6.2</v>
      </c>
      <c r="AB35" s="76"/>
      <c r="AC35" s="379" t="s">
        <v>1290</v>
      </c>
      <c r="AD35" s="380" t="s">
        <v>58</v>
      </c>
      <c r="AE35" s="380" t="s">
        <v>58</v>
      </c>
      <c r="AF35" s="380" t="s">
        <v>58</v>
      </c>
      <c r="AG35" s="380" t="s">
        <v>58</v>
      </c>
      <c r="AH35" s="380" t="s">
        <v>58</v>
      </c>
      <c r="AI35" s="380" t="s">
        <v>58</v>
      </c>
      <c r="AJ35" s="382" t="s">
        <v>58</v>
      </c>
      <c r="AK35" s="380" t="s">
        <v>58</v>
      </c>
      <c r="AL35" s="382" t="s">
        <v>58</v>
      </c>
      <c r="AM35" s="379" t="s">
        <v>1290</v>
      </c>
      <c r="AN35" s="380">
        <v>0.2</v>
      </c>
      <c r="AO35" s="380">
        <v>1.5</v>
      </c>
      <c r="AP35" s="380">
        <v>3.5</v>
      </c>
      <c r="AQ35" s="380" t="s">
        <v>58</v>
      </c>
      <c r="AR35" s="380" t="s">
        <v>58</v>
      </c>
      <c r="AS35" s="380" t="s">
        <v>58</v>
      </c>
      <c r="AT35" s="382" t="s">
        <v>58</v>
      </c>
      <c r="AU35" s="380" t="s">
        <v>58</v>
      </c>
      <c r="AV35" s="382">
        <v>5.0999999999999996</v>
      </c>
      <c r="BC35" s="1431"/>
      <c r="BE35" s="381"/>
    </row>
    <row r="36" spans="1:57">
      <c r="A36" s="655" t="s">
        <v>626</v>
      </c>
      <c r="B36" s="385">
        <v>55.023474702783297</v>
      </c>
      <c r="C36" s="385">
        <v>55.927517968110628</v>
      </c>
      <c r="D36" s="385">
        <v>55.039023284564138</v>
      </c>
      <c r="E36" s="385">
        <v>41.561269359142933</v>
      </c>
      <c r="F36" s="385">
        <v>41.864012777033473</v>
      </c>
      <c r="G36" s="386"/>
      <c r="H36" s="379" t="s">
        <v>455</v>
      </c>
      <c r="I36" s="380">
        <v>53.4</v>
      </c>
      <c r="J36" s="382">
        <v>0</v>
      </c>
      <c r="K36" s="382">
        <v>0</v>
      </c>
      <c r="L36" s="382">
        <v>0</v>
      </c>
      <c r="M36" s="382">
        <v>0</v>
      </c>
      <c r="N36" s="382">
        <v>0</v>
      </c>
      <c r="O36" s="382">
        <v>0</v>
      </c>
      <c r="P36" s="382">
        <v>0</v>
      </c>
      <c r="Q36" s="382">
        <v>53.4</v>
      </c>
      <c r="R36" s="379" t="s">
        <v>1289</v>
      </c>
      <c r="S36" s="380">
        <v>2.6</v>
      </c>
      <c r="T36" s="380">
        <v>1.9</v>
      </c>
      <c r="U36" s="380">
        <v>1.2</v>
      </c>
      <c r="V36" s="380" t="s">
        <v>58</v>
      </c>
      <c r="W36" s="380" t="s">
        <v>58</v>
      </c>
      <c r="X36" s="380" t="s">
        <v>58</v>
      </c>
      <c r="Y36" s="382" t="s">
        <v>58</v>
      </c>
      <c r="Z36" s="380" t="s">
        <v>58</v>
      </c>
      <c r="AA36" s="382">
        <v>5.7</v>
      </c>
      <c r="AB36" s="76"/>
      <c r="AC36" s="379" t="s">
        <v>1289</v>
      </c>
      <c r="AD36" s="380" t="s">
        <v>58</v>
      </c>
      <c r="AE36" s="380" t="s">
        <v>58</v>
      </c>
      <c r="AF36" s="380" t="s">
        <v>58</v>
      </c>
      <c r="AG36" s="380" t="s">
        <v>58</v>
      </c>
      <c r="AH36" s="380" t="s">
        <v>58</v>
      </c>
      <c r="AI36" s="380" t="s">
        <v>58</v>
      </c>
      <c r="AJ36" s="382" t="s">
        <v>58</v>
      </c>
      <c r="AK36" s="380" t="s">
        <v>58</v>
      </c>
      <c r="AL36" s="382" t="s">
        <v>58</v>
      </c>
      <c r="AM36" s="379" t="s">
        <v>1289</v>
      </c>
      <c r="AN36" s="380">
        <v>0.5</v>
      </c>
      <c r="AO36" s="380">
        <v>2.5</v>
      </c>
      <c r="AP36" s="380">
        <v>2.2999999999999998</v>
      </c>
      <c r="AQ36" s="380" t="s">
        <v>58</v>
      </c>
      <c r="AR36" s="380" t="s">
        <v>58</v>
      </c>
      <c r="AS36" s="380" t="s">
        <v>58</v>
      </c>
      <c r="AT36" s="382" t="s">
        <v>58</v>
      </c>
      <c r="AU36" s="380" t="s">
        <v>58</v>
      </c>
      <c r="AV36" s="382">
        <v>5.4</v>
      </c>
      <c r="BC36" s="1431"/>
      <c r="BE36" s="381"/>
    </row>
    <row r="37" spans="1:57" ht="25.5" customHeight="1">
      <c r="A37" s="655" t="s">
        <v>625</v>
      </c>
      <c r="B37" s="385">
        <v>18.429885811115021</v>
      </c>
      <c r="C37" s="385">
        <v>17.705917523249639</v>
      </c>
      <c r="D37" s="385">
        <v>17.429914659392814</v>
      </c>
      <c r="E37" s="385">
        <v>19.853487127041664</v>
      </c>
      <c r="F37" s="385">
        <v>22.089301599891453</v>
      </c>
      <c r="G37" s="386"/>
      <c r="H37" s="379" t="s">
        <v>454</v>
      </c>
      <c r="I37" s="380">
        <v>46.5</v>
      </c>
      <c r="J37" s="382">
        <v>10.1</v>
      </c>
      <c r="K37" s="382">
        <v>30.2</v>
      </c>
      <c r="L37" s="382">
        <v>26.3</v>
      </c>
      <c r="M37" s="382">
        <v>55.5</v>
      </c>
      <c r="N37" s="382">
        <v>42.6</v>
      </c>
      <c r="O37" s="382">
        <v>109.1</v>
      </c>
      <c r="P37" s="382">
        <v>0</v>
      </c>
      <c r="Q37" s="382">
        <v>320.2</v>
      </c>
      <c r="R37" s="379" t="s">
        <v>1288</v>
      </c>
      <c r="S37" s="380" t="s">
        <v>58</v>
      </c>
      <c r="T37" s="380">
        <v>0.2</v>
      </c>
      <c r="U37" s="380">
        <v>7.5</v>
      </c>
      <c r="V37" s="380">
        <v>1.6</v>
      </c>
      <c r="W37" s="380" t="s">
        <v>58</v>
      </c>
      <c r="X37" s="380" t="s">
        <v>58</v>
      </c>
      <c r="Y37" s="382" t="s">
        <v>58</v>
      </c>
      <c r="Z37" s="380" t="s">
        <v>58</v>
      </c>
      <c r="AA37" s="382">
        <v>9.4</v>
      </c>
      <c r="AB37" s="76"/>
      <c r="AC37" s="379" t="s">
        <v>1288</v>
      </c>
      <c r="AD37" s="380" t="s">
        <v>58</v>
      </c>
      <c r="AE37" s="380" t="s">
        <v>58</v>
      </c>
      <c r="AF37" s="380" t="s">
        <v>58</v>
      </c>
      <c r="AG37" s="380" t="s">
        <v>58</v>
      </c>
      <c r="AH37" s="380" t="s">
        <v>58</v>
      </c>
      <c r="AI37" s="380" t="s">
        <v>58</v>
      </c>
      <c r="AJ37" s="382" t="s">
        <v>58</v>
      </c>
      <c r="AK37" s="380" t="s">
        <v>58</v>
      </c>
      <c r="AL37" s="382" t="s">
        <v>58</v>
      </c>
      <c r="AM37" s="379" t="s">
        <v>1288</v>
      </c>
      <c r="AN37" s="380" t="s">
        <v>58</v>
      </c>
      <c r="AO37" s="380" t="s">
        <v>58</v>
      </c>
      <c r="AP37" s="380">
        <v>0.2</v>
      </c>
      <c r="AQ37" s="380" t="s">
        <v>58</v>
      </c>
      <c r="AR37" s="380" t="s">
        <v>58</v>
      </c>
      <c r="AS37" s="380" t="s">
        <v>58</v>
      </c>
      <c r="AT37" s="382" t="s">
        <v>58</v>
      </c>
      <c r="AU37" s="380" t="s">
        <v>58</v>
      </c>
      <c r="AV37" s="382">
        <v>0.2</v>
      </c>
      <c r="BC37" s="1431"/>
      <c r="BE37" s="381"/>
    </row>
    <row r="38" spans="1:57" ht="21" customHeight="1">
      <c r="A38" s="655" t="s">
        <v>624</v>
      </c>
      <c r="B38" s="385">
        <v>4.4001091980573452</v>
      </c>
      <c r="C38" s="385">
        <v>5.5057975057297686</v>
      </c>
      <c r="D38" s="385">
        <v>4.3911263412729822</v>
      </c>
      <c r="E38" s="385">
        <v>6.706559599401511</v>
      </c>
      <c r="F38" s="385">
        <v>5.6337298871454884</v>
      </c>
      <c r="G38" s="386"/>
      <c r="H38" s="379" t="s">
        <v>451</v>
      </c>
      <c r="I38" s="380">
        <v>15.6</v>
      </c>
      <c r="J38" s="382">
        <v>1.2</v>
      </c>
      <c r="K38" s="382">
        <v>0.8</v>
      </c>
      <c r="L38" s="382">
        <v>0.2</v>
      </c>
      <c r="M38" s="382">
        <v>0</v>
      </c>
      <c r="N38" s="382">
        <v>0</v>
      </c>
      <c r="O38" s="382">
        <v>0</v>
      </c>
      <c r="P38" s="382">
        <v>0</v>
      </c>
      <c r="Q38" s="382">
        <v>17.8</v>
      </c>
      <c r="R38" s="379" t="s">
        <v>444</v>
      </c>
      <c r="S38" s="380" t="s">
        <v>58</v>
      </c>
      <c r="T38" s="380" t="s">
        <v>58</v>
      </c>
      <c r="U38" s="380" t="s">
        <v>58</v>
      </c>
      <c r="V38" s="380" t="s">
        <v>58</v>
      </c>
      <c r="W38" s="380" t="s">
        <v>58</v>
      </c>
      <c r="X38" s="380" t="s">
        <v>58</v>
      </c>
      <c r="Y38" s="382" t="s">
        <v>58</v>
      </c>
      <c r="Z38" s="380" t="s">
        <v>58</v>
      </c>
      <c r="AA38" s="382" t="s">
        <v>58</v>
      </c>
      <c r="AB38" s="76"/>
      <c r="AC38" s="379" t="s">
        <v>444</v>
      </c>
      <c r="AD38" s="380">
        <v>2.1</v>
      </c>
      <c r="AE38" s="380" t="s">
        <v>58</v>
      </c>
      <c r="AF38" s="380">
        <v>4.4000000000000004</v>
      </c>
      <c r="AG38" s="380">
        <v>7.5</v>
      </c>
      <c r="AH38" s="380">
        <v>14.3</v>
      </c>
      <c r="AI38" s="380">
        <v>0.1</v>
      </c>
      <c r="AJ38" s="382">
        <v>25.6</v>
      </c>
      <c r="AK38" s="380" t="s">
        <v>58</v>
      </c>
      <c r="AL38" s="382">
        <v>54</v>
      </c>
      <c r="AM38" s="379" t="s">
        <v>444</v>
      </c>
      <c r="AN38" s="380" t="s">
        <v>58</v>
      </c>
      <c r="AO38" s="380" t="s">
        <v>58</v>
      </c>
      <c r="AP38" s="380">
        <v>0.2</v>
      </c>
      <c r="AQ38" s="380" t="s">
        <v>58</v>
      </c>
      <c r="AR38" s="380">
        <v>0.3</v>
      </c>
      <c r="AS38" s="380" t="s">
        <v>58</v>
      </c>
      <c r="AT38" s="382" t="s">
        <v>58</v>
      </c>
      <c r="AU38" s="380" t="s">
        <v>58</v>
      </c>
      <c r="AV38" s="382">
        <v>0.5</v>
      </c>
      <c r="BC38" s="382"/>
      <c r="BE38" s="381"/>
    </row>
    <row r="39" spans="1:57" ht="15" customHeight="1">
      <c r="A39" s="655" t="s">
        <v>622</v>
      </c>
      <c r="B39" s="385">
        <v>25.719973078871767</v>
      </c>
      <c r="C39" s="385">
        <v>23.671598019720641</v>
      </c>
      <c r="D39" s="385">
        <v>22.908210643369539</v>
      </c>
      <c r="E39" s="385">
        <v>31.058980385233749</v>
      </c>
      <c r="F39" s="385">
        <v>27.543495240944807</v>
      </c>
      <c r="G39" s="386"/>
      <c r="H39" s="379" t="s">
        <v>453</v>
      </c>
      <c r="I39" s="380">
        <v>7.5</v>
      </c>
      <c r="J39" s="382">
        <v>1.2</v>
      </c>
      <c r="K39" s="382">
        <v>1.1000000000000001</v>
      </c>
      <c r="L39" s="382">
        <v>0.1</v>
      </c>
      <c r="M39" s="382">
        <v>0.5</v>
      </c>
      <c r="N39" s="382">
        <v>0</v>
      </c>
      <c r="O39" s="382">
        <v>0</v>
      </c>
      <c r="P39" s="382">
        <v>0</v>
      </c>
      <c r="Q39" s="382">
        <v>10.4</v>
      </c>
      <c r="R39" s="379" t="s">
        <v>443</v>
      </c>
      <c r="S39" s="380" t="s">
        <v>58</v>
      </c>
      <c r="T39" s="380">
        <v>0.1</v>
      </c>
      <c r="U39" s="380">
        <v>2.2000000000000002</v>
      </c>
      <c r="V39" s="380" t="s">
        <v>58</v>
      </c>
      <c r="W39" s="380">
        <v>2.8</v>
      </c>
      <c r="X39" s="380">
        <v>0.1</v>
      </c>
      <c r="Y39" s="380" t="s">
        <v>58</v>
      </c>
      <c r="Z39" s="382" t="s">
        <v>58</v>
      </c>
      <c r="AA39" s="382">
        <v>5.2</v>
      </c>
      <c r="AB39" s="76"/>
      <c r="AC39" s="379" t="s">
        <v>443</v>
      </c>
      <c r="AD39" s="380" t="s">
        <v>58</v>
      </c>
      <c r="AE39" s="380" t="s">
        <v>58</v>
      </c>
      <c r="AF39" s="380" t="s">
        <v>58</v>
      </c>
      <c r="AG39" s="380" t="s">
        <v>58</v>
      </c>
      <c r="AH39" s="380" t="s">
        <v>58</v>
      </c>
      <c r="AI39" s="380" t="s">
        <v>58</v>
      </c>
      <c r="AJ39" s="380" t="s">
        <v>58</v>
      </c>
      <c r="AK39" s="382" t="s">
        <v>58</v>
      </c>
      <c r="AL39" s="382" t="s">
        <v>58</v>
      </c>
      <c r="AM39" s="379" t="s">
        <v>443</v>
      </c>
      <c r="AN39" s="380">
        <v>0.4</v>
      </c>
      <c r="AO39" s="380" t="s">
        <v>58</v>
      </c>
      <c r="AP39" s="380">
        <v>0.3</v>
      </c>
      <c r="AQ39" s="380">
        <v>0.6</v>
      </c>
      <c r="AR39" s="380">
        <v>1.1000000000000001</v>
      </c>
      <c r="AS39" s="380">
        <v>0.4</v>
      </c>
      <c r="AT39" s="380" t="s">
        <v>58</v>
      </c>
      <c r="AU39" s="382" t="s">
        <v>58</v>
      </c>
      <c r="AV39" s="382">
        <v>2.8</v>
      </c>
      <c r="BC39" s="1430"/>
      <c r="BE39" s="381"/>
    </row>
    <row r="40" spans="1:57" ht="13.5" customHeight="1">
      <c r="A40" s="659" t="s">
        <v>623</v>
      </c>
      <c r="B40" s="658">
        <v>2.2708030396593077</v>
      </c>
      <c r="C40" s="658">
        <v>2.338397079158069</v>
      </c>
      <c r="D40" s="658">
        <v>1.3731661855079553</v>
      </c>
      <c r="E40" s="658">
        <v>2.7346815794506911</v>
      </c>
      <c r="F40" s="658">
        <v>2.8927137440759818</v>
      </c>
      <c r="G40" s="386"/>
      <c r="H40" s="379" t="s">
        <v>451</v>
      </c>
      <c r="I40" s="380">
        <v>6</v>
      </c>
      <c r="J40" s="382">
        <v>0</v>
      </c>
      <c r="K40" s="382">
        <v>0.7</v>
      </c>
      <c r="L40" s="382">
        <v>0</v>
      </c>
      <c r="M40" s="382">
        <v>0</v>
      </c>
      <c r="N40" s="382">
        <v>0</v>
      </c>
      <c r="O40" s="382">
        <v>0</v>
      </c>
      <c r="P40" s="382">
        <v>0</v>
      </c>
      <c r="Q40" s="382">
        <v>6.7</v>
      </c>
      <c r="R40" s="379" t="s">
        <v>442</v>
      </c>
      <c r="S40" s="380" t="s">
        <v>58</v>
      </c>
      <c r="T40" s="380" t="s">
        <v>58</v>
      </c>
      <c r="U40" s="380">
        <v>1.1000000000000001</v>
      </c>
      <c r="V40" s="380">
        <v>0.9</v>
      </c>
      <c r="W40" s="380" t="s">
        <v>58</v>
      </c>
      <c r="X40" s="380" t="s">
        <v>58</v>
      </c>
      <c r="Y40" s="380">
        <v>0.4</v>
      </c>
      <c r="Z40" s="382">
        <v>2</v>
      </c>
      <c r="AA40" s="382">
        <v>4.3</v>
      </c>
      <c r="AB40" s="76"/>
      <c r="AC40" s="379" t="s">
        <v>442</v>
      </c>
      <c r="AD40" s="380" t="s">
        <v>58</v>
      </c>
      <c r="AE40" s="380" t="s">
        <v>58</v>
      </c>
      <c r="AF40" s="380" t="s">
        <v>58</v>
      </c>
      <c r="AG40" s="380" t="s">
        <v>58</v>
      </c>
      <c r="AH40" s="380" t="s">
        <v>58</v>
      </c>
      <c r="AI40" s="380" t="s">
        <v>58</v>
      </c>
      <c r="AJ40" s="380" t="s">
        <v>58</v>
      </c>
      <c r="AK40" s="382" t="s">
        <v>58</v>
      </c>
      <c r="AL40" s="382" t="s">
        <v>58</v>
      </c>
      <c r="AM40" s="379" t="s">
        <v>442</v>
      </c>
      <c r="AN40" s="380" t="s">
        <v>58</v>
      </c>
      <c r="AO40" s="380" t="s">
        <v>58</v>
      </c>
      <c r="AP40" s="380" t="s">
        <v>58</v>
      </c>
      <c r="AQ40" s="380" t="s">
        <v>58</v>
      </c>
      <c r="AR40" s="380" t="s">
        <v>58</v>
      </c>
      <c r="AS40" s="380">
        <v>0.1</v>
      </c>
      <c r="AT40" s="380">
        <v>0.3</v>
      </c>
      <c r="AU40" s="382" t="s">
        <v>58</v>
      </c>
      <c r="AV40" s="382">
        <v>0.5</v>
      </c>
      <c r="BC40" s="382"/>
      <c r="BE40" s="381"/>
    </row>
    <row r="41" spans="1:57">
      <c r="A41" s="655" t="s">
        <v>622</v>
      </c>
      <c r="B41" s="385">
        <v>2.2322751012256559</v>
      </c>
      <c r="C41" s="385">
        <v>2.2827066339841191</v>
      </c>
      <c r="D41" s="385">
        <v>1.3639061455418033</v>
      </c>
      <c r="E41" s="385">
        <v>2.7294772259362463</v>
      </c>
      <c r="F41" s="385">
        <v>2.8902631255084024</v>
      </c>
      <c r="G41" s="386"/>
      <c r="H41" s="379" t="s">
        <v>452</v>
      </c>
      <c r="I41" s="380">
        <v>67.599999999999994</v>
      </c>
      <c r="J41" s="382">
        <v>0</v>
      </c>
      <c r="K41" s="382">
        <v>0</v>
      </c>
      <c r="L41" s="382">
        <v>0</v>
      </c>
      <c r="M41" s="382">
        <v>0</v>
      </c>
      <c r="N41" s="382">
        <v>0</v>
      </c>
      <c r="O41" s="382">
        <v>0</v>
      </c>
      <c r="P41" s="382">
        <v>7.1</v>
      </c>
      <c r="Q41" s="382">
        <v>74.7</v>
      </c>
      <c r="R41" s="379" t="s">
        <v>440</v>
      </c>
      <c r="S41" s="380" t="s">
        <v>58</v>
      </c>
      <c r="T41" s="380" t="s">
        <v>58</v>
      </c>
      <c r="U41" s="380" t="s">
        <v>58</v>
      </c>
      <c r="V41" s="380" t="s">
        <v>58</v>
      </c>
      <c r="W41" s="380" t="s">
        <v>58</v>
      </c>
      <c r="X41" s="380" t="s">
        <v>58</v>
      </c>
      <c r="Y41" s="380" t="s">
        <v>58</v>
      </c>
      <c r="Z41" s="382">
        <v>9.4</v>
      </c>
      <c r="AA41" s="382">
        <v>9.4</v>
      </c>
      <c r="AB41" s="76"/>
      <c r="AC41" s="379" t="s">
        <v>440</v>
      </c>
      <c r="AD41" s="380" t="s">
        <v>58</v>
      </c>
      <c r="AE41" s="380" t="s">
        <v>58</v>
      </c>
      <c r="AF41" s="380" t="s">
        <v>58</v>
      </c>
      <c r="AG41" s="380" t="s">
        <v>58</v>
      </c>
      <c r="AH41" s="380" t="s">
        <v>58</v>
      </c>
      <c r="AI41" s="380" t="s">
        <v>58</v>
      </c>
      <c r="AJ41" s="380" t="s">
        <v>58</v>
      </c>
      <c r="AK41" s="382">
        <v>5.7</v>
      </c>
      <c r="AL41" s="382">
        <v>5.7</v>
      </c>
      <c r="AM41" s="379" t="s">
        <v>440</v>
      </c>
      <c r="AN41" s="380" t="s">
        <v>58</v>
      </c>
      <c r="AO41" s="380" t="s">
        <v>58</v>
      </c>
      <c r="AP41" s="380" t="s">
        <v>58</v>
      </c>
      <c r="AQ41" s="380" t="s">
        <v>58</v>
      </c>
      <c r="AR41" s="380" t="s">
        <v>58</v>
      </c>
      <c r="AS41" s="380" t="s">
        <v>58</v>
      </c>
      <c r="AT41" s="380" t="s">
        <v>58</v>
      </c>
      <c r="AU41" s="382">
        <v>0.5</v>
      </c>
      <c r="AV41" s="382">
        <v>0.5</v>
      </c>
      <c r="BC41" s="382"/>
      <c r="BE41" s="381"/>
    </row>
    <row r="42" spans="1:57" ht="15" customHeight="1" thickBot="1">
      <c r="A42" s="655" t="s">
        <v>621</v>
      </c>
      <c r="B42" s="385">
        <v>3.8527938433651841E-2</v>
      </c>
      <c r="C42" s="385">
        <v>5.5690445173950005E-2</v>
      </c>
      <c r="D42" s="385">
        <v>9.2600399661519998E-3</v>
      </c>
      <c r="E42" s="385">
        <v>5.2043535144447603E-3</v>
      </c>
      <c r="F42" s="385">
        <v>2.4506185675790999E-3</v>
      </c>
      <c r="G42" s="386"/>
      <c r="H42" s="379" t="s">
        <v>440</v>
      </c>
      <c r="I42" s="380"/>
      <c r="J42" s="382"/>
      <c r="K42" s="382"/>
      <c r="L42" s="382"/>
      <c r="M42" s="382"/>
      <c r="N42" s="382"/>
      <c r="O42" s="382"/>
      <c r="P42" s="382">
        <v>45.4</v>
      </c>
      <c r="Q42" s="382">
        <v>45.4</v>
      </c>
      <c r="R42" s="657" t="s">
        <v>68</v>
      </c>
      <c r="S42" s="377" t="s">
        <v>58</v>
      </c>
      <c r="T42" s="377" t="s">
        <v>58</v>
      </c>
      <c r="U42" s="377" t="s">
        <v>58</v>
      </c>
      <c r="V42" s="377" t="s">
        <v>58</v>
      </c>
      <c r="W42" s="377" t="s">
        <v>58</v>
      </c>
      <c r="X42" s="377" t="s">
        <v>58</v>
      </c>
      <c r="Y42" s="377" t="s">
        <v>58</v>
      </c>
      <c r="Z42" s="377">
        <v>0.1</v>
      </c>
      <c r="AA42" s="377">
        <v>0.1</v>
      </c>
      <c r="AB42" s="76"/>
      <c r="AC42" s="657" t="s">
        <v>68</v>
      </c>
      <c r="AD42" s="377" t="s">
        <v>58</v>
      </c>
      <c r="AE42" s="377" t="s">
        <v>58</v>
      </c>
      <c r="AF42" s="377" t="s">
        <v>58</v>
      </c>
      <c r="AG42" s="377" t="s">
        <v>58</v>
      </c>
      <c r="AH42" s="377" t="s">
        <v>58</v>
      </c>
      <c r="AI42" s="377" t="s">
        <v>58</v>
      </c>
      <c r="AJ42" s="377" t="s">
        <v>58</v>
      </c>
      <c r="AK42" s="377">
        <v>4.7</v>
      </c>
      <c r="AL42" s="377">
        <v>4.7</v>
      </c>
      <c r="AM42" s="657" t="s">
        <v>68</v>
      </c>
      <c r="AN42" s="377" t="s">
        <v>58</v>
      </c>
      <c r="AO42" s="377" t="s">
        <v>58</v>
      </c>
      <c r="AP42" s="377" t="s">
        <v>58</v>
      </c>
      <c r="AQ42" s="377" t="s">
        <v>58</v>
      </c>
      <c r="AR42" s="377" t="s">
        <v>58</v>
      </c>
      <c r="AS42" s="377" t="s">
        <v>58</v>
      </c>
      <c r="AT42" s="377" t="s">
        <v>58</v>
      </c>
      <c r="AU42" s="377">
        <v>0.2</v>
      </c>
      <c r="AV42" s="377">
        <v>0.2</v>
      </c>
      <c r="BE42" s="381"/>
    </row>
    <row r="43" spans="1:57" ht="15" thickBot="1">
      <c r="A43" s="313" t="s">
        <v>472</v>
      </c>
      <c r="B43" s="176">
        <v>105.84424583048674</v>
      </c>
      <c r="C43" s="176">
        <v>105.14922809596875</v>
      </c>
      <c r="D43" s="176">
        <v>101.14144111410745</v>
      </c>
      <c r="E43" s="312">
        <v>101.91497805027055</v>
      </c>
      <c r="F43" s="312">
        <v>100.02325324909121</v>
      </c>
      <c r="G43" s="386"/>
      <c r="H43" s="378" t="s">
        <v>465</v>
      </c>
      <c r="I43" s="377"/>
      <c r="J43" s="377"/>
      <c r="K43" s="377"/>
      <c r="L43" s="377"/>
      <c r="M43" s="377"/>
      <c r="N43" s="377"/>
      <c r="O43" s="377"/>
      <c r="P43" s="377">
        <v>70.7</v>
      </c>
      <c r="Q43" s="377">
        <v>70.7</v>
      </c>
      <c r="R43" s="175" t="s">
        <v>439</v>
      </c>
      <c r="S43" s="215">
        <v>14.7</v>
      </c>
      <c r="T43" s="215">
        <v>4.5999999999999996</v>
      </c>
      <c r="U43" s="215">
        <v>13.8</v>
      </c>
      <c r="V43" s="215">
        <v>2.5</v>
      </c>
      <c r="W43" s="215">
        <v>2.8</v>
      </c>
      <c r="X43" s="215">
        <v>0.1</v>
      </c>
      <c r="Y43" s="215">
        <v>0.4</v>
      </c>
      <c r="Z43" s="215">
        <v>18.2</v>
      </c>
      <c r="AA43" s="215">
        <v>57.1</v>
      </c>
      <c r="AB43" s="76"/>
      <c r="AC43" s="175" t="s">
        <v>439</v>
      </c>
      <c r="AD43" s="215">
        <v>7.1</v>
      </c>
      <c r="AE43" s="215">
        <v>0.3</v>
      </c>
      <c r="AF43" s="215">
        <v>4.5999999999999996</v>
      </c>
      <c r="AG43" s="215">
        <v>7.5</v>
      </c>
      <c r="AH43" s="215">
        <v>14.3</v>
      </c>
      <c r="AI43" s="215">
        <v>0.1</v>
      </c>
      <c r="AJ43" s="215">
        <v>25.6</v>
      </c>
      <c r="AK43" s="215">
        <v>44.3</v>
      </c>
      <c r="AL43" s="215">
        <v>103.8</v>
      </c>
      <c r="AM43" s="175" t="s">
        <v>439</v>
      </c>
      <c r="AN43" s="215">
        <v>1.4</v>
      </c>
      <c r="AO43" s="215">
        <v>4.2</v>
      </c>
      <c r="AP43" s="215">
        <v>6.4</v>
      </c>
      <c r="AQ43" s="215">
        <v>0.6</v>
      </c>
      <c r="AR43" s="215">
        <v>1.4</v>
      </c>
      <c r="AS43" s="215">
        <v>0.5</v>
      </c>
      <c r="AT43" s="215">
        <v>0.3</v>
      </c>
      <c r="AU43" s="215">
        <v>3.1</v>
      </c>
      <c r="AV43" s="215">
        <v>17.899999999999999</v>
      </c>
      <c r="BE43" s="381"/>
    </row>
    <row r="44" spans="1:57">
      <c r="A44" s="1427"/>
      <c r="B44" s="1439"/>
      <c r="C44" s="1439"/>
      <c r="D44" s="1439"/>
      <c r="E44" s="1439"/>
      <c r="F44" s="1439"/>
      <c r="G44" s="386"/>
      <c r="H44" s="175" t="s">
        <v>450</v>
      </c>
      <c r="I44" s="215">
        <v>174.9</v>
      </c>
      <c r="J44" s="215">
        <v>11.3</v>
      </c>
      <c r="K44" s="215">
        <v>31.2</v>
      </c>
      <c r="L44" s="215">
        <v>26.4</v>
      </c>
      <c r="M44" s="215">
        <v>55.9</v>
      </c>
      <c r="N44" s="215">
        <v>42.6</v>
      </c>
      <c r="O44" s="215">
        <v>109.1</v>
      </c>
      <c r="P44" s="215">
        <v>123.3</v>
      </c>
      <c r="Q44" s="215">
        <v>574.79999999999995</v>
      </c>
      <c r="R44" s="379" t="s">
        <v>438</v>
      </c>
      <c r="S44" s="1429">
        <v>8.9</v>
      </c>
      <c r="T44" s="1429">
        <v>7</v>
      </c>
      <c r="U44" s="1429">
        <v>4</v>
      </c>
      <c r="V44" s="1429">
        <v>-5.3</v>
      </c>
      <c r="W44" s="1429">
        <v>-0.5</v>
      </c>
      <c r="X44" s="1429" t="s">
        <v>58</v>
      </c>
      <c r="Y44" s="382">
        <v>0.3</v>
      </c>
      <c r="Z44" s="1429" t="s">
        <v>58</v>
      </c>
      <c r="AA44" s="382">
        <v>14.4</v>
      </c>
      <c r="AB44" s="76"/>
      <c r="AC44" s="379" t="s">
        <v>438</v>
      </c>
      <c r="AD44" s="1429">
        <v>-6.3</v>
      </c>
      <c r="AE44" s="1429">
        <v>3.1</v>
      </c>
      <c r="AF44" s="1429">
        <v>-10.3</v>
      </c>
      <c r="AG44" s="1429">
        <v>1.2</v>
      </c>
      <c r="AH44" s="1429">
        <v>-0.5</v>
      </c>
      <c r="AI44" s="1429">
        <v>-0.2</v>
      </c>
      <c r="AJ44" s="382">
        <v>0.7</v>
      </c>
      <c r="AK44" s="1429" t="s">
        <v>58</v>
      </c>
      <c r="AL44" s="382">
        <v>-12.2</v>
      </c>
      <c r="AM44" s="379" t="s">
        <v>438</v>
      </c>
      <c r="AN44" s="1429">
        <v>0.4</v>
      </c>
      <c r="AO44" s="1429">
        <v>5.7</v>
      </c>
      <c r="AP44" s="1429">
        <v>7.1</v>
      </c>
      <c r="AQ44" s="1429">
        <v>0.6</v>
      </c>
      <c r="AR44" s="1429">
        <v>-0.4</v>
      </c>
      <c r="AS44" s="1429">
        <v>1.3</v>
      </c>
      <c r="AT44" s="382" t="s">
        <v>58</v>
      </c>
      <c r="AU44" s="1429" t="s">
        <v>58</v>
      </c>
      <c r="AV44" s="382">
        <v>14.7</v>
      </c>
      <c r="BE44" s="381"/>
    </row>
    <row r="45" spans="1:57" ht="15" customHeight="1">
      <c r="A45" s="655" t="s">
        <v>620</v>
      </c>
      <c r="B45" s="385">
        <v>0.46471316372999988</v>
      </c>
      <c r="C45" s="385">
        <v>0.90687809785999984</v>
      </c>
      <c r="D45" s="385">
        <v>1.7712567912700004</v>
      </c>
      <c r="E45" s="385">
        <v>0.92098873682000015</v>
      </c>
      <c r="F45" s="385">
        <v>0.59630023196999993</v>
      </c>
      <c r="G45" s="386"/>
      <c r="I45" s="389"/>
      <c r="J45" s="389"/>
      <c r="K45" s="389"/>
      <c r="L45" s="389"/>
      <c r="M45" s="389"/>
      <c r="N45" s="389"/>
      <c r="O45" s="389"/>
      <c r="P45" s="389"/>
      <c r="Q45" s="389"/>
      <c r="R45" s="379"/>
      <c r="S45" s="380"/>
      <c r="T45" s="380"/>
      <c r="U45" s="380"/>
      <c r="V45" s="380"/>
      <c r="W45" s="380"/>
      <c r="X45" s="380"/>
      <c r="Y45" s="382"/>
      <c r="Z45" s="382"/>
      <c r="AA45" s="382"/>
      <c r="AB45" s="76"/>
      <c r="AC45" s="379"/>
      <c r="AD45" s="380"/>
      <c r="AE45" s="382"/>
      <c r="AF45" s="382"/>
      <c r="AG45" s="382"/>
      <c r="AH45" s="382"/>
      <c r="AI45" s="382"/>
      <c r="AJ45" s="382"/>
      <c r="AK45" s="380"/>
      <c r="AL45" s="380"/>
      <c r="BE45" s="381"/>
    </row>
    <row r="46" spans="1:57">
      <c r="A46" s="655" t="s">
        <v>619</v>
      </c>
      <c r="B46" s="385">
        <v>1.9564527142899999</v>
      </c>
      <c r="C46" s="385">
        <v>0.77490866120000002</v>
      </c>
      <c r="D46" s="385">
        <v>2.0498433956500004</v>
      </c>
      <c r="E46" s="385">
        <v>0.82457294285000005</v>
      </c>
      <c r="F46" s="385">
        <v>2.1378107235899999</v>
      </c>
      <c r="G46" s="386"/>
      <c r="H46" s="379" t="s">
        <v>448</v>
      </c>
      <c r="I46" s="380">
        <v>12.9</v>
      </c>
      <c r="J46" s="380">
        <v>2.7</v>
      </c>
      <c r="K46" s="380">
        <v>2.9</v>
      </c>
      <c r="L46" s="380">
        <v>0.1</v>
      </c>
      <c r="M46" s="380"/>
      <c r="N46" s="380"/>
      <c r="O46" s="382"/>
      <c r="P46" s="380">
        <v>171.4</v>
      </c>
      <c r="Q46" s="380">
        <v>190</v>
      </c>
      <c r="R46" s="379"/>
      <c r="S46" s="380"/>
      <c r="T46" s="216"/>
      <c r="U46" s="216"/>
      <c r="V46" s="216"/>
      <c r="W46" s="216"/>
      <c r="X46" s="216"/>
      <c r="Y46" s="216"/>
      <c r="Z46" s="380"/>
      <c r="AA46" s="380"/>
      <c r="AB46" s="76"/>
      <c r="AC46" s="379"/>
      <c r="AD46" s="379"/>
      <c r="AE46" s="379"/>
      <c r="AF46" s="379"/>
      <c r="AG46" s="379"/>
      <c r="AH46" s="379"/>
      <c r="AI46" s="379"/>
      <c r="AJ46" s="379"/>
      <c r="AK46" s="379"/>
      <c r="AL46" s="379"/>
      <c r="AS46" s="656"/>
      <c r="AT46" s="656"/>
      <c r="AU46" s="656"/>
      <c r="AV46" s="656"/>
      <c r="BC46" s="656"/>
      <c r="BE46" s="381"/>
    </row>
    <row r="47" spans="1:57" ht="15" customHeight="1">
      <c r="A47" s="655" t="s">
        <v>618</v>
      </c>
      <c r="B47" s="385">
        <v>2.4787918410500001</v>
      </c>
      <c r="C47" s="385">
        <v>3.3427340769099994</v>
      </c>
      <c r="D47" s="385">
        <v>3.9927848714899983</v>
      </c>
      <c r="E47" s="385">
        <v>3.0488239557299996</v>
      </c>
      <c r="F47" s="385">
        <v>2.1809739071200007</v>
      </c>
      <c r="G47" s="386"/>
      <c r="H47" s="379" t="s">
        <v>451</v>
      </c>
      <c r="I47" s="380">
        <v>3.8</v>
      </c>
      <c r="J47" s="380">
        <v>1.2</v>
      </c>
      <c r="K47" s="380"/>
      <c r="L47" s="382"/>
      <c r="M47" s="382"/>
      <c r="N47" s="382"/>
      <c r="O47" s="382"/>
      <c r="P47" s="382"/>
      <c r="Q47" s="382">
        <v>5.0999999999999996</v>
      </c>
      <c r="R47" s="379"/>
      <c r="S47" s="379"/>
      <c r="T47" s="379"/>
      <c r="U47" s="379"/>
      <c r="V47" s="379"/>
      <c r="W47" s="379"/>
      <c r="X47" s="379"/>
      <c r="Y47" s="379"/>
      <c r="Z47" s="379"/>
      <c r="AA47" s="379"/>
      <c r="AB47" s="76"/>
      <c r="AC47" s="379"/>
      <c r="AD47" s="379"/>
      <c r="AE47" s="379"/>
      <c r="AF47" s="379"/>
      <c r="AG47" s="379"/>
      <c r="AH47" s="379"/>
      <c r="AI47" s="379"/>
      <c r="AJ47" s="379"/>
      <c r="AK47" s="379"/>
      <c r="AL47" s="379"/>
      <c r="BE47" s="381"/>
    </row>
    <row r="48" spans="1:57" ht="15" customHeight="1" thickBot="1">
      <c r="A48" s="177"/>
      <c r="B48" s="1440"/>
      <c r="C48" s="1440"/>
      <c r="D48" s="1440"/>
      <c r="E48" s="1440"/>
      <c r="F48" s="1440"/>
      <c r="G48" s="386"/>
      <c r="H48" s="379" t="s">
        <v>447</v>
      </c>
      <c r="I48" s="380">
        <v>20.399999999999999</v>
      </c>
      <c r="J48" s="380">
        <v>3.5</v>
      </c>
      <c r="K48" s="380">
        <v>7.8</v>
      </c>
      <c r="L48" s="380"/>
      <c r="M48" s="380">
        <v>7.4</v>
      </c>
      <c r="N48" s="380"/>
      <c r="O48" s="382"/>
      <c r="P48" s="382"/>
      <c r="Q48" s="382">
        <v>39.1</v>
      </c>
      <c r="R48" s="379"/>
      <c r="S48" s="379"/>
      <c r="T48" s="379"/>
      <c r="U48" s="379"/>
      <c r="V48" s="379"/>
      <c r="W48" s="379"/>
      <c r="X48" s="379"/>
      <c r="Y48" s="379"/>
      <c r="Z48" s="379"/>
      <c r="AA48" s="379"/>
      <c r="AB48" s="76"/>
      <c r="AC48" s="379"/>
      <c r="AD48" s="379"/>
      <c r="AE48" s="379"/>
      <c r="AF48" s="379"/>
      <c r="AG48" s="379"/>
      <c r="AH48" s="379"/>
      <c r="AI48" s="379"/>
      <c r="AJ48" s="379"/>
      <c r="AK48" s="379"/>
      <c r="AL48" s="379"/>
      <c r="BE48" s="381"/>
    </row>
    <row r="49" spans="1:57">
      <c r="A49" s="654" t="s">
        <v>617</v>
      </c>
      <c r="B49" s="176">
        <v>110.74420354955674</v>
      </c>
      <c r="C49" s="176">
        <v>110.17374893193876</v>
      </c>
      <c r="D49" s="176">
        <v>108.95532617251743</v>
      </c>
      <c r="E49" s="176">
        <v>106.70936368567057</v>
      </c>
      <c r="F49" s="176">
        <v>104.9383381117712</v>
      </c>
      <c r="G49" s="386"/>
      <c r="H49" s="379" t="s">
        <v>451</v>
      </c>
      <c r="I49" s="380">
        <v>12.4</v>
      </c>
      <c r="J49" s="380">
        <v>3.2</v>
      </c>
      <c r="K49" s="380">
        <v>0.4</v>
      </c>
      <c r="L49" s="382"/>
      <c r="M49" s="382"/>
      <c r="N49" s="382"/>
      <c r="O49" s="382"/>
      <c r="P49" s="382"/>
      <c r="Q49" s="382">
        <v>16</v>
      </c>
      <c r="R49" s="379"/>
      <c r="S49" s="379"/>
      <c r="T49" s="379"/>
      <c r="U49" s="379"/>
      <c r="V49" s="379"/>
      <c r="W49" s="379"/>
      <c r="X49" s="379"/>
      <c r="Y49" s="379"/>
      <c r="Z49" s="379"/>
      <c r="AA49" s="379"/>
      <c r="AB49" s="76"/>
      <c r="AC49" s="379"/>
      <c r="AD49" s="379"/>
      <c r="AE49" s="379"/>
      <c r="AF49" s="379"/>
      <c r="AG49" s="379"/>
      <c r="AH49" s="379"/>
      <c r="AI49" s="379"/>
      <c r="AJ49" s="379"/>
      <c r="AK49" s="379"/>
      <c r="AL49" s="379"/>
      <c r="BE49" s="77"/>
    </row>
    <row r="50" spans="1:57">
      <c r="A50" s="376"/>
      <c r="B50" s="384"/>
      <c r="C50" s="376"/>
      <c r="D50" s="376"/>
      <c r="E50" s="376"/>
      <c r="F50" s="386"/>
      <c r="G50" s="386"/>
      <c r="H50" s="379" t="s">
        <v>449</v>
      </c>
      <c r="I50" s="380">
        <v>10.8</v>
      </c>
      <c r="J50" s="380">
        <v>10.500000000000002</v>
      </c>
      <c r="K50" s="380">
        <v>40.6</v>
      </c>
      <c r="L50" s="380">
        <v>28.2</v>
      </c>
      <c r="M50" s="380">
        <v>53.5</v>
      </c>
      <c r="N50" s="380">
        <v>9.8000000000000007</v>
      </c>
      <c r="O50" s="380">
        <v>26.9</v>
      </c>
      <c r="P50" s="380"/>
      <c r="Q50" s="380">
        <v>180.29999999999998</v>
      </c>
      <c r="R50" s="379"/>
      <c r="S50" s="379"/>
      <c r="T50" s="379"/>
      <c r="U50" s="379"/>
      <c r="V50" s="379"/>
      <c r="W50" s="379"/>
      <c r="X50" s="379"/>
      <c r="Y50" s="379"/>
      <c r="Z50" s="379"/>
      <c r="AA50" s="379"/>
      <c r="AB50" s="76"/>
      <c r="AC50" s="379"/>
      <c r="AD50" s="379"/>
      <c r="AE50" s="379"/>
      <c r="AF50" s="379"/>
      <c r="AG50" s="379"/>
      <c r="AH50" s="379"/>
      <c r="AI50" s="379"/>
      <c r="AJ50" s="379"/>
      <c r="AK50" s="379"/>
      <c r="AL50" s="379"/>
      <c r="BE50" s="77"/>
    </row>
    <row r="51" spans="1:57">
      <c r="A51" s="180"/>
      <c r="B51" s="180"/>
      <c r="C51" s="180"/>
      <c r="D51" s="180"/>
      <c r="E51" s="180"/>
      <c r="F51" s="180"/>
      <c r="G51" s="386"/>
      <c r="H51" s="383" t="s">
        <v>1059</v>
      </c>
      <c r="I51" s="380">
        <v>3.2</v>
      </c>
      <c r="J51" s="380">
        <v>3.3</v>
      </c>
      <c r="K51" s="380">
        <v>4.9000000000000004</v>
      </c>
      <c r="L51" s="380"/>
      <c r="M51" s="382"/>
      <c r="N51" s="382"/>
      <c r="O51" s="382"/>
      <c r="P51" s="382"/>
      <c r="Q51" s="382">
        <v>11.3</v>
      </c>
      <c r="R51" s="379"/>
      <c r="S51" s="379"/>
      <c r="T51" s="379"/>
      <c r="U51" s="379"/>
      <c r="V51" s="379"/>
      <c r="W51" s="379"/>
      <c r="X51" s="379"/>
      <c r="Y51" s="379"/>
      <c r="Z51" s="379"/>
      <c r="AA51" s="379"/>
      <c r="AB51" s="76"/>
      <c r="AC51" s="379"/>
      <c r="AD51" s="379"/>
      <c r="AE51" s="379"/>
      <c r="AF51" s="379"/>
      <c r="AG51" s="379"/>
      <c r="AH51" s="379"/>
      <c r="AI51" s="379"/>
      <c r="AJ51" s="379"/>
      <c r="AK51" s="379"/>
      <c r="AL51" s="379"/>
      <c r="BE51" s="77"/>
    </row>
    <row r="52" spans="1:57">
      <c r="A52" s="180"/>
      <c r="B52" s="652"/>
      <c r="C52" s="180"/>
      <c r="D52" s="180"/>
      <c r="E52" s="180"/>
      <c r="F52" s="653"/>
      <c r="G52" s="386"/>
      <c r="H52" s="383" t="s">
        <v>1058</v>
      </c>
      <c r="I52" s="380">
        <v>4.8</v>
      </c>
      <c r="J52" s="380">
        <v>6.5</v>
      </c>
      <c r="K52" s="380">
        <v>8.3000000000000007</v>
      </c>
      <c r="L52" s="380"/>
      <c r="M52" s="380"/>
      <c r="N52" s="380"/>
      <c r="O52" s="380"/>
      <c r="P52" s="382"/>
      <c r="Q52" s="382">
        <v>19.600000000000001</v>
      </c>
      <c r="R52" s="379"/>
      <c r="S52" s="379"/>
      <c r="T52" s="379"/>
      <c r="U52" s="379"/>
      <c r="V52" s="379"/>
      <c r="W52" s="379"/>
      <c r="X52" s="379"/>
      <c r="Y52" s="379"/>
      <c r="Z52" s="379"/>
      <c r="AA52" s="379"/>
      <c r="AB52" s="76"/>
      <c r="AC52" s="379"/>
      <c r="AD52" s="379"/>
      <c r="AE52" s="379"/>
      <c r="AF52" s="379"/>
      <c r="AG52" s="379"/>
      <c r="AH52" s="379"/>
      <c r="AI52" s="379"/>
      <c r="AJ52" s="379"/>
      <c r="AK52" s="379"/>
      <c r="AL52" s="379"/>
      <c r="BE52" s="77"/>
    </row>
    <row r="53" spans="1:57">
      <c r="A53" s="180"/>
      <c r="B53" s="652"/>
      <c r="C53" s="180"/>
      <c r="D53" s="180"/>
      <c r="E53" s="180"/>
      <c r="F53" s="180"/>
      <c r="G53" s="386"/>
      <c r="H53" s="379" t="s">
        <v>1287</v>
      </c>
      <c r="I53" s="380">
        <v>0</v>
      </c>
      <c r="J53" s="380">
        <v>0.3</v>
      </c>
      <c r="K53" s="380">
        <v>7.7</v>
      </c>
      <c r="L53" s="380">
        <v>1.6</v>
      </c>
      <c r="M53" s="380"/>
      <c r="N53" s="380"/>
      <c r="O53" s="380"/>
      <c r="P53" s="382"/>
      <c r="Q53" s="382">
        <v>9.6999999999999993</v>
      </c>
      <c r="R53" s="379"/>
      <c r="S53" s="379"/>
      <c r="T53" s="379"/>
      <c r="U53" s="379"/>
      <c r="V53" s="379"/>
      <c r="W53" s="379"/>
      <c r="X53" s="379"/>
      <c r="Y53" s="379"/>
      <c r="Z53" s="379"/>
      <c r="AA53" s="379"/>
      <c r="AB53" s="76"/>
      <c r="AC53" s="379"/>
      <c r="AD53" s="379"/>
      <c r="AE53" s="379"/>
      <c r="AF53" s="379"/>
      <c r="AG53" s="379"/>
      <c r="AH53" s="379"/>
      <c r="AI53" s="379"/>
      <c r="AJ53" s="379"/>
      <c r="AK53" s="379"/>
      <c r="AL53" s="379"/>
    </row>
    <row r="54" spans="1:57">
      <c r="A54" s="180"/>
      <c r="B54" s="652"/>
      <c r="C54" s="180"/>
      <c r="D54" s="180"/>
      <c r="E54" s="180"/>
      <c r="F54" s="180"/>
      <c r="G54" s="386"/>
      <c r="H54" s="379" t="s">
        <v>446</v>
      </c>
      <c r="I54" s="380">
        <v>2.2999999999999998</v>
      </c>
      <c r="J54" s="380">
        <v>0.1</v>
      </c>
      <c r="K54" s="380">
        <v>13.8</v>
      </c>
      <c r="L54" s="380">
        <v>20.399999999999999</v>
      </c>
      <c r="M54" s="380">
        <v>42.9</v>
      </c>
      <c r="N54" s="380">
        <v>5.2</v>
      </c>
      <c r="O54" s="380">
        <v>26.7</v>
      </c>
      <c r="P54" s="382"/>
      <c r="Q54" s="382">
        <v>111.5</v>
      </c>
      <c r="R54" s="379"/>
      <c r="S54" s="379"/>
      <c r="T54" s="379"/>
      <c r="U54" s="379"/>
      <c r="V54" s="379"/>
      <c r="W54" s="379"/>
      <c r="X54" s="379"/>
      <c r="Y54" s="379"/>
      <c r="Z54" s="379"/>
      <c r="AA54" s="379"/>
      <c r="AB54" s="76"/>
      <c r="AC54" s="379"/>
      <c r="AD54" s="379"/>
      <c r="AE54" s="379"/>
      <c r="AF54" s="379"/>
      <c r="AG54" s="379"/>
      <c r="AH54" s="379"/>
      <c r="AI54" s="379"/>
      <c r="AJ54" s="379"/>
      <c r="AK54" s="379"/>
      <c r="AL54" s="379"/>
    </row>
    <row r="55" spans="1:57">
      <c r="A55" s="180"/>
      <c r="B55" s="652"/>
      <c r="C55" s="180"/>
      <c r="D55" s="180"/>
      <c r="E55" s="180"/>
      <c r="F55" s="180"/>
      <c r="G55" s="386"/>
      <c r="H55" s="379" t="s">
        <v>445</v>
      </c>
      <c r="I55" s="380">
        <v>0.5</v>
      </c>
      <c r="J55" s="380">
        <v>0.3</v>
      </c>
      <c r="K55" s="380">
        <v>5.9</v>
      </c>
      <c r="L55" s="380">
        <v>6.2</v>
      </c>
      <c r="M55" s="380">
        <v>10.6</v>
      </c>
      <c r="N55" s="380">
        <v>4.5999999999999996</v>
      </c>
      <c r="O55" s="382">
        <v>0.2</v>
      </c>
      <c r="P55" s="382"/>
      <c r="Q55" s="382">
        <v>28.2</v>
      </c>
      <c r="R55" s="379"/>
      <c r="S55" s="379"/>
      <c r="T55" s="379"/>
      <c r="U55" s="379"/>
      <c r="V55" s="379"/>
      <c r="W55" s="379"/>
      <c r="X55" s="379"/>
      <c r="Y55" s="379"/>
      <c r="Z55" s="379"/>
      <c r="AA55" s="379"/>
      <c r="AB55" s="76"/>
      <c r="AC55" s="379"/>
      <c r="AD55" s="379"/>
      <c r="AE55" s="379"/>
      <c r="AF55" s="379"/>
      <c r="AG55" s="379"/>
      <c r="AH55" s="379"/>
      <c r="AI55" s="379"/>
      <c r="AJ55" s="379"/>
      <c r="AK55" s="379"/>
      <c r="AL55" s="379"/>
      <c r="AM55" s="381"/>
      <c r="AW55" s="381"/>
    </row>
    <row r="56" spans="1:57" ht="12.75" customHeight="1">
      <c r="A56" s="180"/>
      <c r="B56" s="652"/>
      <c r="C56" s="180"/>
      <c r="D56" s="180"/>
      <c r="E56" s="180"/>
      <c r="F56" s="180"/>
      <c r="G56" s="386"/>
      <c r="H56" s="379" t="s">
        <v>442</v>
      </c>
      <c r="I56" s="382">
        <v>0.8</v>
      </c>
      <c r="J56" s="380"/>
      <c r="K56" s="382">
        <v>1.8</v>
      </c>
      <c r="L56" s="382">
        <v>0.9</v>
      </c>
      <c r="M56" s="382"/>
      <c r="N56" s="380">
        <v>1.6</v>
      </c>
      <c r="O56" s="382">
        <v>0.8</v>
      </c>
      <c r="P56" s="380">
        <v>2</v>
      </c>
      <c r="Q56" s="380">
        <v>7.8</v>
      </c>
      <c r="R56" s="379"/>
      <c r="S56" s="379"/>
      <c r="T56" s="379"/>
      <c r="U56" s="379"/>
      <c r="V56" s="379"/>
      <c r="W56" s="379"/>
      <c r="X56" s="379"/>
      <c r="Y56" s="379"/>
      <c r="Z56" s="379"/>
      <c r="AA56" s="379"/>
      <c r="AB56" s="76"/>
      <c r="AC56" s="379"/>
      <c r="AD56" s="379"/>
      <c r="AE56" s="379"/>
      <c r="AF56" s="379"/>
      <c r="AG56" s="379"/>
      <c r="AH56" s="379"/>
      <c r="AI56" s="379"/>
      <c r="AJ56" s="379"/>
      <c r="AK56" s="379"/>
      <c r="AL56" s="379"/>
      <c r="AM56" s="381"/>
      <c r="AW56" s="381"/>
    </row>
    <row r="57" spans="1:57">
      <c r="A57" s="180"/>
      <c r="B57" s="652"/>
      <c r="C57" s="180"/>
      <c r="D57" s="180"/>
      <c r="E57" s="180"/>
      <c r="F57" s="180"/>
      <c r="G57" s="180"/>
      <c r="H57" s="379" t="s">
        <v>440</v>
      </c>
      <c r="I57" s="382"/>
      <c r="J57" s="380"/>
      <c r="K57" s="382"/>
      <c r="L57" s="382"/>
      <c r="M57" s="382"/>
      <c r="N57" s="380"/>
      <c r="O57" s="382"/>
      <c r="P57" s="380">
        <v>45.3</v>
      </c>
      <c r="Q57" s="380">
        <v>45.3</v>
      </c>
      <c r="R57" s="379"/>
      <c r="S57" s="379"/>
      <c r="T57" s="379"/>
      <c r="U57" s="379"/>
      <c r="V57" s="379"/>
      <c r="W57" s="379"/>
      <c r="X57" s="379"/>
      <c r="Y57" s="379"/>
      <c r="Z57" s="379"/>
      <c r="AA57" s="379"/>
      <c r="AB57" s="76"/>
      <c r="AC57" s="379"/>
      <c r="AD57" s="379"/>
      <c r="AE57" s="379"/>
      <c r="AF57" s="379"/>
      <c r="AG57" s="379"/>
      <c r="AH57" s="379"/>
      <c r="AI57" s="379"/>
      <c r="AJ57" s="379"/>
      <c r="AK57" s="379"/>
      <c r="AL57" s="379"/>
    </row>
    <row r="58" spans="1:57">
      <c r="A58" s="180"/>
      <c r="B58" s="652"/>
      <c r="C58" s="180"/>
      <c r="D58" s="180"/>
      <c r="E58" s="180"/>
      <c r="F58" s="180"/>
      <c r="G58" s="180"/>
      <c r="H58" s="379" t="s">
        <v>441</v>
      </c>
      <c r="I58" s="382"/>
      <c r="J58" s="382"/>
      <c r="K58" s="382"/>
      <c r="L58" s="382"/>
      <c r="M58" s="382"/>
      <c r="N58" s="382"/>
      <c r="O58" s="382"/>
      <c r="P58" s="380">
        <v>79.8</v>
      </c>
      <c r="Q58" s="380">
        <v>79.8</v>
      </c>
      <c r="R58" s="379"/>
      <c r="S58" s="379"/>
      <c r="T58" s="379"/>
      <c r="U58" s="379"/>
      <c r="V58" s="379"/>
      <c r="W58" s="379"/>
      <c r="X58" s="379"/>
      <c r="Y58" s="379"/>
      <c r="Z58" s="379"/>
      <c r="AA58" s="379"/>
      <c r="AC58" s="379"/>
      <c r="AD58" s="379"/>
      <c r="AE58" s="379"/>
      <c r="AF58" s="379"/>
      <c r="AG58" s="379"/>
      <c r="AH58" s="379"/>
      <c r="AI58" s="379"/>
      <c r="AJ58" s="379"/>
      <c r="AK58" s="379"/>
      <c r="AL58" s="379"/>
    </row>
    <row r="59" spans="1:57" ht="15" thickBot="1">
      <c r="A59" s="376"/>
      <c r="B59" s="652"/>
      <c r="C59" s="1429"/>
      <c r="D59" s="1429"/>
      <c r="E59" s="1429"/>
      <c r="F59" s="180"/>
      <c r="G59" s="180"/>
      <c r="H59" s="378" t="s">
        <v>68</v>
      </c>
      <c r="I59" s="377"/>
      <c r="J59" s="377"/>
      <c r="K59" s="377"/>
      <c r="L59" s="377"/>
      <c r="M59" s="377"/>
      <c r="N59" s="377"/>
      <c r="O59" s="377"/>
      <c r="P59" s="377">
        <v>32.6</v>
      </c>
      <c r="Q59" s="377">
        <v>32.6</v>
      </c>
      <c r="R59" s="379"/>
      <c r="S59" s="1429"/>
      <c r="T59" s="1429"/>
      <c r="U59" s="1429"/>
      <c r="V59" s="1429"/>
      <c r="W59" s="1429"/>
      <c r="X59" s="1429"/>
      <c r="Y59" s="216"/>
      <c r="Z59" s="1429"/>
      <c r="AA59" s="216"/>
    </row>
    <row r="60" spans="1:57">
      <c r="A60" s="376"/>
      <c r="B60" s="652"/>
      <c r="C60" s="1429"/>
      <c r="D60" s="1429"/>
      <c r="E60" s="1429"/>
      <c r="F60" s="180"/>
      <c r="G60" s="180"/>
      <c r="H60" s="175" t="s">
        <v>439</v>
      </c>
      <c r="I60" s="215">
        <v>44.8</v>
      </c>
      <c r="J60" s="215">
        <v>16.7</v>
      </c>
      <c r="K60" s="215">
        <v>53</v>
      </c>
      <c r="L60" s="215">
        <v>29.3</v>
      </c>
      <c r="M60" s="215">
        <v>60.9</v>
      </c>
      <c r="N60" s="215">
        <v>11.4</v>
      </c>
      <c r="O60" s="215">
        <v>27.6</v>
      </c>
      <c r="P60" s="215">
        <v>331</v>
      </c>
      <c r="Q60" s="215">
        <v>574.79999999999995</v>
      </c>
    </row>
    <row r="61" spans="1:57">
      <c r="A61" s="376"/>
      <c r="B61" s="652"/>
      <c r="C61" s="1429"/>
      <c r="D61" s="1429"/>
      <c r="E61" s="1429"/>
      <c r="F61" s="180"/>
      <c r="G61" s="180"/>
    </row>
  </sheetData>
  <mergeCells count="4">
    <mergeCell ref="AZ4:BA4"/>
    <mergeCell ref="BB4:BC4"/>
    <mergeCell ref="AW29:BB31"/>
    <mergeCell ref="AX4:AY4"/>
  </mergeCells>
  <pageMargins left="0.7" right="0.60468750000000004" top="0.75" bottom="0.75" header="0.3" footer="0.3"/>
  <pageSetup paperSize="9" scale="77" pageOrder="overThenDown" orientation="portrait" r:id="rId1"/>
  <colBreaks count="4" manualBreakCount="4">
    <brk id="7" max="59" man="1"/>
    <brk id="17" max="59" man="1"/>
    <brk id="28" max="59" man="1"/>
    <brk id="38" max="59" man="1"/>
  </colBreaks>
  <legacyDrawingHF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48">
    <tabColor theme="5"/>
  </sheetPr>
  <dimension ref="B3:H54"/>
  <sheetViews>
    <sheetView view="pageLayout" topLeftCell="A34" zoomScale="80" zoomScaleNormal="100" zoomScaleSheetLayoutView="100" zoomScalePageLayoutView="80" workbookViewId="0">
      <selection activeCell="A75" sqref="A75:I75"/>
    </sheetView>
  </sheetViews>
  <sheetFormatPr defaultColWidth="9.109375" defaultRowHeight="14.4"/>
  <cols>
    <col min="1" max="4" width="9.109375" style="88"/>
    <col min="5" max="5" width="3.5546875" style="88" customWidth="1"/>
    <col min="6" max="16384" width="9.109375" style="88"/>
  </cols>
  <sheetData>
    <row r="3" spans="4:8">
      <c r="D3" s="90"/>
      <c r="E3" s="90"/>
      <c r="F3" s="90"/>
      <c r="G3" s="90"/>
      <c r="H3" s="90"/>
    </row>
    <row r="4" spans="4:8">
      <c r="D4" s="90"/>
      <c r="E4" s="90"/>
      <c r="F4" s="90"/>
      <c r="G4" s="90"/>
      <c r="H4" s="90"/>
    </row>
    <row r="5" spans="4:8">
      <c r="D5" s="90"/>
      <c r="E5" s="90"/>
      <c r="F5" s="90"/>
      <c r="G5" s="90"/>
      <c r="H5" s="90"/>
    </row>
    <row r="6" spans="4:8">
      <c r="D6" s="90"/>
      <c r="E6" s="90"/>
      <c r="F6" s="90"/>
      <c r="G6" s="90"/>
      <c r="H6" s="90"/>
    </row>
    <row r="7" spans="4:8">
      <c r="D7" s="90"/>
      <c r="E7" s="90"/>
      <c r="F7" s="90"/>
      <c r="G7" s="90"/>
      <c r="H7" s="90"/>
    </row>
    <row r="8" spans="4:8">
      <c r="D8" s="90"/>
      <c r="E8" s="90"/>
      <c r="F8" s="90"/>
      <c r="G8" s="90"/>
      <c r="H8" s="90"/>
    </row>
    <row r="9" spans="4:8">
      <c r="D9" s="90"/>
      <c r="E9" s="90"/>
      <c r="F9" s="90"/>
      <c r="G9" s="90"/>
      <c r="H9" s="90"/>
    </row>
    <row r="10" spans="4:8">
      <c r="D10" s="90"/>
      <c r="E10" s="90"/>
      <c r="F10" s="90"/>
      <c r="G10" s="90"/>
      <c r="H10" s="90"/>
    </row>
    <row r="11" spans="4:8">
      <c r="D11" s="90"/>
      <c r="E11" s="90"/>
      <c r="F11" s="90"/>
      <c r="G11" s="90"/>
      <c r="H11" s="90"/>
    </row>
    <row r="12" spans="4:8">
      <c r="D12" s="90"/>
      <c r="E12" s="90"/>
      <c r="F12" s="90"/>
      <c r="G12" s="90"/>
      <c r="H12" s="90"/>
    </row>
    <row r="13" spans="4:8">
      <c r="D13" s="90"/>
      <c r="E13" s="90"/>
      <c r="F13" s="90"/>
      <c r="G13" s="90"/>
      <c r="H13" s="90"/>
    </row>
    <row r="14" spans="4:8">
      <c r="D14" s="90"/>
      <c r="E14" s="90"/>
      <c r="F14" s="90"/>
      <c r="G14" s="90"/>
      <c r="H14" s="90"/>
    </row>
    <row r="15" spans="4:8">
      <c r="D15" s="90"/>
      <c r="E15" s="90"/>
      <c r="F15" s="90"/>
      <c r="G15" s="90"/>
      <c r="H15" s="90"/>
    </row>
    <row r="16" spans="4:8">
      <c r="D16" s="90"/>
      <c r="E16" s="90"/>
      <c r="F16" s="90"/>
      <c r="G16" s="90"/>
      <c r="H16" s="90"/>
    </row>
    <row r="17" spans="4:8">
      <c r="D17" s="90"/>
      <c r="E17" s="90"/>
      <c r="F17" s="90"/>
      <c r="G17" s="90"/>
      <c r="H17" s="90"/>
    </row>
    <row r="18" spans="4:8">
      <c r="D18" s="90"/>
      <c r="E18" s="90"/>
      <c r="F18" s="90"/>
      <c r="G18" s="90"/>
      <c r="H18" s="90"/>
    </row>
    <row r="19" spans="4:8">
      <c r="D19" s="90"/>
      <c r="E19" s="90"/>
      <c r="F19" s="90"/>
      <c r="G19" s="90"/>
      <c r="H19" s="90"/>
    </row>
    <row r="25" spans="4:8">
      <c r="D25" s="90"/>
      <c r="E25" s="90"/>
      <c r="F25" s="90"/>
      <c r="G25" s="90"/>
      <c r="H25" s="90"/>
    </row>
    <row r="26" spans="4:8">
      <c r="D26" s="90"/>
      <c r="E26" s="90"/>
      <c r="F26" s="90"/>
      <c r="G26" s="90"/>
      <c r="H26" s="90"/>
    </row>
    <row r="27" spans="4:8">
      <c r="D27" s="90"/>
      <c r="E27" s="90"/>
      <c r="F27" s="90"/>
      <c r="G27" s="90"/>
      <c r="H27" s="90"/>
    </row>
    <row r="28" spans="4:8">
      <c r="D28" s="90"/>
      <c r="E28" s="90"/>
      <c r="F28" s="90"/>
      <c r="G28" s="90"/>
      <c r="H28" s="90"/>
    </row>
    <row r="29" spans="4:8">
      <c r="D29" s="90"/>
      <c r="E29" s="90"/>
      <c r="F29" s="90"/>
      <c r="G29" s="90"/>
      <c r="H29" s="90"/>
    </row>
    <row r="30" spans="4:8">
      <c r="D30" s="90"/>
      <c r="E30" s="90"/>
      <c r="F30" s="90"/>
      <c r="G30" s="90"/>
      <c r="H30" s="90"/>
    </row>
    <row r="31" spans="4:8">
      <c r="D31" s="90"/>
      <c r="E31" s="90"/>
      <c r="F31" s="90"/>
      <c r="G31" s="90"/>
      <c r="H31" s="90"/>
    </row>
    <row r="32" spans="4:8">
      <c r="D32" s="90"/>
      <c r="E32" s="90"/>
      <c r="F32" s="90"/>
      <c r="G32" s="90"/>
      <c r="H32" s="90"/>
    </row>
    <row r="33" spans="2:8">
      <c r="D33" s="90"/>
      <c r="E33" s="90"/>
      <c r="F33" s="90"/>
      <c r="G33" s="90"/>
      <c r="H33" s="90"/>
    </row>
    <row r="34" spans="2:8">
      <c r="D34" s="90"/>
      <c r="E34" s="90"/>
      <c r="F34" s="90"/>
      <c r="G34" s="90"/>
      <c r="H34" s="90"/>
    </row>
    <row r="35" spans="2:8">
      <c r="D35" s="90"/>
      <c r="E35" s="90"/>
      <c r="F35" s="90"/>
      <c r="G35" s="90"/>
      <c r="H35" s="90"/>
    </row>
    <row r="36" spans="2:8">
      <c r="D36" s="90"/>
      <c r="E36" s="90"/>
      <c r="F36" s="90"/>
      <c r="G36" s="90"/>
      <c r="H36" s="90"/>
    </row>
    <row r="37" spans="2:8">
      <c r="D37" s="90"/>
      <c r="E37" s="90"/>
      <c r="F37" s="90"/>
      <c r="G37" s="90"/>
      <c r="H37" s="90"/>
    </row>
    <row r="38" spans="2:8">
      <c r="D38" s="90"/>
      <c r="E38" s="90"/>
      <c r="F38" s="90"/>
      <c r="G38" s="90"/>
      <c r="H38" s="90"/>
    </row>
    <row r="39" spans="2:8">
      <c r="D39" s="90"/>
      <c r="E39" s="90"/>
      <c r="F39" s="90"/>
      <c r="G39" s="90"/>
      <c r="H39" s="90"/>
    </row>
    <row r="40" spans="2:8">
      <c r="D40" s="90"/>
      <c r="E40" s="90"/>
      <c r="F40" s="90"/>
      <c r="G40" s="90"/>
      <c r="H40" s="90"/>
    </row>
    <row r="41" spans="2:8">
      <c r="D41" s="90"/>
      <c r="E41" s="90"/>
      <c r="F41" s="90"/>
      <c r="G41" s="90"/>
      <c r="H41" s="90"/>
    </row>
    <row r="46" spans="2:8">
      <c r="B46" s="90"/>
      <c r="C46" s="90"/>
      <c r="D46" s="90"/>
      <c r="E46" s="90"/>
      <c r="F46" s="90"/>
      <c r="G46" s="90"/>
      <c r="H46" s="90"/>
    </row>
    <row r="47" spans="2:8">
      <c r="B47" s="90"/>
      <c r="C47" s="90"/>
      <c r="D47" s="90"/>
      <c r="E47" s="90"/>
      <c r="F47" s="90"/>
      <c r="G47" s="90"/>
      <c r="H47" s="90"/>
    </row>
    <row r="48" spans="2:8">
      <c r="B48" s="90"/>
      <c r="C48" s="90"/>
      <c r="D48" s="90"/>
      <c r="E48" s="90"/>
      <c r="F48" s="90"/>
      <c r="G48" s="90"/>
      <c r="H48" s="90"/>
    </row>
    <row r="49" spans="2:8">
      <c r="B49" s="90"/>
      <c r="C49" s="90"/>
      <c r="D49" s="90"/>
      <c r="E49" s="90"/>
      <c r="F49" s="90"/>
      <c r="G49" s="90"/>
      <c r="H49" s="90"/>
    </row>
    <row r="50" spans="2:8">
      <c r="B50" s="90"/>
      <c r="C50" s="90"/>
      <c r="D50" s="90"/>
      <c r="E50" s="90"/>
      <c r="F50" s="90"/>
      <c r="G50" s="90"/>
      <c r="H50" s="90"/>
    </row>
    <row r="51" spans="2:8">
      <c r="B51" s="90"/>
      <c r="C51" s="90"/>
      <c r="D51" s="90"/>
      <c r="E51" s="90"/>
      <c r="F51" s="90"/>
      <c r="G51" s="90"/>
      <c r="H51" s="90"/>
    </row>
    <row r="52" spans="2:8">
      <c r="B52" s="90"/>
      <c r="C52" s="90"/>
      <c r="D52" s="90"/>
      <c r="E52" s="90"/>
      <c r="F52" s="90"/>
      <c r="G52" s="90"/>
      <c r="H52" s="90"/>
    </row>
    <row r="53" spans="2:8">
      <c r="B53" s="90"/>
      <c r="C53" s="90"/>
      <c r="D53" s="90"/>
      <c r="E53" s="90"/>
      <c r="F53" s="90"/>
      <c r="G53" s="90"/>
      <c r="H53" s="90"/>
    </row>
    <row r="54" spans="2:8">
      <c r="B54" s="90"/>
      <c r="C54" s="90"/>
      <c r="D54" s="90"/>
      <c r="E54" s="90"/>
      <c r="F54" s="90"/>
      <c r="G54" s="90"/>
      <c r="H54" s="90"/>
    </row>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50DB38-B438-4908-B0CB-D56F88359CD9}">
  <sheetPr>
    <tabColor rgb="FF99FF99"/>
  </sheetPr>
  <dimension ref="A1:J235"/>
  <sheetViews>
    <sheetView showGridLines="0" view="pageBreakPreview" topLeftCell="A172" zoomScale="115" zoomScaleNormal="95" zoomScaleSheetLayoutView="115" workbookViewId="0">
      <selection activeCell="A194" sqref="A194"/>
    </sheetView>
  </sheetViews>
  <sheetFormatPr defaultColWidth="9.109375" defaultRowHeight="10.199999999999999"/>
  <cols>
    <col min="1" max="1" width="21" style="324" customWidth="1"/>
    <col min="2" max="2" width="7.88671875" style="324" customWidth="1"/>
    <col min="3" max="9" width="8.109375" style="324" customWidth="1"/>
    <col min="10" max="16384" width="9.109375" style="324"/>
  </cols>
  <sheetData>
    <row r="1" spans="1:9" ht="13.5" customHeight="1">
      <c r="A1" s="809" t="s">
        <v>492</v>
      </c>
      <c r="B1" s="825"/>
      <c r="C1" s="825"/>
    </row>
    <row r="2" spans="1:9" ht="13.5" customHeight="1">
      <c r="A2" s="808"/>
    </row>
    <row r="3" spans="1:9" ht="10.8" thickBot="1">
      <c r="A3" s="837" t="s">
        <v>272</v>
      </c>
      <c r="B3" s="2119" t="s">
        <v>491</v>
      </c>
      <c r="C3" s="2119"/>
      <c r="D3" s="237"/>
      <c r="E3" s="836">
        <v>2018</v>
      </c>
      <c r="F3" s="836">
        <v>2019</v>
      </c>
      <c r="G3" s="836" t="s">
        <v>592</v>
      </c>
      <c r="H3" s="836" t="s">
        <v>903</v>
      </c>
      <c r="I3" s="836" t="s">
        <v>1425</v>
      </c>
    </row>
    <row r="4" spans="1:9">
      <c r="A4" s="829" t="s">
        <v>877</v>
      </c>
      <c r="B4" s="828" t="s">
        <v>269</v>
      </c>
      <c r="C4" s="233"/>
      <c r="D4" s="232"/>
      <c r="E4" s="232" t="s">
        <v>908</v>
      </c>
      <c r="F4" s="232" t="s">
        <v>899</v>
      </c>
      <c r="G4" s="236" t="s">
        <v>1166</v>
      </c>
      <c r="H4" s="232" t="s">
        <v>1422</v>
      </c>
      <c r="I4" s="232" t="s">
        <v>1418</v>
      </c>
    </row>
    <row r="5" spans="1:9">
      <c r="A5" s="832"/>
      <c r="B5" s="831" t="s">
        <v>268</v>
      </c>
      <c r="C5" s="234"/>
      <c r="D5" s="236"/>
      <c r="E5" s="232" t="s">
        <v>598</v>
      </c>
      <c r="F5" s="232" t="s">
        <v>901</v>
      </c>
      <c r="G5" s="236" t="s">
        <v>1169</v>
      </c>
      <c r="H5" s="232" t="s">
        <v>1422</v>
      </c>
      <c r="I5" s="232" t="s">
        <v>897</v>
      </c>
    </row>
    <row r="6" spans="1:9">
      <c r="A6" s="829"/>
      <c r="B6" s="828" t="s">
        <v>267</v>
      </c>
      <c r="C6" s="233"/>
      <c r="D6" s="232"/>
      <c r="E6" s="232" t="s">
        <v>902</v>
      </c>
      <c r="F6" s="232" t="s">
        <v>899</v>
      </c>
      <c r="G6" s="236" t="s">
        <v>1424</v>
      </c>
      <c r="H6" s="232" t="s">
        <v>1160</v>
      </c>
      <c r="I6" s="232" t="s">
        <v>1418</v>
      </c>
    </row>
    <row r="7" spans="1:9" ht="10.8" thickBot="1">
      <c r="A7" s="834"/>
      <c r="B7" s="833" t="s">
        <v>266</v>
      </c>
      <c r="C7" s="238"/>
      <c r="D7" s="235"/>
      <c r="E7" s="235" t="s">
        <v>899</v>
      </c>
      <c r="F7" s="235" t="s">
        <v>1167</v>
      </c>
      <c r="G7" s="835" t="s">
        <v>1424</v>
      </c>
      <c r="H7" s="835" t="s">
        <v>1160</v>
      </c>
      <c r="I7" s="835" t="s">
        <v>897</v>
      </c>
    </row>
    <row r="8" spans="1:9">
      <c r="A8" s="829" t="s">
        <v>878</v>
      </c>
      <c r="B8" s="828" t="s">
        <v>269</v>
      </c>
      <c r="C8" s="233"/>
      <c r="D8" s="232"/>
      <c r="E8" s="232" t="s">
        <v>911</v>
      </c>
      <c r="F8" s="232" t="s">
        <v>911</v>
      </c>
      <c r="G8" s="232" t="s">
        <v>1421</v>
      </c>
      <c r="H8" s="232" t="s">
        <v>1417</v>
      </c>
      <c r="I8" s="232" t="s">
        <v>907</v>
      </c>
    </row>
    <row r="9" spans="1:9">
      <c r="A9" s="832"/>
      <c r="B9" s="831" t="s">
        <v>268</v>
      </c>
      <c r="C9" s="234"/>
      <c r="D9" s="236"/>
      <c r="E9" s="232" t="s">
        <v>901</v>
      </c>
      <c r="F9" s="232" t="s">
        <v>910</v>
      </c>
      <c r="G9" s="232" t="s">
        <v>1423</v>
      </c>
      <c r="H9" s="232" t="s">
        <v>911</v>
      </c>
      <c r="I9" s="232" t="s">
        <v>901</v>
      </c>
    </row>
    <row r="10" spans="1:9">
      <c r="A10" s="829"/>
      <c r="B10" s="828" t="s">
        <v>267</v>
      </c>
      <c r="C10" s="233"/>
      <c r="D10" s="232"/>
      <c r="E10" s="232" t="s">
        <v>900</v>
      </c>
      <c r="F10" s="232" t="s">
        <v>902</v>
      </c>
      <c r="G10" s="232" t="s">
        <v>1414</v>
      </c>
      <c r="H10" s="232" t="s">
        <v>1422</v>
      </c>
      <c r="I10" s="232" t="s">
        <v>897</v>
      </c>
    </row>
    <row r="11" spans="1:9" ht="10.8" thickBot="1">
      <c r="A11" s="834"/>
      <c r="B11" s="833" t="s">
        <v>266</v>
      </c>
      <c r="C11" s="238"/>
      <c r="D11" s="235"/>
      <c r="E11" s="235" t="s">
        <v>897</v>
      </c>
      <c r="F11" s="235" t="s">
        <v>898</v>
      </c>
      <c r="G11" s="235" t="s">
        <v>1421</v>
      </c>
      <c r="H11" s="235" t="s">
        <v>901</v>
      </c>
      <c r="I11" s="235" t="s">
        <v>910</v>
      </c>
    </row>
    <row r="12" spans="1:9">
      <c r="A12" s="829" t="s">
        <v>879</v>
      </c>
      <c r="B12" s="828" t="s">
        <v>269</v>
      </c>
      <c r="C12" s="233"/>
      <c r="D12" s="232"/>
      <c r="E12" s="232" t="s">
        <v>990</v>
      </c>
      <c r="F12" s="232" t="s">
        <v>902</v>
      </c>
      <c r="G12" s="236" t="s">
        <v>1420</v>
      </c>
      <c r="H12" s="232" t="s">
        <v>1419</v>
      </c>
      <c r="I12" s="232" t="s">
        <v>1418</v>
      </c>
    </row>
    <row r="13" spans="1:9">
      <c r="A13" s="832"/>
      <c r="B13" s="831" t="s">
        <v>268</v>
      </c>
      <c r="C13" s="234"/>
      <c r="D13" s="236"/>
      <c r="E13" s="232" t="s">
        <v>898</v>
      </c>
      <c r="F13" s="232" t="s">
        <v>1417</v>
      </c>
      <c r="G13" s="236" t="s">
        <v>1416</v>
      </c>
      <c r="H13" s="232" t="s">
        <v>1163</v>
      </c>
      <c r="I13" s="232" t="s">
        <v>1415</v>
      </c>
    </row>
    <row r="14" spans="1:9">
      <c r="A14" s="829"/>
      <c r="B14" s="828" t="s">
        <v>267</v>
      </c>
      <c r="C14" s="233"/>
      <c r="D14" s="232"/>
      <c r="E14" s="232" t="s">
        <v>909</v>
      </c>
      <c r="F14" s="232" t="s">
        <v>1414</v>
      </c>
      <c r="G14" s="236" t="s">
        <v>1169</v>
      </c>
      <c r="H14" s="232" t="s">
        <v>1165</v>
      </c>
      <c r="I14" s="232" t="s">
        <v>1160</v>
      </c>
    </row>
    <row r="15" spans="1:9" ht="10.8" thickBot="1">
      <c r="A15" s="834"/>
      <c r="B15" s="833" t="s">
        <v>266</v>
      </c>
      <c r="C15" s="238"/>
      <c r="D15" s="235"/>
      <c r="E15" s="235" t="s">
        <v>898</v>
      </c>
      <c r="F15" s="235" t="s">
        <v>1167</v>
      </c>
      <c r="G15" s="835" t="s">
        <v>1413</v>
      </c>
      <c r="H15" s="235" t="s">
        <v>1164</v>
      </c>
      <c r="I15" s="235" t="s">
        <v>897</v>
      </c>
    </row>
    <row r="16" spans="1:9">
      <c r="A16" s="829" t="s">
        <v>880</v>
      </c>
      <c r="B16" s="828" t="s">
        <v>269</v>
      </c>
      <c r="C16" s="233"/>
      <c r="D16" s="232"/>
      <c r="E16" s="232" t="s">
        <v>906</v>
      </c>
      <c r="F16" s="232" t="s">
        <v>151</v>
      </c>
      <c r="G16" s="232" t="s">
        <v>1412</v>
      </c>
      <c r="H16" s="232" t="s">
        <v>1411</v>
      </c>
      <c r="I16" s="232" t="s">
        <v>1410</v>
      </c>
    </row>
    <row r="17" spans="1:10">
      <c r="A17" s="832"/>
      <c r="B17" s="831" t="s">
        <v>268</v>
      </c>
      <c r="C17" s="234"/>
      <c r="D17" s="232"/>
      <c r="E17" s="232" t="s">
        <v>94</v>
      </c>
      <c r="F17" s="232" t="s">
        <v>905</v>
      </c>
      <c r="G17" s="232" t="s">
        <v>1162</v>
      </c>
      <c r="H17" s="232" t="s">
        <v>1162</v>
      </c>
      <c r="I17" s="232" t="s">
        <v>1409</v>
      </c>
    </row>
    <row r="18" spans="1:10">
      <c r="A18" s="829"/>
      <c r="B18" s="828" t="s">
        <v>267</v>
      </c>
      <c r="C18" s="233"/>
      <c r="D18" s="232"/>
      <c r="E18" s="232" t="s">
        <v>908</v>
      </c>
      <c r="F18" s="232" t="s">
        <v>899</v>
      </c>
      <c r="G18" s="232" t="s">
        <v>1164</v>
      </c>
      <c r="H18" s="232" t="s">
        <v>1168</v>
      </c>
      <c r="I18" s="232" t="s">
        <v>1161</v>
      </c>
    </row>
    <row r="19" spans="1:10">
      <c r="A19" s="829"/>
      <c r="B19" s="828" t="s">
        <v>266</v>
      </c>
      <c r="C19" s="233"/>
      <c r="D19" s="232"/>
      <c r="E19" s="232" t="s">
        <v>904</v>
      </c>
      <c r="F19" s="232" t="s">
        <v>991</v>
      </c>
      <c r="G19" s="232" t="s">
        <v>103</v>
      </c>
      <c r="H19" s="232" t="s">
        <v>103</v>
      </c>
      <c r="I19" s="232" t="s">
        <v>94</v>
      </c>
    </row>
    <row r="20" spans="1:10" ht="10.5" customHeight="1">
      <c r="A20" s="830"/>
      <c r="B20" s="828"/>
      <c r="C20" s="828"/>
      <c r="D20" s="828"/>
      <c r="E20" s="829"/>
      <c r="F20" s="829"/>
      <c r="G20" s="829"/>
      <c r="H20" s="807"/>
      <c r="I20" s="807" t="s">
        <v>1408</v>
      </c>
    </row>
    <row r="21" spans="1:10" ht="10.5" customHeight="1">
      <c r="A21" s="829"/>
      <c r="B21" s="828"/>
      <c r="C21" s="233"/>
      <c r="D21" s="232"/>
      <c r="E21" s="827"/>
      <c r="F21" s="827"/>
      <c r="G21" s="827"/>
      <c r="H21" s="827"/>
      <c r="I21" s="807"/>
    </row>
    <row r="22" spans="1:10" ht="10.5" customHeight="1">
      <c r="E22" s="826"/>
      <c r="F22" s="826"/>
      <c r="G22" s="826"/>
      <c r="H22" s="807"/>
      <c r="I22" s="807"/>
    </row>
    <row r="23" spans="1:10">
      <c r="E23" s="826"/>
      <c r="F23" s="826"/>
      <c r="G23" s="826"/>
      <c r="H23" s="807"/>
      <c r="I23" s="807"/>
    </row>
    <row r="24" spans="1:10" ht="13.5" customHeight="1">
      <c r="F24" s="426"/>
    </row>
    <row r="25" spans="1:10" ht="13.5" customHeight="1">
      <c r="A25" s="394" t="s">
        <v>490</v>
      </c>
      <c r="B25" s="427"/>
      <c r="C25" s="825"/>
      <c r="D25" s="825"/>
      <c r="F25" s="426"/>
    </row>
    <row r="26" spans="1:10" ht="13.5" customHeight="1" thickBot="1"/>
    <row r="27" spans="1:10" ht="21.75" customHeight="1" thickBot="1">
      <c r="A27" s="824" t="s">
        <v>989</v>
      </c>
      <c r="B27" s="823" t="s">
        <v>1401</v>
      </c>
      <c r="C27" s="823" t="s">
        <v>1170</v>
      </c>
      <c r="D27" s="823" t="s">
        <v>1048</v>
      </c>
      <c r="E27" s="823" t="s">
        <v>969</v>
      </c>
      <c r="F27" s="823" t="s">
        <v>894</v>
      </c>
      <c r="G27" s="823" t="s">
        <v>700</v>
      </c>
      <c r="H27" s="822" t="s">
        <v>1439</v>
      </c>
      <c r="I27" s="172"/>
      <c r="J27" s="814"/>
    </row>
    <row r="28" spans="1:10" ht="13.5" customHeight="1">
      <c r="A28" s="818" t="s">
        <v>489</v>
      </c>
      <c r="B28" s="821">
        <v>-0.52500000000000002</v>
      </c>
      <c r="C28" s="821">
        <v>-0.48749999999999999</v>
      </c>
      <c r="D28" s="821">
        <v>-0.45</v>
      </c>
      <c r="E28" s="821">
        <v>-0.32</v>
      </c>
      <c r="F28" s="821">
        <v>-0.4975</v>
      </c>
      <c r="G28" s="821">
        <v>-0.43</v>
      </c>
      <c r="H28" s="820">
        <f t="shared" ref="H28:H35" si="0">B28-F28</f>
        <v>-2.7500000000000024E-2</v>
      </c>
      <c r="I28" s="819"/>
      <c r="J28" s="814"/>
    </row>
    <row r="29" spans="1:10" ht="13.5" customHeight="1">
      <c r="A29" s="818" t="s">
        <v>482</v>
      </c>
      <c r="B29" s="821">
        <v>-0.42649999999999999</v>
      </c>
      <c r="C29" s="821">
        <v>-0.35249999999999998</v>
      </c>
      <c r="D29" s="821">
        <v>-0.23449999999999999</v>
      </c>
      <c r="E29" s="821">
        <v>-0.1105</v>
      </c>
      <c r="F29" s="821">
        <v>-0.40749999999999997</v>
      </c>
      <c r="G29" s="821">
        <v>-0.22950000000000001</v>
      </c>
      <c r="H29" s="820">
        <f t="shared" si="0"/>
        <v>-1.9000000000000017E-2</v>
      </c>
      <c r="I29" s="819"/>
      <c r="J29" s="814"/>
    </row>
    <row r="30" spans="1:10" ht="13.5" customHeight="1">
      <c r="A30" s="818" t="s">
        <v>488</v>
      </c>
      <c r="B30" s="821">
        <v>-0.57499999999999996</v>
      </c>
      <c r="C30" s="821">
        <v>-0.57499999999999996</v>
      </c>
      <c r="D30" s="821">
        <v>-0.57499999999999996</v>
      </c>
      <c r="E30" s="821">
        <v>-0.72499999999999998</v>
      </c>
      <c r="F30" s="821">
        <v>-0.72499999999999998</v>
      </c>
      <c r="G30" s="821">
        <v>-0.54500000000000004</v>
      </c>
      <c r="H30" s="820">
        <f t="shared" si="0"/>
        <v>0.15000000000000002</v>
      </c>
      <c r="I30" s="819"/>
      <c r="J30" s="814"/>
    </row>
    <row r="31" spans="1:10" ht="13.5" customHeight="1">
      <c r="A31" s="818" t="s">
        <v>487</v>
      </c>
      <c r="B31" s="821">
        <v>-0.17599999999999999</v>
      </c>
      <c r="C31" s="821">
        <v>-0.129</v>
      </c>
      <c r="D31" s="821">
        <v>2.8000000000000001E-2</v>
      </c>
      <c r="E31" s="821">
        <v>1.8599999999999998E-2</v>
      </c>
      <c r="F31" s="821">
        <v>-0.3165</v>
      </c>
      <c r="G31" s="821">
        <v>-0.14929999999999999</v>
      </c>
      <c r="H31" s="820">
        <f t="shared" si="0"/>
        <v>0.14050000000000001</v>
      </c>
      <c r="I31" s="819"/>
      <c r="J31" s="814"/>
    </row>
    <row r="32" spans="1:10" ht="13.5" customHeight="1">
      <c r="A32" s="818" t="s">
        <v>486</v>
      </c>
      <c r="B32" s="821">
        <v>0.3</v>
      </c>
      <c r="C32" s="821">
        <v>-2.5000000000000001E-2</v>
      </c>
      <c r="D32" s="821">
        <v>0.01</v>
      </c>
      <c r="E32" s="821">
        <v>1.2250000000000001</v>
      </c>
      <c r="F32" s="821">
        <v>1.2250000000000001</v>
      </c>
      <c r="G32" s="821">
        <v>0.97499999999999998</v>
      </c>
      <c r="H32" s="820">
        <f t="shared" si="0"/>
        <v>-0.92500000000000004</v>
      </c>
      <c r="I32" s="819"/>
      <c r="J32" s="814"/>
    </row>
    <row r="33" spans="1:10" ht="13.2" customHeight="1">
      <c r="A33" s="818" t="s">
        <v>485</v>
      </c>
      <c r="B33" s="821">
        <v>0.60599999999999998</v>
      </c>
      <c r="C33" s="821">
        <v>0.65500000000000003</v>
      </c>
      <c r="D33" s="821">
        <v>0.79800000000000004</v>
      </c>
      <c r="E33" s="821">
        <v>2.0049999999999999</v>
      </c>
      <c r="F33" s="821">
        <v>1.71</v>
      </c>
      <c r="G33" s="821">
        <v>1.75</v>
      </c>
      <c r="H33" s="820">
        <f t="shared" si="0"/>
        <v>-1.1040000000000001</v>
      </c>
      <c r="I33" s="819"/>
      <c r="J33" s="814"/>
    </row>
    <row r="34" spans="1:10" ht="13.5" customHeight="1">
      <c r="A34" s="818" t="s">
        <v>484</v>
      </c>
      <c r="B34" s="821">
        <v>-0.09</v>
      </c>
      <c r="C34" s="821">
        <v>-0.09</v>
      </c>
      <c r="D34" s="821">
        <v>-0.09</v>
      </c>
      <c r="E34" s="821">
        <v>-0.3</v>
      </c>
      <c r="F34" s="821">
        <v>-0.35</v>
      </c>
      <c r="G34" s="821">
        <v>-0.01</v>
      </c>
      <c r="H34" s="820">
        <f t="shared" si="0"/>
        <v>0.26</v>
      </c>
      <c r="I34" s="819"/>
      <c r="J34" s="814"/>
    </row>
    <row r="35" spans="1:10" ht="13.5" customHeight="1">
      <c r="A35" s="818" t="s">
        <v>483</v>
      </c>
      <c r="B35" s="821">
        <v>6.5000000000000002E-2</v>
      </c>
      <c r="C35" s="821">
        <v>7.5999999999999998E-2</v>
      </c>
      <c r="D35" s="821">
        <v>0.21</v>
      </c>
      <c r="E35" s="821">
        <v>0.39</v>
      </c>
      <c r="F35" s="821">
        <v>-3.5000000000000003E-2</v>
      </c>
      <c r="G35" s="821">
        <v>0.1</v>
      </c>
      <c r="H35" s="820">
        <f t="shared" si="0"/>
        <v>0.1</v>
      </c>
      <c r="I35" s="819"/>
      <c r="J35" s="814"/>
    </row>
    <row r="36" spans="1:10" ht="13.5" customHeight="1">
      <c r="A36" s="818"/>
      <c r="B36" s="817"/>
      <c r="C36" s="817"/>
      <c r="D36" s="817"/>
      <c r="E36" s="817"/>
      <c r="F36" s="817"/>
      <c r="G36" s="817"/>
      <c r="H36" s="816"/>
      <c r="I36" s="815"/>
      <c r="J36" s="814"/>
    </row>
    <row r="37" spans="1:10" ht="13.2">
      <c r="A37" s="394" t="s">
        <v>1407</v>
      </c>
      <c r="F37" s="91"/>
      <c r="G37" s="325"/>
      <c r="H37" s="325"/>
      <c r="I37" s="325"/>
    </row>
    <row r="38" spans="1:10">
      <c r="F38" s="91"/>
      <c r="G38" s="325"/>
      <c r="H38" s="325"/>
      <c r="I38" s="325"/>
    </row>
    <row r="39" spans="1:10">
      <c r="F39" s="91"/>
      <c r="G39" s="231"/>
      <c r="H39" s="325"/>
      <c r="I39" s="325"/>
    </row>
    <row r="40" spans="1:10">
      <c r="F40" s="91"/>
      <c r="G40" s="231"/>
      <c r="H40" s="325"/>
      <c r="I40" s="325"/>
    </row>
    <row r="41" spans="1:10">
      <c r="F41" s="325"/>
      <c r="G41" s="325"/>
      <c r="H41" s="325"/>
      <c r="I41" s="325"/>
    </row>
    <row r="44" spans="1:10">
      <c r="G44" s="806"/>
    </row>
    <row r="45" spans="1:10">
      <c r="G45" s="806"/>
    </row>
    <row r="57" spans="1:7" ht="13.2">
      <c r="A57" s="809" t="s">
        <v>1426</v>
      </c>
    </row>
    <row r="58" spans="1:7">
      <c r="A58" s="325"/>
    </row>
    <row r="60" spans="1:7">
      <c r="G60" s="808"/>
    </row>
    <row r="73" spans="1:7">
      <c r="G73" s="813"/>
    </row>
    <row r="76" spans="1:7">
      <c r="E76" s="813"/>
    </row>
    <row r="77" spans="1:7">
      <c r="E77" s="813"/>
    </row>
    <row r="78" spans="1:7">
      <c r="B78" s="325"/>
    </row>
    <row r="79" spans="1:7" ht="13.2">
      <c r="A79" s="394" t="s">
        <v>1406</v>
      </c>
    </row>
    <row r="84" spans="7:8">
      <c r="H84" s="806"/>
    </row>
    <row r="85" spans="7:8">
      <c r="G85" s="811"/>
      <c r="H85" s="806"/>
    </row>
    <row r="86" spans="7:8">
      <c r="G86" s="812"/>
      <c r="H86" s="810"/>
    </row>
    <row r="87" spans="7:8">
      <c r="G87" s="811"/>
      <c r="H87" s="810"/>
    </row>
    <row r="88" spans="7:8">
      <c r="G88" s="433"/>
      <c r="H88" s="810"/>
    </row>
    <row r="100" spans="1:8" ht="13.2">
      <c r="A100" s="809" t="s">
        <v>1405</v>
      </c>
      <c r="B100" s="325"/>
    </row>
    <row r="103" spans="1:8">
      <c r="G103" s="808"/>
    </row>
    <row r="105" spans="1:8">
      <c r="H105" s="806"/>
    </row>
    <row r="106" spans="1:8">
      <c r="H106" s="806"/>
    </row>
    <row r="121" spans="1:9" ht="13.2">
      <c r="A121" s="393" t="s">
        <v>1159</v>
      </c>
    </row>
    <row r="123" spans="1:9">
      <c r="G123" s="808"/>
    </row>
    <row r="125" spans="1:9">
      <c r="G125" s="806"/>
    </row>
    <row r="126" spans="1:9">
      <c r="G126" s="806"/>
    </row>
    <row r="128" spans="1:9">
      <c r="H128" s="325"/>
      <c r="I128" s="325"/>
    </row>
    <row r="143" spans="1:1" ht="13.2">
      <c r="A143" s="393" t="s">
        <v>1404</v>
      </c>
    </row>
    <row r="145" spans="2:7">
      <c r="G145" s="808"/>
    </row>
    <row r="147" spans="2:7">
      <c r="G147" s="806"/>
    </row>
    <row r="148" spans="2:7">
      <c r="B148" s="807"/>
      <c r="G148" s="806"/>
    </row>
    <row r="165" spans="1:7">
      <c r="E165" s="521"/>
    </row>
    <row r="166" spans="1:7">
      <c r="E166" s="521"/>
    </row>
    <row r="167" spans="1:7">
      <c r="E167" s="521"/>
    </row>
    <row r="173" spans="1:7" ht="13.2">
      <c r="A173" s="809" t="s">
        <v>1587</v>
      </c>
      <c r="B173" s="325"/>
    </row>
    <row r="176" spans="1:7">
      <c r="G176" s="808"/>
    </row>
    <row r="178" spans="8:8">
      <c r="H178" s="806"/>
    </row>
    <row r="179" spans="8:8">
      <c r="H179" s="806"/>
    </row>
    <row r="194" spans="1:9" ht="13.2">
      <c r="A194" s="393" t="s">
        <v>1588</v>
      </c>
    </row>
    <row r="196" spans="1:9">
      <c r="G196" s="808"/>
    </row>
    <row r="198" spans="1:9">
      <c r="G198" s="806"/>
    </row>
    <row r="199" spans="1:9">
      <c r="G199" s="806"/>
    </row>
    <row r="201" spans="1:9">
      <c r="H201" s="325"/>
      <c r="I201" s="325"/>
    </row>
    <row r="216" spans="1:7" ht="13.2">
      <c r="A216" s="393"/>
    </row>
    <row r="218" spans="1:7">
      <c r="G218" s="808"/>
    </row>
    <row r="220" spans="1:7">
      <c r="G220" s="806"/>
    </row>
    <row r="221" spans="1:7">
      <c r="B221" s="807"/>
      <c r="G221" s="806"/>
    </row>
    <row r="235" spans="5:5">
      <c r="E235" s="521"/>
    </row>
  </sheetData>
  <mergeCells count="1">
    <mergeCell ref="B3:C3"/>
  </mergeCells>
  <printOptions horizontalCentered="1"/>
  <pageMargins left="0.7" right="0.7" top="0.75" bottom="0.75" header="0.3" footer="0.3"/>
  <pageSetup paperSize="9" scale="96" orientation="portrait" r:id="rId1"/>
  <rowBreaks count="2" manualBreakCount="2">
    <brk id="36" max="8" man="1"/>
    <brk id="98" max="8" man="1"/>
  </rowBreaks>
  <ignoredErrors>
    <ignoredError sqref="E4:I19" numberStoredAsText="1"/>
  </ignoredErrors>
  <drawing r:id="rId2"/>
  <legacyDrawing r:id="rId3"/>
  <legacyDrawingHF r:id="rId4"/>
  <oleObjects>
    <mc:AlternateContent xmlns:mc="http://schemas.openxmlformats.org/markup-compatibility/2006">
      <mc:Choice Requires="x14">
        <oleObject progId="Mbnd.mbnd" shapeId="637953" r:id="rId5">
          <objectPr defaultSize="0" autoPict="0" r:id="rId6">
            <anchor moveWithCells="1">
              <from>
                <xdr:col>0</xdr:col>
                <xdr:colOff>22860</xdr:colOff>
                <xdr:row>143</xdr:row>
                <xdr:rowOff>30480</xdr:rowOff>
              </from>
              <to>
                <xdr:col>5</xdr:col>
                <xdr:colOff>419100</xdr:colOff>
                <xdr:row>159</xdr:row>
                <xdr:rowOff>91440</xdr:rowOff>
              </to>
            </anchor>
          </objectPr>
        </oleObject>
      </mc:Choice>
      <mc:Fallback>
        <oleObject progId="Mbnd.mbnd" shapeId="637953" r:id="rId5"/>
      </mc:Fallback>
    </mc:AlternateContent>
    <mc:AlternateContent xmlns:mc="http://schemas.openxmlformats.org/markup-compatibility/2006">
      <mc:Choice Requires="x14">
        <oleObject progId="Mbnd.mbnd" shapeId="637954" r:id="rId7">
          <objectPr defaultSize="0" autoPict="0" r:id="rId8">
            <anchor moveWithCells="1">
              <from>
                <xdr:col>0</xdr:col>
                <xdr:colOff>22860</xdr:colOff>
                <xdr:row>100</xdr:row>
                <xdr:rowOff>22860</xdr:rowOff>
              </from>
              <to>
                <xdr:col>5</xdr:col>
                <xdr:colOff>487680</xdr:colOff>
                <xdr:row>116</xdr:row>
                <xdr:rowOff>68580</xdr:rowOff>
              </to>
            </anchor>
          </objectPr>
        </oleObject>
      </mc:Choice>
      <mc:Fallback>
        <oleObject progId="Mbnd.mbnd" shapeId="637954" r:id="rId7"/>
      </mc:Fallback>
    </mc:AlternateContent>
    <mc:AlternateContent xmlns:mc="http://schemas.openxmlformats.org/markup-compatibility/2006">
      <mc:Choice Requires="x14">
        <oleObject progId="Mbnd.mbnd" shapeId="637955" r:id="rId9">
          <objectPr defaultSize="0" autoPict="0" r:id="rId10">
            <anchor moveWithCells="1">
              <from>
                <xdr:col>0</xdr:col>
                <xdr:colOff>0</xdr:colOff>
                <xdr:row>121</xdr:row>
                <xdr:rowOff>76200</xdr:rowOff>
              </from>
              <to>
                <xdr:col>5</xdr:col>
                <xdr:colOff>449580</xdr:colOff>
                <xdr:row>137</xdr:row>
                <xdr:rowOff>68580</xdr:rowOff>
              </to>
            </anchor>
          </objectPr>
        </oleObject>
      </mc:Choice>
      <mc:Fallback>
        <oleObject progId="Mbnd.mbnd" shapeId="637955" r:id="rId9"/>
      </mc:Fallback>
    </mc:AlternateContent>
    <mc:AlternateContent xmlns:mc="http://schemas.openxmlformats.org/markup-compatibility/2006">
      <mc:Choice Requires="x14">
        <oleObject progId="Mbnd.mbnd" shapeId="637956" r:id="rId11">
          <objectPr defaultSize="0" autoPict="0" r:id="rId12">
            <anchor moveWithCells="1">
              <from>
                <xdr:col>0</xdr:col>
                <xdr:colOff>0</xdr:colOff>
                <xdr:row>79</xdr:row>
                <xdr:rowOff>38100</xdr:rowOff>
              </from>
              <to>
                <xdr:col>5</xdr:col>
                <xdr:colOff>518160</xdr:colOff>
                <xdr:row>97</xdr:row>
                <xdr:rowOff>7620</xdr:rowOff>
              </to>
            </anchor>
          </objectPr>
        </oleObject>
      </mc:Choice>
      <mc:Fallback>
        <oleObject progId="Mbnd.mbnd" shapeId="637956" r:id="rId11"/>
      </mc:Fallback>
    </mc:AlternateContent>
    <mc:AlternateContent xmlns:mc="http://schemas.openxmlformats.org/markup-compatibility/2006">
      <mc:Choice Requires="x14">
        <oleObject progId="Mbnd.mbnd" shapeId="637957" r:id="rId13">
          <objectPr defaultSize="0" autoPict="0" r:id="rId14">
            <anchor moveWithCells="1">
              <from>
                <xdr:col>0</xdr:col>
                <xdr:colOff>0</xdr:colOff>
                <xdr:row>37</xdr:row>
                <xdr:rowOff>7620</xdr:rowOff>
              </from>
              <to>
                <xdr:col>6</xdr:col>
                <xdr:colOff>7620</xdr:colOff>
                <xdr:row>54</xdr:row>
                <xdr:rowOff>129540</xdr:rowOff>
              </to>
            </anchor>
          </objectPr>
        </oleObject>
      </mc:Choice>
      <mc:Fallback>
        <oleObject progId="Mbnd.mbnd" shapeId="637957" r:id="rId13"/>
      </mc:Fallback>
    </mc:AlternateContent>
    <mc:AlternateContent xmlns:mc="http://schemas.openxmlformats.org/markup-compatibility/2006">
      <mc:Choice Requires="x14">
        <oleObject progId="Mbnd.mbnd" shapeId="637958" r:id="rId15">
          <objectPr defaultSize="0" autoPict="0" r:id="rId16">
            <anchor moveWithCells="1">
              <from>
                <xdr:col>0</xdr:col>
                <xdr:colOff>38100</xdr:colOff>
                <xdr:row>173</xdr:row>
                <xdr:rowOff>0</xdr:rowOff>
              </from>
              <to>
                <xdr:col>5</xdr:col>
                <xdr:colOff>502920</xdr:colOff>
                <xdr:row>189</xdr:row>
                <xdr:rowOff>121920</xdr:rowOff>
              </to>
            </anchor>
          </objectPr>
        </oleObject>
      </mc:Choice>
      <mc:Fallback>
        <oleObject progId="Mbnd.mbnd" shapeId="637958" r:id="rId15"/>
      </mc:Fallback>
    </mc:AlternateContent>
    <mc:AlternateContent xmlns:mc="http://schemas.openxmlformats.org/markup-compatibility/2006">
      <mc:Choice Requires="x14">
        <oleObject progId="Mbnd.mbnd" shapeId="637960" r:id="rId17">
          <objectPr defaultSize="0" autoPict="0" r:id="rId18">
            <anchor moveWithCells="1">
              <from>
                <xdr:col>0</xdr:col>
                <xdr:colOff>60960</xdr:colOff>
                <xdr:row>194</xdr:row>
                <xdr:rowOff>106680</xdr:rowOff>
              </from>
              <to>
                <xdr:col>5</xdr:col>
                <xdr:colOff>525780</xdr:colOff>
                <xdr:row>211</xdr:row>
                <xdr:rowOff>91440</xdr:rowOff>
              </to>
            </anchor>
          </objectPr>
        </oleObject>
      </mc:Choice>
      <mc:Fallback>
        <oleObject progId="Mbnd.mbnd" shapeId="637960" r:id="rId17"/>
      </mc:Fallback>
    </mc:AlternateContent>
    <mc:AlternateContent xmlns:mc="http://schemas.openxmlformats.org/markup-compatibility/2006">
      <mc:Choice Requires="x14">
        <oleObject progId="Mbnd.mbnd" shapeId="637961" r:id="rId19">
          <objectPr defaultSize="0" autoPict="0" r:id="rId20">
            <anchor moveWithCells="1">
              <from>
                <xdr:col>0</xdr:col>
                <xdr:colOff>0</xdr:colOff>
                <xdr:row>58</xdr:row>
                <xdr:rowOff>22860</xdr:rowOff>
              </from>
              <to>
                <xdr:col>5</xdr:col>
                <xdr:colOff>541020</xdr:colOff>
                <xdr:row>76</xdr:row>
                <xdr:rowOff>38100</xdr:rowOff>
              </to>
            </anchor>
          </objectPr>
        </oleObject>
      </mc:Choice>
      <mc:Fallback>
        <oleObject progId="Mbnd.mbnd" shapeId="637961" r:id="rId19"/>
      </mc:Fallback>
    </mc:AlternateContent>
  </oleObject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2">
    <tabColor rgb="FF99FF99"/>
  </sheetPr>
  <dimension ref="A1:S49"/>
  <sheetViews>
    <sheetView view="pageBreakPreview" topLeftCell="A10" zoomScaleNormal="100" zoomScaleSheetLayoutView="100" workbookViewId="0">
      <selection activeCell="E20" sqref="E20"/>
    </sheetView>
  </sheetViews>
  <sheetFormatPr defaultColWidth="9.109375" defaultRowHeight="10.199999999999999"/>
  <cols>
    <col min="1" max="1" width="22.6640625" style="92" customWidth="1"/>
    <col min="2" max="2" width="9.109375" style="92"/>
    <col min="3" max="3" width="18" style="92" customWidth="1"/>
    <col min="4" max="4" width="13.109375" style="92" customWidth="1"/>
    <col min="5" max="5" width="27.109375" style="92" customWidth="1"/>
    <col min="6" max="8" width="9.109375" style="92" customWidth="1"/>
    <col min="9" max="9" width="9.109375" style="92"/>
    <col min="10" max="10" width="9.33203125" style="92" customWidth="1"/>
    <col min="11" max="16384" width="9.109375" style="92"/>
  </cols>
  <sheetData>
    <row r="1" spans="1:19" ht="13.5" customHeight="1">
      <c r="A1" s="100" t="s">
        <v>0</v>
      </c>
    </row>
    <row r="2" spans="1:19" ht="13.5" customHeight="1">
      <c r="A2" s="95"/>
      <c r="B2" s="95"/>
      <c r="C2" s="95"/>
      <c r="D2" s="95"/>
      <c r="E2" s="95"/>
      <c r="F2" s="95"/>
      <c r="G2" s="95"/>
      <c r="H2" s="95"/>
      <c r="I2" s="95"/>
      <c r="J2" s="95"/>
      <c r="K2" s="95"/>
      <c r="L2" s="95"/>
      <c r="M2" s="95"/>
      <c r="N2" s="95"/>
      <c r="O2" s="95"/>
      <c r="P2" s="95"/>
      <c r="Q2" s="95"/>
      <c r="R2" s="95"/>
      <c r="S2" s="95"/>
    </row>
    <row r="3" spans="1:19" ht="13.5" customHeight="1">
      <c r="A3" s="97" t="s">
        <v>500</v>
      </c>
      <c r="B3" s="97"/>
      <c r="C3" s="97"/>
      <c r="D3" s="97"/>
      <c r="E3" s="97"/>
      <c r="F3" s="97"/>
      <c r="G3" s="97"/>
      <c r="H3" s="95"/>
      <c r="I3" s="99"/>
      <c r="J3" s="99"/>
      <c r="K3" s="99"/>
      <c r="L3" s="99"/>
      <c r="M3" s="99"/>
      <c r="N3" s="99"/>
      <c r="O3" s="99"/>
      <c r="P3" s="99"/>
      <c r="Q3" s="95"/>
      <c r="R3" s="95"/>
      <c r="S3" s="95"/>
    </row>
    <row r="4" spans="1:19" ht="13.5" customHeight="1">
      <c r="A4" s="97" t="s">
        <v>499</v>
      </c>
      <c r="B4" s="97"/>
      <c r="C4" s="97"/>
      <c r="D4" s="97"/>
      <c r="E4" s="97"/>
      <c r="F4" s="97"/>
      <c r="G4" s="97"/>
      <c r="H4" s="95"/>
      <c r="I4" s="95"/>
      <c r="J4" s="95"/>
      <c r="K4" s="95"/>
      <c r="L4" s="95"/>
      <c r="M4" s="95"/>
      <c r="N4" s="95"/>
      <c r="O4" s="95"/>
      <c r="P4" s="95"/>
      <c r="Q4" s="95"/>
      <c r="R4" s="95"/>
      <c r="S4" s="95"/>
    </row>
    <row r="5" spans="1:19" ht="13.5" customHeight="1">
      <c r="A5" s="97"/>
      <c r="B5" s="97"/>
      <c r="C5" s="97"/>
      <c r="D5" s="97"/>
      <c r="E5" s="97"/>
      <c r="F5" s="97"/>
      <c r="G5" s="97"/>
      <c r="H5" s="95"/>
      <c r="I5" s="95"/>
      <c r="J5" s="95"/>
      <c r="K5" s="95"/>
      <c r="L5" s="95"/>
      <c r="M5" s="95"/>
      <c r="N5" s="95"/>
      <c r="O5" s="95"/>
      <c r="P5" s="95"/>
      <c r="Q5" s="95"/>
      <c r="R5" s="95"/>
      <c r="S5" s="95"/>
    </row>
    <row r="6" spans="1:19" ht="13.5" customHeight="1">
      <c r="A6" s="97"/>
      <c r="B6" s="97"/>
      <c r="C6" s="97"/>
      <c r="D6" s="97"/>
      <c r="E6" s="97"/>
      <c r="F6" s="97"/>
      <c r="G6" s="97"/>
      <c r="H6" s="95"/>
      <c r="I6" s="95"/>
      <c r="J6" s="95"/>
      <c r="K6" s="95"/>
      <c r="L6" s="95"/>
      <c r="M6" s="95"/>
      <c r="N6" s="95"/>
      <c r="O6" s="95"/>
      <c r="P6" s="95"/>
      <c r="Q6" s="95"/>
      <c r="R6" s="95"/>
      <c r="S6" s="95"/>
    </row>
    <row r="7" spans="1:19" ht="13.5" customHeight="1">
      <c r="A7" s="97" t="s">
        <v>498</v>
      </c>
      <c r="B7" s="97"/>
      <c r="C7" s="97"/>
      <c r="D7" s="97"/>
      <c r="E7" s="97"/>
      <c r="F7" s="97"/>
      <c r="G7" s="97"/>
      <c r="H7" s="95"/>
      <c r="I7" s="95"/>
      <c r="J7" s="95"/>
      <c r="K7" s="95"/>
      <c r="L7" s="95"/>
      <c r="M7" s="95"/>
      <c r="N7" s="95"/>
      <c r="O7" s="95"/>
      <c r="P7" s="95"/>
      <c r="Q7" s="95"/>
      <c r="R7" s="95"/>
      <c r="S7" s="95"/>
    </row>
    <row r="8" spans="1:19" ht="13.5" customHeight="1">
      <c r="A8" s="97"/>
      <c r="B8" s="97"/>
      <c r="C8" s="97"/>
      <c r="D8" s="97"/>
      <c r="E8" s="97"/>
      <c r="F8" s="97"/>
      <c r="G8" s="97"/>
      <c r="H8" s="95"/>
      <c r="I8" s="95"/>
      <c r="J8" s="95"/>
      <c r="K8" s="95"/>
      <c r="L8" s="95"/>
      <c r="M8" s="95"/>
      <c r="N8" s="95"/>
      <c r="O8" s="95"/>
      <c r="P8" s="95"/>
      <c r="Q8" s="95"/>
      <c r="R8" s="95"/>
      <c r="S8" s="95"/>
    </row>
    <row r="9" spans="1:19" ht="13.5" customHeight="1">
      <c r="A9" s="97"/>
      <c r="B9" s="97"/>
      <c r="C9" s="97"/>
      <c r="D9" s="523"/>
      <c r="F9" s="97"/>
      <c r="G9" s="97"/>
      <c r="H9" s="95"/>
      <c r="I9" s="95"/>
      <c r="J9" s="95"/>
      <c r="K9" s="95"/>
      <c r="L9" s="95"/>
      <c r="M9" s="95"/>
      <c r="N9" s="95"/>
      <c r="O9" s="95"/>
      <c r="P9" s="95"/>
      <c r="Q9" s="95"/>
      <c r="R9" s="95"/>
      <c r="S9" s="95"/>
    </row>
    <row r="10" spans="1:19" ht="13.5" customHeight="1">
      <c r="A10" s="97" t="s">
        <v>1540</v>
      </c>
      <c r="B10" s="97"/>
      <c r="C10" s="97"/>
      <c r="D10" s="523"/>
      <c r="E10" s="1707" t="s">
        <v>1541</v>
      </c>
      <c r="F10" s="97"/>
      <c r="G10" s="97"/>
      <c r="H10" s="95"/>
      <c r="I10" s="95"/>
      <c r="J10" s="95"/>
      <c r="K10" s="95"/>
      <c r="L10" s="95"/>
      <c r="M10" s="95"/>
      <c r="N10" s="95"/>
      <c r="O10" s="95"/>
      <c r="P10" s="95"/>
      <c r="Q10" s="95"/>
      <c r="R10" s="95"/>
      <c r="S10" s="95"/>
    </row>
    <row r="11" spans="1:19" ht="13.5" customHeight="1">
      <c r="A11" s="97" t="s">
        <v>1542</v>
      </c>
      <c r="B11" s="97"/>
      <c r="C11" s="97"/>
      <c r="D11" s="344" t="s">
        <v>1101</v>
      </c>
      <c r="E11" s="838" t="s">
        <v>1102</v>
      </c>
      <c r="F11" s="97"/>
      <c r="G11" s="97"/>
      <c r="H11" s="95"/>
    </row>
    <row r="12" spans="1:19" ht="13.5" customHeight="1">
      <c r="A12" s="97" t="s">
        <v>1171</v>
      </c>
      <c r="B12" s="97"/>
      <c r="C12" s="97"/>
      <c r="D12" s="525" t="s">
        <v>1173</v>
      </c>
      <c r="E12" s="416" t="s">
        <v>1172</v>
      </c>
      <c r="F12" s="97"/>
      <c r="G12" s="97"/>
      <c r="H12" s="95"/>
    </row>
    <row r="13" spans="1:19" ht="13.5" customHeight="1">
      <c r="A13" s="97" t="s">
        <v>497</v>
      </c>
      <c r="B13" s="97"/>
      <c r="C13" s="97"/>
      <c r="D13" s="524" t="s">
        <v>496</v>
      </c>
      <c r="E13" s="92" t="s">
        <v>495</v>
      </c>
      <c r="F13" s="97"/>
      <c r="G13" s="97"/>
      <c r="H13" s="95"/>
    </row>
    <row r="14" spans="1:19" ht="13.5" customHeight="1">
      <c r="A14" s="97" t="s">
        <v>701</v>
      </c>
      <c r="B14" s="97"/>
      <c r="C14" s="97"/>
      <c r="D14" s="525" t="s">
        <v>703</v>
      </c>
      <c r="E14" s="424" t="s">
        <v>702</v>
      </c>
      <c r="F14" s="97"/>
      <c r="G14" s="97"/>
      <c r="H14" s="95"/>
    </row>
    <row r="15" spans="1:19" ht="13.5" customHeight="1">
      <c r="A15" s="97"/>
      <c r="B15" s="97"/>
      <c r="C15" s="97"/>
      <c r="D15" s="526"/>
      <c r="E15" s="247"/>
      <c r="F15" s="97"/>
      <c r="G15" s="97"/>
      <c r="H15" s="95"/>
    </row>
    <row r="16" spans="1:19" ht="13.5" customHeight="1">
      <c r="A16" s="97"/>
      <c r="B16" s="97"/>
      <c r="C16" s="97"/>
      <c r="D16" s="524"/>
      <c r="F16" s="97"/>
      <c r="G16" s="97"/>
      <c r="H16" s="95"/>
    </row>
    <row r="17" spans="1:16" ht="13.5" customHeight="1">
      <c r="A17" s="97"/>
      <c r="B17" s="97"/>
      <c r="C17" s="97"/>
      <c r="D17" s="523"/>
      <c r="F17" s="97"/>
      <c r="G17" s="97"/>
      <c r="H17" s="95"/>
      <c r="I17" s="89"/>
      <c r="J17" s="89"/>
      <c r="K17" s="89"/>
      <c r="L17" s="89"/>
      <c r="M17" s="89"/>
      <c r="N17" s="89"/>
      <c r="O17" s="89"/>
      <c r="P17" s="89"/>
    </row>
    <row r="18" spans="1:16" ht="13.5" customHeight="1">
      <c r="A18" s="97"/>
      <c r="B18" s="97"/>
      <c r="C18" s="97"/>
      <c r="D18" s="525"/>
      <c r="E18" s="416"/>
      <c r="F18" s="97"/>
      <c r="G18" s="97"/>
      <c r="H18" s="95"/>
      <c r="I18" s="89"/>
      <c r="J18" s="89"/>
      <c r="K18" s="89"/>
      <c r="L18" s="89"/>
      <c r="M18" s="89"/>
      <c r="N18" s="89"/>
      <c r="O18" s="89"/>
      <c r="P18" s="89"/>
    </row>
    <row r="19" spans="1:16" ht="13.5" customHeight="1">
      <c r="F19" s="97"/>
      <c r="G19" s="97"/>
      <c r="H19" s="95"/>
      <c r="I19" s="89"/>
      <c r="J19" s="96"/>
      <c r="K19" s="89"/>
      <c r="L19" s="89"/>
      <c r="M19" s="89"/>
      <c r="N19" s="89"/>
      <c r="O19" s="89"/>
      <c r="P19" s="89"/>
    </row>
    <row r="20" spans="1:16" ht="13.5" customHeight="1">
      <c r="F20" s="97"/>
      <c r="G20" s="97"/>
      <c r="H20" s="95"/>
      <c r="I20" s="89"/>
      <c r="J20" s="89"/>
      <c r="K20" s="89"/>
      <c r="L20" s="89"/>
      <c r="M20" s="89"/>
      <c r="N20" s="89"/>
      <c r="O20" s="89"/>
      <c r="P20" s="89"/>
    </row>
    <row r="21" spans="1:16" ht="13.5" customHeight="1">
      <c r="B21" s="97"/>
      <c r="C21" s="97"/>
      <c r="D21" s="97"/>
      <c r="F21" s="95"/>
      <c r="G21" s="95"/>
      <c r="H21" s="95"/>
      <c r="I21" s="89"/>
      <c r="J21" s="89"/>
      <c r="K21" s="89"/>
      <c r="L21" s="89"/>
      <c r="M21" s="89"/>
      <c r="N21" s="89"/>
      <c r="O21" s="89"/>
      <c r="P21" s="89"/>
    </row>
    <row r="22" spans="1:16" ht="13.5" customHeight="1">
      <c r="A22" s="98" t="s">
        <v>1589</v>
      </c>
      <c r="B22" s="97"/>
      <c r="C22" s="97"/>
      <c r="D22" s="97"/>
      <c r="F22" s="95"/>
      <c r="G22" s="95"/>
      <c r="H22" s="95"/>
      <c r="I22" s="89"/>
      <c r="J22" s="89"/>
      <c r="K22" s="89"/>
      <c r="L22" s="89"/>
      <c r="M22" s="89"/>
      <c r="N22" s="89"/>
      <c r="O22" s="89"/>
      <c r="P22" s="89"/>
    </row>
    <row r="23" spans="1:16" ht="13.5" customHeight="1">
      <c r="F23" s="95"/>
      <c r="G23" s="95"/>
      <c r="H23" s="95"/>
      <c r="I23" s="89"/>
      <c r="J23" s="89"/>
      <c r="K23" s="89"/>
      <c r="L23" s="89"/>
      <c r="M23" s="89"/>
      <c r="N23" s="89"/>
      <c r="O23" s="89"/>
      <c r="P23" s="89"/>
    </row>
    <row r="24" spans="1:16" ht="13.5" customHeight="1">
      <c r="A24" s="439"/>
      <c r="B24" s="437"/>
      <c r="C24" s="437"/>
      <c r="D24" s="437"/>
      <c r="E24" s="437"/>
      <c r="F24" s="95"/>
      <c r="G24" s="95"/>
      <c r="H24" s="95"/>
      <c r="I24" s="89"/>
      <c r="J24" s="89"/>
      <c r="K24" s="89"/>
      <c r="L24" s="89"/>
      <c r="M24" s="89"/>
      <c r="N24" s="89"/>
      <c r="O24" s="89"/>
      <c r="P24" s="89"/>
    </row>
    <row r="25" spans="1:16">
      <c r="A25" s="439" t="s">
        <v>1387</v>
      </c>
      <c r="B25" s="437"/>
      <c r="C25" s="437"/>
      <c r="D25" s="437" t="s">
        <v>494</v>
      </c>
      <c r="E25" s="437"/>
      <c r="F25" s="95"/>
      <c r="G25" s="95"/>
      <c r="H25" s="95"/>
      <c r="I25" s="89"/>
      <c r="J25" s="89"/>
      <c r="K25" s="89"/>
      <c r="L25" s="89"/>
      <c r="M25" s="89"/>
      <c r="N25" s="89"/>
      <c r="O25" s="89"/>
      <c r="P25" s="89"/>
    </row>
    <row r="26" spans="1:16">
      <c r="A26" s="439" t="s">
        <v>1388</v>
      </c>
      <c r="B26" s="437"/>
      <c r="C26" s="437"/>
      <c r="D26" s="439" t="s">
        <v>1389</v>
      </c>
      <c r="E26" s="437"/>
      <c r="F26" s="95"/>
      <c r="G26" s="95"/>
      <c r="H26" s="95"/>
      <c r="I26" s="89"/>
      <c r="J26" s="89"/>
      <c r="K26" s="89"/>
      <c r="L26" s="89"/>
      <c r="M26" s="89"/>
      <c r="N26" s="89"/>
      <c r="O26" s="89"/>
      <c r="P26" s="89"/>
    </row>
    <row r="27" spans="1:16">
      <c r="F27" s="95"/>
      <c r="G27" s="95"/>
      <c r="H27" s="95"/>
      <c r="I27" s="89"/>
      <c r="J27" s="89"/>
      <c r="K27" s="89"/>
      <c r="L27" s="89"/>
      <c r="M27" s="89"/>
      <c r="N27" s="89"/>
      <c r="O27" s="89"/>
      <c r="P27" s="89"/>
    </row>
    <row r="28" spans="1:16">
      <c r="A28" s="439" t="s">
        <v>1390</v>
      </c>
      <c r="B28" s="437"/>
      <c r="C28" s="437"/>
      <c r="D28" s="437" t="s">
        <v>494</v>
      </c>
      <c r="E28" s="437"/>
      <c r="F28" s="95"/>
      <c r="G28" s="95"/>
      <c r="H28" s="95"/>
      <c r="I28" s="89"/>
      <c r="J28" s="89"/>
      <c r="K28" s="89"/>
      <c r="L28" s="89"/>
      <c r="M28" s="89"/>
      <c r="N28" s="89"/>
      <c r="O28" s="89"/>
      <c r="P28" s="89"/>
    </row>
    <row r="29" spans="1:16">
      <c r="A29" s="1353">
        <v>44315</v>
      </c>
      <c r="B29" s="437"/>
      <c r="C29" s="437"/>
      <c r="D29" s="439" t="s">
        <v>1391</v>
      </c>
      <c r="E29" s="437"/>
      <c r="F29" s="95"/>
      <c r="G29" s="95"/>
      <c r="H29" s="95"/>
      <c r="I29" s="89"/>
      <c r="J29" s="89"/>
      <c r="K29" s="89"/>
      <c r="L29" s="89"/>
      <c r="M29" s="89"/>
      <c r="N29" s="89"/>
      <c r="O29" s="89"/>
      <c r="P29" s="89"/>
    </row>
    <row r="30" spans="1:16">
      <c r="A30" s="438"/>
      <c r="B30" s="437"/>
      <c r="C30" s="437"/>
      <c r="D30" s="439"/>
      <c r="E30" s="437"/>
      <c r="F30" s="95"/>
      <c r="G30" s="95"/>
      <c r="H30" s="95"/>
      <c r="I30" s="89"/>
      <c r="J30" s="89"/>
      <c r="K30" s="89"/>
      <c r="L30" s="89"/>
      <c r="M30" s="89"/>
      <c r="N30" s="89"/>
      <c r="O30" s="89"/>
      <c r="P30" s="89"/>
    </row>
    <row r="31" spans="1:16">
      <c r="A31" s="439" t="s">
        <v>1393</v>
      </c>
      <c r="B31" s="437"/>
      <c r="C31" s="437"/>
      <c r="D31" s="437" t="s">
        <v>494</v>
      </c>
      <c r="E31" s="437"/>
      <c r="F31" s="95"/>
      <c r="G31" s="95"/>
      <c r="H31" s="95"/>
    </row>
    <row r="32" spans="1:16">
      <c r="A32" s="1352" t="s">
        <v>1394</v>
      </c>
      <c r="B32" s="437"/>
      <c r="C32" s="437"/>
      <c r="D32" s="439" t="s">
        <v>1392</v>
      </c>
      <c r="E32" s="437"/>
    </row>
    <row r="34" spans="1:8">
      <c r="A34" s="439" t="s">
        <v>1395</v>
      </c>
      <c r="B34" s="437"/>
      <c r="C34" s="437"/>
      <c r="D34" s="437" t="s">
        <v>494</v>
      </c>
      <c r="E34" s="437"/>
    </row>
    <row r="35" spans="1:8">
      <c r="A35" s="1352" t="s">
        <v>1397</v>
      </c>
      <c r="B35" s="437"/>
      <c r="C35" s="437"/>
      <c r="D35" s="439" t="s">
        <v>1396</v>
      </c>
      <c r="E35" s="437"/>
    </row>
    <row r="41" spans="1:8" ht="12.75" customHeight="1">
      <c r="F41" s="93"/>
      <c r="G41" s="93"/>
      <c r="H41" s="93"/>
    </row>
    <row r="42" spans="1:8">
      <c r="F42" s="93"/>
      <c r="G42" s="93"/>
      <c r="H42" s="93"/>
    </row>
    <row r="43" spans="1:8">
      <c r="A43" s="94"/>
      <c r="B43" s="93"/>
      <c r="C43" s="93"/>
      <c r="D43" s="93"/>
      <c r="E43" s="93"/>
      <c r="F43" s="93"/>
      <c r="G43" s="93"/>
      <c r="H43" s="93"/>
    </row>
    <row r="47" spans="1:8">
      <c r="A47" s="94"/>
      <c r="B47" s="93"/>
      <c r="E47" s="93"/>
    </row>
    <row r="49" spans="3:4" ht="14.4">
      <c r="C49" s="2120" t="s">
        <v>493</v>
      </c>
      <c r="D49" s="2121"/>
    </row>
  </sheetData>
  <mergeCells count="1">
    <mergeCell ref="C49:D49"/>
  </mergeCells>
  <hyperlinks>
    <hyperlink ref="E14" r:id="rId1" xr:uid="{00000000-0004-0000-3A00-000000000000}"/>
    <hyperlink ref="E11" r:id="rId2" display="mailto:mark.kandborg@nordea.com" xr:uid="{976B07B0-909A-4B60-894E-D3B8FAF132FA}"/>
    <hyperlink ref="E10" r:id="rId3" xr:uid="{91CF63B7-2A9B-44BF-953E-0AEF3DADCC4E}"/>
  </hyperlinks>
  <printOptions horizontalCentered="1"/>
  <pageMargins left="0.70866141732283472" right="0.70866141732283472" top="0.74803149606299213" bottom="0.74803149606299213" header="0.31496062992125984" footer="0.31496062992125984"/>
  <pageSetup paperSize="9" scale="75" orientation="portrait" r:id="rId4"/>
  <customProperties>
    <customPr name="_pios_id" r:id="rId5"/>
  </customProperties>
  <ignoredErrors>
    <ignoredError sqref="D14" numberStoredAsText="1"/>
  </ignoredErrors>
  <drawing r:id="rId6"/>
  <legacyDrawingHF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1DED98CA6125F449BBA110B0CB47CD3" ma:contentTypeVersion="9" ma:contentTypeDescription="Create a new document." ma:contentTypeScope="" ma:versionID="5e0b9979a2628afa98b61326a0c48d19">
  <xsd:schema xmlns:xsd="http://www.w3.org/2001/XMLSchema" xmlns:xs="http://www.w3.org/2001/XMLSchema" xmlns:p="http://schemas.microsoft.com/office/2006/metadata/properties" xmlns:ns1="http://schemas.microsoft.com/sharepoint/v3" xmlns:ns2="72121648-1302-4ceb-9ae6-1c301168c8a1" xmlns:ns3="4b3843b3-c602-46ee-9e1d-cd9c1fca7b91" targetNamespace="http://schemas.microsoft.com/office/2006/metadata/properties" ma:root="true" ma:fieldsID="6de5dcec84b882951d3e04611f396727" ns1:_="" ns2:_="" ns3:_="">
    <xsd:import namespace="http://schemas.microsoft.com/sharepoint/v3"/>
    <xsd:import namespace="72121648-1302-4ceb-9ae6-1c301168c8a1"/>
    <xsd:import namespace="4b3843b3-c602-46ee-9e1d-cd9c1fca7b9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2121648-1302-4ceb-9ae6-1c301168c8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b3843b3-c602-46ee-9e1d-cd9c1fca7b9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1</_ip_UnifiedCompliancePolicyUIAction>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6B70DC-23C8-4B30-B5C2-6D08B89661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2121648-1302-4ceb-9ae6-1c301168c8a1"/>
    <ds:schemaRef ds:uri="4b3843b3-c602-46ee-9e1d-cd9c1fca7b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7FB3380-6B08-44A5-971E-25A8FA2DEA6F}">
  <ds:schemaRefs>
    <ds:schemaRef ds:uri="http://schemas.microsoft.com/office/2006/metadata/properties"/>
    <ds:schemaRef ds:uri="http://purl.org/dc/terms/"/>
    <ds:schemaRef ds:uri="http://schemas.microsoft.com/sharepoint/v3"/>
    <ds:schemaRef ds:uri="http://schemas.microsoft.com/office/2006/documentManagement/types"/>
    <ds:schemaRef ds:uri="http://schemas.openxmlformats.org/package/2006/metadata/core-properties"/>
    <ds:schemaRef ds:uri="http://purl.org/dc/elements/1.1/"/>
    <ds:schemaRef ds:uri="72121648-1302-4ceb-9ae6-1c301168c8a1"/>
    <ds:schemaRef ds:uri="http://schemas.microsoft.com/office/infopath/2007/PartnerControls"/>
    <ds:schemaRef ds:uri="4b3843b3-c602-46ee-9e1d-cd9c1fca7b91"/>
    <ds:schemaRef ds:uri="http://www.w3.org/XML/1998/namespace"/>
    <ds:schemaRef ds:uri="http://purl.org/dc/dcmitype/"/>
  </ds:schemaRefs>
</ds:datastoreItem>
</file>

<file path=customXml/itemProps3.xml><?xml version="1.0" encoding="utf-8"?>
<ds:datastoreItem xmlns:ds="http://schemas.openxmlformats.org/officeDocument/2006/customXml" ds:itemID="{D78D6EF6-91D6-4C25-8DFD-1CC84C0E884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57</vt:i4>
      </vt:variant>
      <vt:variant>
        <vt:lpstr>Named Ranges</vt:lpstr>
      </vt:variant>
      <vt:variant>
        <vt:i4>57</vt:i4>
      </vt:variant>
    </vt:vector>
  </HeadingPairs>
  <TitlesOfParts>
    <vt:vector size="114" baseType="lpstr">
      <vt:lpstr>Factbook Q3 2020 </vt:lpstr>
      <vt:lpstr>Contents </vt:lpstr>
      <vt:lpstr>Nordea overview</vt:lpstr>
      <vt:lpstr>Financials start</vt:lpstr>
      <vt:lpstr>Key financial figures     </vt:lpstr>
      <vt:lpstr>Key Financial Figures 2</vt:lpstr>
      <vt:lpstr>NII - bridge   </vt:lpstr>
      <vt:lpstr>NCI, Expenses, Loan losses </vt:lpstr>
      <vt:lpstr>Net loan losses    </vt:lpstr>
      <vt:lpstr>PeB</vt:lpstr>
      <vt:lpstr>PeB Total</vt:lpstr>
      <vt:lpstr>PeB Spec</vt:lpstr>
      <vt:lpstr>BB  Start  </vt:lpstr>
      <vt:lpstr>BB Total</vt:lpstr>
      <vt:lpstr>BB Spec</vt:lpstr>
      <vt:lpstr>Nordea Finance </vt:lpstr>
      <vt:lpstr>LCI</vt:lpstr>
      <vt:lpstr>LC&amp;I Total</vt:lpstr>
      <vt:lpstr>A&amp;WM </vt:lpstr>
      <vt:lpstr>A&amp;WM Total</vt:lpstr>
      <vt:lpstr>AM </vt:lpstr>
      <vt:lpstr>WM and A&amp;WM other </vt:lpstr>
      <vt:lpstr>PB Spec </vt:lpstr>
      <vt:lpstr>Life &amp; Pensions - 1 </vt:lpstr>
      <vt:lpstr>Life &amp; Pensions - 2 </vt:lpstr>
      <vt:lpstr>AuM </vt:lpstr>
      <vt:lpstr>GF</vt:lpstr>
      <vt:lpstr>Group Functions</vt:lpstr>
      <vt:lpstr>Risk, liquidity, capital st </vt:lpstr>
      <vt:lpstr>Lending amount by sector</vt:lpstr>
      <vt:lpstr>Lending by country and indu </vt:lpstr>
      <vt:lpstr>Lending by industry </vt:lpstr>
      <vt:lpstr>Credit portfolio by BA Q3</vt:lpstr>
      <vt:lpstr>Credit portfolio by BA Q2</vt:lpstr>
      <vt:lpstr>Shipping offshore oil servi </vt:lpstr>
      <vt:lpstr>Impaired Loans 1 </vt:lpstr>
      <vt:lpstr>Impaired Loans 2 </vt:lpstr>
      <vt:lpstr>Loans &amp; Impairment  </vt:lpstr>
      <vt:lpstr>Rating, Market risk</vt:lpstr>
      <vt:lpstr> LTV and amortization</vt:lpstr>
      <vt:lpstr>Own Funds &amp; Ratios</vt:lpstr>
      <vt:lpstr>REA &amp; Risk weights </vt:lpstr>
      <vt:lpstr>Requirement</vt:lpstr>
      <vt:lpstr>Market risk </vt:lpstr>
      <vt:lpstr>Own funds </vt:lpstr>
      <vt:lpstr>IRB</vt:lpstr>
      <vt:lpstr>REA - legal </vt:lpstr>
      <vt:lpstr>Bank </vt:lpstr>
      <vt:lpstr>Bank2 </vt:lpstr>
      <vt:lpstr>Bank3 </vt:lpstr>
      <vt:lpstr>Bank4 </vt:lpstr>
      <vt:lpstr>Bank5 </vt:lpstr>
      <vt:lpstr>Funding </vt:lpstr>
      <vt:lpstr>Liquidity </vt:lpstr>
      <vt:lpstr>Macro start</vt:lpstr>
      <vt:lpstr>Info - Macroeconomic data   </vt:lpstr>
      <vt:lpstr>Contacts and financial calendar</vt:lpstr>
      <vt:lpstr>' LTV and amortization'!Print_Area</vt:lpstr>
      <vt:lpstr>'A&amp;WM '!Print_Area</vt:lpstr>
      <vt:lpstr>'A&amp;WM Total'!Print_Area</vt:lpstr>
      <vt:lpstr>'AM '!Print_Area</vt:lpstr>
      <vt:lpstr>'AuM '!Print_Area</vt:lpstr>
      <vt:lpstr>'Bank '!Print_Area</vt:lpstr>
      <vt:lpstr>'Bank2 '!Print_Area</vt:lpstr>
      <vt:lpstr>'Bank3 '!Print_Area</vt:lpstr>
      <vt:lpstr>'Bank4 '!Print_Area</vt:lpstr>
      <vt:lpstr>'Bank5 '!Print_Area</vt:lpstr>
      <vt:lpstr>'BB  Start  '!Print_Area</vt:lpstr>
      <vt:lpstr>'BB Spec'!Print_Area</vt:lpstr>
      <vt:lpstr>'BB Total'!Print_Area</vt:lpstr>
      <vt:lpstr>'Contacts and financial calendar'!Print_Area</vt:lpstr>
      <vt:lpstr>'Contents '!Print_Area</vt:lpstr>
      <vt:lpstr>'Credit portfolio by BA Q2'!Print_Area</vt:lpstr>
      <vt:lpstr>'Credit portfolio by BA Q3'!Print_Area</vt:lpstr>
      <vt:lpstr>'Factbook Q3 2020 '!Print_Area</vt:lpstr>
      <vt:lpstr>'Financials start'!Print_Area</vt:lpstr>
      <vt:lpstr>'Funding '!Print_Area</vt:lpstr>
      <vt:lpstr>GF!Print_Area</vt:lpstr>
      <vt:lpstr>'Group Functions'!Print_Area</vt:lpstr>
      <vt:lpstr>'Impaired Loans 1 '!Print_Area</vt:lpstr>
      <vt:lpstr>'Impaired Loans 2 '!Print_Area</vt:lpstr>
      <vt:lpstr>'Info - Macroeconomic data   '!Print_Area</vt:lpstr>
      <vt:lpstr>IRB!Print_Area</vt:lpstr>
      <vt:lpstr>'Key financial figures     '!Print_Area</vt:lpstr>
      <vt:lpstr>'Key Financial Figures 2'!Print_Area</vt:lpstr>
      <vt:lpstr>'LC&amp;I Total'!Print_Area</vt:lpstr>
      <vt:lpstr>LCI!Print_Area</vt:lpstr>
      <vt:lpstr>'Lending amount by sector'!Print_Area</vt:lpstr>
      <vt:lpstr>'Lending by country and indu '!Print_Area</vt:lpstr>
      <vt:lpstr>'Lending by industry '!Print_Area</vt:lpstr>
      <vt:lpstr>'Life &amp; Pensions - 1 '!Print_Area</vt:lpstr>
      <vt:lpstr>'Life &amp; Pensions - 2 '!Print_Area</vt:lpstr>
      <vt:lpstr>'Liquidity '!Print_Area</vt:lpstr>
      <vt:lpstr>'Loans &amp; Impairment  '!Print_Area</vt:lpstr>
      <vt:lpstr>'Macro start'!Print_Area</vt:lpstr>
      <vt:lpstr>'Market risk '!Print_Area</vt:lpstr>
      <vt:lpstr>'NCI, Expenses, Loan losses '!Print_Area</vt:lpstr>
      <vt:lpstr>'Net loan losses    '!Print_Area</vt:lpstr>
      <vt:lpstr>'NII - bridge   '!Print_Area</vt:lpstr>
      <vt:lpstr>'Nordea Finance '!Print_Area</vt:lpstr>
      <vt:lpstr>'Nordea overview'!Print_Area</vt:lpstr>
      <vt:lpstr>'Own funds '!Print_Area</vt:lpstr>
      <vt:lpstr>'Own Funds &amp; Ratios'!Print_Area</vt:lpstr>
      <vt:lpstr>'PB Spec '!Print_Area</vt:lpstr>
      <vt:lpstr>PeB!Print_Area</vt:lpstr>
      <vt:lpstr>'PeB Spec'!Print_Area</vt:lpstr>
      <vt:lpstr>'PeB Total'!Print_Area</vt:lpstr>
      <vt:lpstr>'Rating, Market risk'!Print_Area</vt:lpstr>
      <vt:lpstr>'REA - legal '!Print_Area</vt:lpstr>
      <vt:lpstr>'REA &amp; Risk weights '!Print_Area</vt:lpstr>
      <vt:lpstr>Requirement!Print_Area</vt:lpstr>
      <vt:lpstr>'Risk, liquidity, capital st '!Print_Area</vt:lpstr>
      <vt:lpstr>'Shipping offshore oil servi '!Print_Area</vt:lpstr>
      <vt:lpstr>'WM and A&amp;WM other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Brikho, Carolina</dc:creator>
  <cp:lastModifiedBy>Brikho, Carolina</cp:lastModifiedBy>
  <dcterms:created xsi:type="dcterms:W3CDTF">2020-04-28T17:34:20Z</dcterms:created>
  <dcterms:modified xsi:type="dcterms:W3CDTF">2020-12-18T09:23:35Z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0x010100A1DED98CA6125F449BBA110B0CB47CD3</vt:lpwstr>
  </property>
  <property fmtid="{D5CDD505-2E9C-101B-9397-08002B2CF9AE}" pid="3" name="MSIP_Label_5ec17ee5-d002-416f-a486-c5f1fad2d957_Enabled">
    <vt:lpwstr>true</vt:lpwstr>
  </property>
  <property fmtid="{D5CDD505-2E9C-101B-9397-08002B2CF9AE}" pid="4" name="MSIP_Label_5ec17ee5-d002-416f-a486-c5f1fad2d957_SetDate">
    <vt:lpwstr>2020-10-15T12:21:14Z</vt:lpwstr>
  </property>
  <property fmtid="{D5CDD505-2E9C-101B-9397-08002B2CF9AE}" pid="5" name="MSIP_Label_5ec17ee5-d002-416f-a486-c5f1fad2d957_Method">
    <vt:lpwstr>Privileged</vt:lpwstr>
  </property>
  <property fmtid="{D5CDD505-2E9C-101B-9397-08002B2CF9AE}" pid="6" name="MSIP_Label_5ec17ee5-d002-416f-a486-c5f1fad2d957_Name">
    <vt:lpwstr>Open</vt:lpwstr>
  </property>
  <property fmtid="{D5CDD505-2E9C-101B-9397-08002B2CF9AE}" pid="7" name="MSIP_Label_5ec17ee5-d002-416f-a486-c5f1fad2d957_SiteId">
    <vt:lpwstr>8beccd60-0be6-4025-8e24-ca9ae679e1f4</vt:lpwstr>
  </property>
  <property fmtid="{D5CDD505-2E9C-101B-9397-08002B2CF9AE}" pid="8" name="MSIP_Label_5ec17ee5-d002-416f-a486-c5f1fad2d957_ActionId">
    <vt:lpwstr>98fdb401-e28a-4f50-aa89-6af1b83f6249</vt:lpwstr>
  </property>
  <property fmtid="{D5CDD505-2E9C-101B-9397-08002B2CF9AE}" pid="9" name="MSIP_Label_5ec17ee5-d002-416f-a486-c5f1fad2d957_ContentBits">
    <vt:lpwstr>0</vt:lpwstr>
  </property>
</Properties>
</file>